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_rels/sheet5.xml.rels" ContentType="application/vnd.openxmlformats-package.relationships+xml"/>
  <Override PartName="/xl/worksheets/_rels/sheet7.xml.rels" ContentType="application/vnd.openxmlformats-package.relationships+xml"/>
  <Override PartName="/xl/styles.xml" ContentType="application/vnd.openxmlformats-officedocument.spreadsheetml.styles+xml"/>
  <Override PartName="/xl/comments7.xml" ContentType="application/vnd.openxmlformats-officedocument.spreadsheetml.comments+xml"/>
  <Override PartName="/xl/externalLinks/_rels/externalLink1.xml.rels" ContentType="application/vnd.openxmlformats-package.relationships+xml"/>
  <Override PartName="/xl/externalLinks/_rels/externalLink2.xml.rels" ContentType="application/vnd.openxmlformats-package.relationship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comments5.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ngXe_OTo" sheetId="1" state="visible" r:id="rId2"/>
    <sheet name="Hang_HieuXe_OTo" sheetId="2" state="visible" r:id="rId3"/>
    <sheet name="MDSD_OTo" sheetId="3" state="visible" r:id="rId4"/>
    <sheet name="NhomLoaiXe" sheetId="4" state="visible" r:id="rId5"/>
    <sheet name="TEST_VCX" sheetId="5" state="visible" r:id="rId6"/>
    <sheet name="TEST_TNDSBB" sheetId="6" state="visible" r:id="rId7"/>
    <sheet name="TEST_TNDSTN" sheetId="7" state="visible" r:id="rId8"/>
    <sheet name="Bieu phi VCX" sheetId="8" state="visible" r:id="rId9"/>
    <sheet name="Parameters" sheetId="9" state="visible" r:id="rId10"/>
  </sheets>
  <externalReferences>
    <externalReference r:id="rId11"/>
    <externalReference r:id="rId12"/>
  </externalReferences>
  <definedNames>
    <definedName function="false" hidden="false" localSheetId="3" name="_xlnm._FilterDatabase" vbProcedure="false">NhomLoaiXe!$A$1:$H$4721</definedName>
  </definedNames>
  <calcPr iterateCount="100" refMode="A1" iterate="false" iterateDelta="0.001"/>
  <extLst>
    <ext xmlns:loext="http://schemas.libreoffice.org/" uri="{7626C862-2A13-11E5-B345-FEFF819CDC9F}">
      <loext:extCalcPr stringRefSyntax="CalcA1"/>
    </ext>
  </extLst>
</workbook>
</file>

<file path=xl/comments5.xml><?xml version="1.0" encoding="utf-8"?>
<comments xmlns="http://schemas.openxmlformats.org/spreadsheetml/2006/main" xmlns:xdr="http://schemas.openxmlformats.org/drawingml/2006/spreadsheetDrawing">
  <authors>
    <author> </author>
  </authors>
  <commentList>
    <comment ref="AI1" authorId="0">
      <text>
        <r>
          <rPr>
            <sz val="10"/>
            <rFont val="Arial"/>
            <family val="2"/>
            <charset val="1"/>
          </rPr>
          <t xml:space="preserve">Lê Hồng Vân Nhi:
</t>
        </r>
        <r>
          <rPr>
            <sz val="9"/>
            <color rgb="FF000000"/>
            <rFont val="Tahoma"/>
            <family val="2"/>
            <charset val="1"/>
          </rPr>
          <t xml:space="preserve">BS 05 va 06 chi chon 1 trong 2</t>
        </r>
      </text>
    </comment>
  </commentList>
</comments>
</file>

<file path=xl/comments7.xml><?xml version="1.0" encoding="utf-8"?>
<comments xmlns="http://schemas.openxmlformats.org/spreadsheetml/2006/main" xmlns:xdr="http://schemas.openxmlformats.org/drawingml/2006/spreadsheetDrawing">
  <authors>
    <author> </author>
  </authors>
  <commentList>
    <comment ref="L53" authorId="0">
      <text>
        <r>
          <rPr>
            <sz val="11"/>
            <color rgb="FF000000"/>
            <rFont val="Calibri"/>
            <family val="2"/>
            <charset val="1"/>
          </rPr>
          <t xml:space="preserve">Actual value: 0%</t>
        </r>
      </text>
    </comment>
    <comment ref="L54" authorId="0">
      <text>
        <r>
          <rPr>
            <sz val="11"/>
            <color rgb="FF000000"/>
            <rFont val="Calibri"/>
            <family val="2"/>
            <charset val="1"/>
          </rPr>
          <t xml:space="preserve">Actual value: 0.53%</t>
        </r>
      </text>
    </comment>
    <comment ref="L55" authorId="0">
      <text>
        <r>
          <rPr>
            <sz val="11"/>
            <color rgb="FF000000"/>
            <rFont val="Calibri"/>
            <family val="2"/>
            <charset val="1"/>
          </rPr>
          <t xml:space="preserve">Actual value: 1.21%</t>
        </r>
      </text>
    </comment>
    <comment ref="L56" authorId="0">
      <text>
        <r>
          <rPr>
            <sz val="11"/>
            <color rgb="FF000000"/>
            <rFont val="Calibri"/>
            <family val="2"/>
            <charset val="1"/>
          </rPr>
          <t xml:space="preserve">Actual value: 0.84%</t>
        </r>
      </text>
    </comment>
    <comment ref="L57" authorId="0">
      <text>
        <r>
          <rPr>
            <sz val="11"/>
            <color rgb="FF000000"/>
            <rFont val="Calibri"/>
            <family val="2"/>
            <charset val="1"/>
          </rPr>
          <t xml:space="preserve">Actual value: 1.21%</t>
        </r>
      </text>
    </comment>
    <comment ref="L59" authorId="0">
      <text>
        <r>
          <rPr>
            <sz val="11"/>
            <color rgb="FF000000"/>
            <rFont val="Calibri"/>
            <family val="2"/>
            <charset val="1"/>
          </rPr>
          <t xml:space="preserve">Actual value: 0.84%</t>
        </r>
      </text>
    </comment>
    <comment ref="L70" authorId="0">
      <text>
        <r>
          <rPr>
            <sz val="11"/>
            <color rgb="FF000000"/>
            <rFont val="Calibri"/>
            <family val="2"/>
            <charset val="1"/>
          </rPr>
          <t xml:space="preserve">Actual value: 3.17%</t>
        </r>
      </text>
    </comment>
    <comment ref="L71" authorId="0">
      <text>
        <r>
          <rPr>
            <sz val="11"/>
            <color rgb="FF000000"/>
            <rFont val="Calibri"/>
            <family val="2"/>
            <charset val="1"/>
          </rPr>
          <t xml:space="preserve">Actual value: 1.41%</t>
        </r>
      </text>
    </comment>
    <comment ref="L73" authorId="0">
      <text>
        <r>
          <rPr>
            <sz val="11"/>
            <color rgb="FF000000"/>
            <rFont val="Calibri"/>
            <family val="2"/>
            <charset val="1"/>
          </rPr>
          <t xml:space="preserve">Actual value: 1.04%</t>
        </r>
      </text>
    </comment>
    <comment ref="L74" authorId="0">
      <text>
        <r>
          <rPr>
            <sz val="11"/>
            <color rgb="FF000000"/>
            <rFont val="Calibri"/>
            <family val="2"/>
            <charset val="1"/>
          </rPr>
          <t xml:space="preserve">Actual value: 1.04%</t>
        </r>
      </text>
    </comment>
    <comment ref="L79" authorId="0">
      <text>
        <r>
          <rPr>
            <sz val="11"/>
            <color rgb="FF000000"/>
            <rFont val="Calibri"/>
            <family val="2"/>
            <charset val="1"/>
          </rPr>
          <t xml:space="preserve">Actual value: 0.5%</t>
        </r>
      </text>
    </comment>
    <comment ref="L80" authorId="0">
      <text>
        <r>
          <rPr>
            <sz val="11"/>
            <color rgb="FF000000"/>
            <rFont val="Calibri"/>
            <family val="2"/>
            <charset val="1"/>
          </rPr>
          <t xml:space="preserve">Actual value: 0.61%</t>
        </r>
      </text>
    </comment>
    <comment ref="L81" authorId="0">
      <text>
        <r>
          <rPr>
            <sz val="11"/>
            <color rgb="FF000000"/>
            <rFont val="Calibri"/>
            <family val="2"/>
            <charset val="1"/>
          </rPr>
          <t xml:space="preserve">Actual value: 0.5%</t>
        </r>
      </text>
    </comment>
    <comment ref="L83" authorId="0">
      <text>
        <r>
          <rPr>
            <sz val="11"/>
            <color rgb="FF000000"/>
            <rFont val="Calibri"/>
            <family val="2"/>
            <charset val="1"/>
          </rPr>
          <t xml:space="preserve">Actual value: 0.83%</t>
        </r>
      </text>
    </comment>
    <comment ref="L84" authorId="0">
      <text>
        <r>
          <rPr>
            <sz val="11"/>
            <color rgb="FF000000"/>
            <rFont val="Calibri"/>
            <family val="2"/>
            <charset val="1"/>
          </rPr>
          <t xml:space="preserve">Actual value: 0.83%</t>
        </r>
      </text>
    </comment>
    <comment ref="L85" authorId="0">
      <text>
        <r>
          <rPr>
            <sz val="11"/>
            <color rgb="FF000000"/>
            <rFont val="Calibri"/>
            <family val="2"/>
            <charset val="1"/>
          </rPr>
          <t xml:space="preserve">Actual value: 0.61%</t>
        </r>
      </text>
    </comment>
    <comment ref="L86" authorId="0">
      <text>
        <r>
          <rPr>
            <sz val="11"/>
            <color rgb="FF000000"/>
            <rFont val="Calibri"/>
            <family val="2"/>
            <charset val="1"/>
          </rPr>
          <t xml:space="preserve">Actual value: 0.61%</t>
        </r>
      </text>
    </comment>
    <comment ref="L87" authorId="0">
      <text>
        <r>
          <rPr>
            <sz val="11"/>
            <color rgb="FF000000"/>
            <rFont val="Calibri"/>
            <family val="2"/>
            <charset val="1"/>
          </rPr>
          <t xml:space="preserve">Actual value: 3.17%</t>
        </r>
      </text>
    </comment>
    <comment ref="L95" authorId="0">
      <text>
        <r>
          <rPr>
            <sz val="11"/>
            <color rgb="FF000000"/>
            <rFont val="Calibri"/>
            <family val="2"/>
            <charset val="1"/>
          </rPr>
          <t xml:space="preserve">Actual value: 2.01%</t>
        </r>
      </text>
    </comment>
    <comment ref="L104" authorId="0">
      <text>
        <r>
          <rPr>
            <sz val="11"/>
            <color rgb="FF000000"/>
            <rFont val="Calibri"/>
            <family val="2"/>
            <charset val="1"/>
          </rPr>
          <t xml:space="preserve">Actual value: 3.17%</t>
        </r>
      </text>
    </comment>
    <comment ref="L105" authorId="0">
      <text>
        <r>
          <rPr>
            <sz val="11"/>
            <color rgb="FF000000"/>
            <rFont val="Calibri"/>
            <family val="2"/>
            <charset val="1"/>
          </rPr>
          <t xml:space="preserve">Actual value: 0.67%</t>
        </r>
      </text>
    </comment>
    <comment ref="L106" authorId="0">
      <text>
        <r>
          <rPr>
            <sz val="11"/>
            <color rgb="FF000000"/>
            <rFont val="Calibri"/>
            <family val="2"/>
            <charset val="1"/>
          </rPr>
          <t xml:space="preserve">Actual value: 0.67%</t>
        </r>
      </text>
    </comment>
    <comment ref="L107" authorId="0">
      <text>
        <r>
          <rPr>
            <sz val="11"/>
            <color rgb="FF000000"/>
            <rFont val="Calibri"/>
            <family val="2"/>
            <charset val="1"/>
          </rPr>
          <t xml:space="preserve">Actual value: 0.67%</t>
        </r>
      </text>
    </comment>
    <comment ref="L108" authorId="0">
      <text>
        <r>
          <rPr>
            <sz val="11"/>
            <color rgb="FF000000"/>
            <rFont val="Calibri"/>
            <family val="2"/>
            <charset val="1"/>
          </rPr>
          <t xml:space="preserve">Actual value: 0.67%</t>
        </r>
      </text>
    </comment>
    <comment ref="L109" authorId="0">
      <text>
        <r>
          <rPr>
            <sz val="11"/>
            <color rgb="FF000000"/>
            <rFont val="Calibri"/>
            <family val="2"/>
            <charset val="1"/>
          </rPr>
          <t xml:space="preserve">Actual value: 0.67%</t>
        </r>
      </text>
    </comment>
    <comment ref="L110" authorId="0">
      <text>
        <r>
          <rPr>
            <sz val="11"/>
            <color rgb="FF000000"/>
            <rFont val="Calibri"/>
            <family val="2"/>
            <charset val="1"/>
          </rPr>
          <t xml:space="preserve">Actual value: 0.67%</t>
        </r>
      </text>
    </comment>
    <comment ref="L111" authorId="0">
      <text>
        <r>
          <rPr>
            <sz val="11"/>
            <color rgb="FF000000"/>
            <rFont val="Calibri"/>
            <family val="2"/>
            <charset val="1"/>
          </rPr>
          <t xml:space="preserve">Actual value: 0.67%</t>
        </r>
      </text>
    </comment>
    <comment ref="L112" authorId="0">
      <text>
        <r>
          <rPr>
            <sz val="11"/>
            <color rgb="FF000000"/>
            <rFont val="Calibri"/>
            <family val="2"/>
            <charset val="1"/>
          </rPr>
          <t xml:space="preserve">Actual value: 0.67%</t>
        </r>
      </text>
    </comment>
    <comment ref="L113" authorId="0">
      <text>
        <r>
          <rPr>
            <sz val="11"/>
            <color rgb="FF000000"/>
            <rFont val="Calibri"/>
            <family val="2"/>
            <charset val="1"/>
          </rPr>
          <t xml:space="preserve">Actual value: 0.56%</t>
        </r>
      </text>
    </comment>
    <comment ref="L114" authorId="0">
      <text>
        <r>
          <rPr>
            <sz val="11"/>
            <color rgb="FF000000"/>
            <rFont val="Calibri"/>
            <family val="2"/>
            <charset val="1"/>
          </rPr>
          <t xml:space="preserve">Actual value: 0.56%</t>
        </r>
      </text>
    </comment>
    <comment ref="L115" authorId="0">
      <text>
        <r>
          <rPr>
            <sz val="11"/>
            <color rgb="FF000000"/>
            <rFont val="Calibri"/>
            <family val="2"/>
            <charset val="1"/>
          </rPr>
          <t xml:space="preserve">Actual value: 0.56%</t>
        </r>
      </text>
    </comment>
    <comment ref="L116" authorId="0">
      <text>
        <r>
          <rPr>
            <sz val="11"/>
            <color rgb="FF000000"/>
            <rFont val="Calibri"/>
            <family val="2"/>
            <charset val="1"/>
          </rPr>
          <t xml:space="preserve">Actual value: 0.56%</t>
        </r>
      </text>
    </comment>
    <comment ref="L117" authorId="0">
      <text>
        <r>
          <rPr>
            <sz val="11"/>
            <color rgb="FF000000"/>
            <rFont val="Calibri"/>
            <family val="2"/>
            <charset val="1"/>
          </rPr>
          <t xml:space="preserve">Actual value: 0.56%</t>
        </r>
      </text>
    </comment>
    <comment ref="L118" authorId="0">
      <text>
        <r>
          <rPr>
            <sz val="11"/>
            <color rgb="FF000000"/>
            <rFont val="Calibri"/>
            <family val="2"/>
            <charset val="1"/>
          </rPr>
          <t xml:space="preserve">Actual value: 0.56%</t>
        </r>
      </text>
    </comment>
    <comment ref="L119" authorId="0">
      <text>
        <r>
          <rPr>
            <sz val="11"/>
            <color rgb="FF000000"/>
            <rFont val="Calibri"/>
            <family val="2"/>
            <charset val="1"/>
          </rPr>
          <t xml:space="preserve">Actual value: 0.56%</t>
        </r>
      </text>
    </comment>
    <comment ref="L120" authorId="0">
      <text>
        <r>
          <rPr>
            <sz val="11"/>
            <color rgb="FF000000"/>
            <rFont val="Calibri"/>
            <family val="2"/>
            <charset val="1"/>
          </rPr>
          <t xml:space="preserve">Actual value: 0.56%</t>
        </r>
      </text>
    </comment>
    <comment ref="L147" authorId="0">
      <text>
        <r>
          <rPr>
            <sz val="11"/>
            <color rgb="FF000000"/>
            <rFont val="Calibri"/>
            <family val="2"/>
            <charset val="1"/>
          </rPr>
          <t xml:space="preserve">Actual value: 0.61%</t>
        </r>
      </text>
    </comment>
    <comment ref="M53" authorId="0">
      <text>
        <r>
          <rPr>
            <sz val="11"/>
            <color rgb="FF000000"/>
            <rFont val="Calibri"/>
            <family val="2"/>
            <charset val="1"/>
          </rPr>
          <t xml:space="preserve">Actual value: 0%</t>
        </r>
      </text>
    </comment>
    <comment ref="M54" authorId="0">
      <text>
        <r>
          <rPr>
            <sz val="11"/>
            <color rgb="FF000000"/>
            <rFont val="Calibri"/>
            <family val="2"/>
            <charset val="1"/>
          </rPr>
          <t xml:space="preserve">Actual value: 0.35%</t>
        </r>
      </text>
    </comment>
    <comment ref="M55" authorId="0">
      <text>
        <r>
          <rPr>
            <sz val="11"/>
            <color rgb="FF000000"/>
            <rFont val="Calibri"/>
            <family val="2"/>
            <charset val="1"/>
          </rPr>
          <t xml:space="preserve">Actual value: 0.8%</t>
        </r>
      </text>
    </comment>
    <comment ref="M56" authorId="0">
      <text>
        <r>
          <rPr>
            <sz val="11"/>
            <color rgb="FF000000"/>
            <rFont val="Calibri"/>
            <family val="2"/>
            <charset val="1"/>
          </rPr>
          <t xml:space="preserve">Actual value: 0.56%</t>
        </r>
      </text>
    </comment>
    <comment ref="M57" authorId="0">
      <text>
        <r>
          <rPr>
            <sz val="11"/>
            <color rgb="FF000000"/>
            <rFont val="Calibri"/>
            <family val="2"/>
            <charset val="1"/>
          </rPr>
          <t xml:space="preserve">Actual value: 0.8%</t>
        </r>
      </text>
    </comment>
    <comment ref="M59" authorId="0">
      <text>
        <r>
          <rPr>
            <sz val="11"/>
            <color rgb="FF000000"/>
            <rFont val="Calibri"/>
            <family val="2"/>
            <charset val="1"/>
          </rPr>
          <t xml:space="preserve">Actual value: 0.56%</t>
        </r>
      </text>
    </comment>
    <comment ref="M70" authorId="0">
      <text>
        <r>
          <rPr>
            <sz val="11"/>
            <color rgb="FF000000"/>
            <rFont val="Calibri"/>
            <family val="2"/>
            <charset val="1"/>
          </rPr>
          <t xml:space="preserve">Actual value: 2.12%</t>
        </r>
      </text>
    </comment>
    <comment ref="M71" authorId="0">
      <text>
        <r>
          <rPr>
            <sz val="11"/>
            <color rgb="FF000000"/>
            <rFont val="Calibri"/>
            <family val="2"/>
            <charset val="1"/>
          </rPr>
          <t xml:space="preserve">Actual value: 0.94%</t>
        </r>
      </text>
    </comment>
    <comment ref="M73" authorId="0">
      <text>
        <r>
          <rPr>
            <sz val="11"/>
            <color rgb="FF000000"/>
            <rFont val="Calibri"/>
            <family val="2"/>
            <charset val="1"/>
          </rPr>
          <t xml:space="preserve">Actual value: 0.7%</t>
        </r>
      </text>
    </comment>
    <comment ref="M74" authorId="0">
      <text>
        <r>
          <rPr>
            <sz val="11"/>
            <color rgb="FF000000"/>
            <rFont val="Calibri"/>
            <family val="2"/>
            <charset val="1"/>
          </rPr>
          <t xml:space="preserve">Actual value: 0.94%</t>
        </r>
      </text>
    </comment>
    <comment ref="M79" authorId="0">
      <text>
        <r>
          <rPr>
            <sz val="11"/>
            <color rgb="FF000000"/>
            <rFont val="Calibri"/>
            <family val="2"/>
            <charset val="1"/>
          </rPr>
          <t xml:space="preserve">Actual value: 0.33%</t>
        </r>
      </text>
    </comment>
    <comment ref="M80" authorId="0">
      <text>
        <r>
          <rPr>
            <sz val="11"/>
            <color rgb="FF000000"/>
            <rFont val="Calibri"/>
            <family val="2"/>
            <charset val="1"/>
          </rPr>
          <t xml:space="preserve">Actual value: 0.33%</t>
        </r>
      </text>
    </comment>
    <comment ref="M81" authorId="0">
      <text>
        <r>
          <rPr>
            <sz val="11"/>
            <color rgb="FF000000"/>
            <rFont val="Calibri"/>
            <family val="2"/>
            <charset val="1"/>
          </rPr>
          <t xml:space="preserve">Actual value: 0.33%</t>
        </r>
      </text>
    </comment>
    <comment ref="M83" authorId="0">
      <text>
        <r>
          <rPr>
            <sz val="11"/>
            <color rgb="FF000000"/>
            <rFont val="Calibri"/>
            <family val="2"/>
            <charset val="1"/>
          </rPr>
          <t xml:space="preserve">Actual value: 0.55%</t>
        </r>
      </text>
    </comment>
    <comment ref="M84" authorId="0">
      <text>
        <r>
          <rPr>
            <sz val="11"/>
            <color rgb="FF000000"/>
            <rFont val="Calibri"/>
            <family val="2"/>
            <charset val="1"/>
          </rPr>
          <t xml:space="preserve">Actual value: 0.41%</t>
        </r>
      </text>
    </comment>
    <comment ref="M85" authorId="0">
      <text>
        <r>
          <rPr>
            <sz val="11"/>
            <color rgb="FF000000"/>
            <rFont val="Calibri"/>
            <family val="2"/>
            <charset val="1"/>
          </rPr>
          <t xml:space="preserve">Actual value: 0.41%</t>
        </r>
      </text>
    </comment>
    <comment ref="M87" authorId="0">
      <text>
        <r>
          <rPr>
            <sz val="11"/>
            <color rgb="FF000000"/>
            <rFont val="Calibri"/>
            <family val="2"/>
            <charset val="1"/>
          </rPr>
          <t xml:space="preserve">Actual value: 2.12%</t>
        </r>
      </text>
    </comment>
    <comment ref="M95" authorId="0">
      <text>
        <r>
          <rPr>
            <sz val="11"/>
            <color rgb="FF000000"/>
            <rFont val="Calibri"/>
            <family val="2"/>
            <charset val="1"/>
          </rPr>
          <t xml:space="preserve">Actual value: 1.19%</t>
        </r>
      </text>
    </comment>
    <comment ref="M104" authorId="0">
      <text>
        <r>
          <rPr>
            <sz val="11"/>
            <color rgb="FF000000"/>
            <rFont val="Calibri"/>
            <family val="2"/>
            <charset val="1"/>
          </rPr>
          <t xml:space="preserve">Actual value: 2.12%</t>
        </r>
      </text>
    </comment>
    <comment ref="M105" authorId="0">
      <text>
        <r>
          <rPr>
            <sz val="11"/>
            <color rgb="FF000000"/>
            <rFont val="Calibri"/>
            <family val="2"/>
            <charset val="1"/>
          </rPr>
          <t xml:space="preserve">Actual value: 0.44%</t>
        </r>
      </text>
    </comment>
    <comment ref="M106" authorId="0">
      <text>
        <r>
          <rPr>
            <sz val="11"/>
            <color rgb="FF000000"/>
            <rFont val="Calibri"/>
            <family val="2"/>
            <charset val="1"/>
          </rPr>
          <t xml:space="preserve">Actual value: 0.44%</t>
        </r>
      </text>
    </comment>
    <comment ref="M107" authorId="0">
      <text>
        <r>
          <rPr>
            <sz val="11"/>
            <color rgb="FF000000"/>
            <rFont val="Calibri"/>
            <family val="2"/>
            <charset val="1"/>
          </rPr>
          <t xml:space="preserve">Actual value: 0.44%</t>
        </r>
      </text>
    </comment>
    <comment ref="M108" authorId="0">
      <text>
        <r>
          <rPr>
            <sz val="11"/>
            <color rgb="FF000000"/>
            <rFont val="Calibri"/>
            <family val="2"/>
            <charset val="1"/>
          </rPr>
          <t xml:space="preserve">Actual value: 0.44%</t>
        </r>
      </text>
    </comment>
    <comment ref="M109" authorId="0">
      <text>
        <r>
          <rPr>
            <sz val="11"/>
            <color rgb="FF000000"/>
            <rFont val="Calibri"/>
            <family val="2"/>
            <charset val="1"/>
          </rPr>
          <t xml:space="preserve">Actual value: 0.44%</t>
        </r>
      </text>
    </comment>
    <comment ref="M110" authorId="0">
      <text>
        <r>
          <rPr>
            <sz val="11"/>
            <color rgb="FF000000"/>
            <rFont val="Calibri"/>
            <family val="2"/>
            <charset val="1"/>
          </rPr>
          <t xml:space="preserve">Actual value: 0.44%</t>
        </r>
      </text>
    </comment>
    <comment ref="M111" authorId="0">
      <text>
        <r>
          <rPr>
            <sz val="11"/>
            <color rgb="FF000000"/>
            <rFont val="Calibri"/>
            <family val="2"/>
            <charset val="1"/>
          </rPr>
          <t xml:space="preserve">Actual value: 0.44%</t>
        </r>
      </text>
    </comment>
    <comment ref="M112" authorId="0">
      <text>
        <r>
          <rPr>
            <sz val="11"/>
            <color rgb="FF000000"/>
            <rFont val="Calibri"/>
            <family val="2"/>
            <charset val="1"/>
          </rPr>
          <t xml:space="preserve">Actual value: 0.44%</t>
        </r>
      </text>
    </comment>
    <comment ref="M113" authorId="0">
      <text>
        <r>
          <rPr>
            <sz val="11"/>
            <color rgb="FF000000"/>
            <rFont val="Calibri"/>
            <family val="2"/>
            <charset val="1"/>
          </rPr>
          <t xml:space="preserve">Actual value: 0.37%</t>
        </r>
      </text>
    </comment>
    <comment ref="M114" authorId="0">
      <text>
        <r>
          <rPr>
            <sz val="11"/>
            <color rgb="FF000000"/>
            <rFont val="Calibri"/>
            <family val="2"/>
            <charset val="1"/>
          </rPr>
          <t xml:space="preserve">Actual value: 0.37%</t>
        </r>
      </text>
    </comment>
    <comment ref="M115" authorId="0">
      <text>
        <r>
          <rPr>
            <sz val="11"/>
            <color rgb="FF000000"/>
            <rFont val="Calibri"/>
            <family val="2"/>
            <charset val="1"/>
          </rPr>
          <t xml:space="preserve">Actual value: 0.37%</t>
        </r>
      </text>
    </comment>
    <comment ref="M116" authorId="0">
      <text>
        <r>
          <rPr>
            <sz val="11"/>
            <color rgb="FF000000"/>
            <rFont val="Calibri"/>
            <family val="2"/>
            <charset val="1"/>
          </rPr>
          <t xml:space="preserve">Actual value: 0.37%</t>
        </r>
      </text>
    </comment>
    <comment ref="M117" authorId="0">
      <text>
        <r>
          <rPr>
            <sz val="11"/>
            <color rgb="FF000000"/>
            <rFont val="Calibri"/>
            <family val="2"/>
            <charset val="1"/>
          </rPr>
          <t xml:space="preserve">Actual value: 0.37%</t>
        </r>
      </text>
    </comment>
    <comment ref="M118" authorId="0">
      <text>
        <r>
          <rPr>
            <sz val="11"/>
            <color rgb="FF000000"/>
            <rFont val="Calibri"/>
            <family val="2"/>
            <charset val="1"/>
          </rPr>
          <t xml:space="preserve">Actual value: 0.37%</t>
        </r>
      </text>
    </comment>
    <comment ref="M119" authorId="0">
      <text>
        <r>
          <rPr>
            <sz val="11"/>
            <color rgb="FF000000"/>
            <rFont val="Calibri"/>
            <family val="2"/>
            <charset val="1"/>
          </rPr>
          <t xml:space="preserve">Actual value: 0.37%</t>
        </r>
      </text>
    </comment>
    <comment ref="M120" authorId="0">
      <text>
        <r>
          <rPr>
            <sz val="11"/>
            <color rgb="FF000000"/>
            <rFont val="Calibri"/>
            <family val="2"/>
            <charset val="1"/>
          </rPr>
          <t xml:space="preserve">Actual value: 0.37%</t>
        </r>
      </text>
    </comment>
    <comment ref="M147" authorId="0">
      <text>
        <r>
          <rPr>
            <sz val="11"/>
            <color rgb="FF000000"/>
            <rFont val="Calibri"/>
            <family val="2"/>
            <charset val="1"/>
          </rPr>
          <t xml:space="preserve">Actual value: 0.41%</t>
        </r>
      </text>
    </comment>
    <comment ref="N53" authorId="0">
      <text>
        <r>
          <rPr>
            <sz val="11"/>
            <color rgb="FF000000"/>
            <rFont val="Calibri"/>
            <family val="2"/>
            <charset val="1"/>
          </rPr>
          <t xml:space="preserve">Actual value: 0%</t>
        </r>
      </text>
    </comment>
    <comment ref="N54" authorId="0">
      <text>
        <r>
          <rPr>
            <sz val="11"/>
            <color rgb="FF000000"/>
            <rFont val="Calibri"/>
            <family val="2"/>
            <charset val="1"/>
          </rPr>
          <t xml:space="preserve">Actual value: 0%</t>
        </r>
      </text>
    </comment>
    <comment ref="N55" authorId="0">
      <text>
        <r>
          <rPr>
            <sz val="11"/>
            <color rgb="FF000000"/>
            <rFont val="Calibri"/>
            <family val="2"/>
            <charset val="1"/>
          </rPr>
          <t xml:space="preserve">Actual value: 0%</t>
        </r>
      </text>
    </comment>
    <comment ref="N56" authorId="0">
      <text>
        <r>
          <rPr>
            <sz val="11"/>
            <color rgb="FF000000"/>
            <rFont val="Calibri"/>
            <family val="2"/>
            <charset val="1"/>
          </rPr>
          <t xml:space="preserve">Actual value: 0%</t>
        </r>
      </text>
    </comment>
    <comment ref="N57" authorId="0">
      <text>
        <r>
          <rPr>
            <sz val="11"/>
            <color rgb="FF000000"/>
            <rFont val="Calibri"/>
            <family val="2"/>
            <charset val="1"/>
          </rPr>
          <t xml:space="preserve">Actual value: 0%</t>
        </r>
      </text>
    </comment>
    <comment ref="N59" authorId="0">
      <text>
        <r>
          <rPr>
            <sz val="11"/>
            <color rgb="FF000000"/>
            <rFont val="Calibri"/>
            <family val="2"/>
            <charset val="1"/>
          </rPr>
          <t xml:space="preserve">Actual value: 1.25%</t>
        </r>
      </text>
    </comment>
    <comment ref="N70" authorId="0">
      <text>
        <r>
          <rPr>
            <sz val="11"/>
            <color rgb="FF000000"/>
            <rFont val="Calibri"/>
            <family val="2"/>
            <charset val="1"/>
          </rPr>
          <t xml:space="preserve">Actual value: 1.25%</t>
        </r>
      </text>
    </comment>
    <comment ref="N71" authorId="0">
      <text>
        <r>
          <rPr>
            <sz val="11"/>
            <color rgb="FF000000"/>
            <rFont val="Calibri"/>
            <family val="2"/>
            <charset val="1"/>
          </rPr>
          <t xml:space="preserve">Actual value: 0.4%</t>
        </r>
      </text>
    </comment>
    <comment ref="N73" authorId="0">
      <text>
        <r>
          <rPr>
            <sz val="11"/>
            <color rgb="FF000000"/>
            <rFont val="Calibri"/>
            <family val="2"/>
            <charset val="1"/>
          </rPr>
          <t xml:space="preserve">Actual value: 0.3%</t>
        </r>
      </text>
    </comment>
    <comment ref="N74" authorId="0">
      <text>
        <r>
          <rPr>
            <sz val="11"/>
            <color rgb="FF000000"/>
            <rFont val="Calibri"/>
            <family val="2"/>
            <charset val="1"/>
          </rPr>
          <t xml:space="preserve">Actual value: 0.4%</t>
        </r>
      </text>
    </comment>
    <comment ref="N79" authorId="0">
      <text>
        <r>
          <rPr>
            <sz val="11"/>
            <color rgb="FF000000"/>
            <rFont val="Calibri"/>
            <family val="2"/>
            <charset val="1"/>
          </rPr>
          <t xml:space="preserve">Actual value: 0%</t>
        </r>
      </text>
    </comment>
    <comment ref="N80" authorId="0">
      <text>
        <r>
          <rPr>
            <sz val="11"/>
            <color rgb="FF000000"/>
            <rFont val="Calibri"/>
            <family val="2"/>
            <charset val="1"/>
          </rPr>
          <t xml:space="preserve">Actual value: 0%</t>
        </r>
      </text>
    </comment>
    <comment ref="N81" authorId="0">
      <text>
        <r>
          <rPr>
            <sz val="11"/>
            <color rgb="FF000000"/>
            <rFont val="Calibri"/>
            <family val="2"/>
            <charset val="1"/>
          </rPr>
          <t xml:space="preserve">Actual value: 0%</t>
        </r>
      </text>
    </comment>
    <comment ref="N83" authorId="0">
      <text>
        <r>
          <rPr>
            <sz val="11"/>
            <color rgb="FF000000"/>
            <rFont val="Calibri"/>
            <family val="2"/>
            <charset val="1"/>
          </rPr>
          <t xml:space="preserve">Actual value: 0.4%</t>
        </r>
      </text>
    </comment>
    <comment ref="N84" authorId="0">
      <text>
        <r>
          <rPr>
            <sz val="11"/>
            <color rgb="FF000000"/>
            <rFont val="Calibri"/>
            <family val="2"/>
            <charset val="1"/>
          </rPr>
          <t xml:space="preserve">Actual value: 0.3%</t>
        </r>
      </text>
    </comment>
    <comment ref="N85" authorId="0">
      <text>
        <r>
          <rPr>
            <sz val="11"/>
            <color rgb="FF000000"/>
            <rFont val="Calibri"/>
            <family val="2"/>
            <charset val="1"/>
          </rPr>
          <t xml:space="preserve">Actual value: 0.3%</t>
        </r>
      </text>
    </comment>
    <comment ref="N87" authorId="0">
      <text>
        <r>
          <rPr>
            <sz val="11"/>
            <color rgb="FF000000"/>
            <rFont val="Calibri"/>
            <family val="2"/>
            <charset val="1"/>
          </rPr>
          <t xml:space="preserve">Actual value: 1.25%</t>
        </r>
      </text>
    </comment>
    <comment ref="N95" authorId="0">
      <text>
        <r>
          <rPr>
            <sz val="11"/>
            <color rgb="FF000000"/>
            <rFont val="Calibri"/>
            <family val="2"/>
            <charset val="1"/>
          </rPr>
          <t xml:space="preserve">Actual value: 0.85%</t>
        </r>
      </text>
    </comment>
    <comment ref="N104" authorId="0">
      <text>
        <r>
          <rPr>
            <sz val="11"/>
            <color rgb="FF000000"/>
            <rFont val="Calibri"/>
            <family val="2"/>
            <charset val="1"/>
          </rPr>
          <t xml:space="preserve">Actual value: 1.25%</t>
        </r>
      </text>
    </comment>
    <comment ref="N105" authorId="0">
      <text>
        <r>
          <rPr>
            <sz val="11"/>
            <color rgb="FF000000"/>
            <rFont val="Calibri"/>
            <family val="2"/>
            <charset val="1"/>
          </rPr>
          <t xml:space="preserve">Actual value: 0%</t>
        </r>
      </text>
    </comment>
    <comment ref="N106" authorId="0">
      <text>
        <r>
          <rPr>
            <sz val="11"/>
            <color rgb="FF000000"/>
            <rFont val="Calibri"/>
            <family val="2"/>
            <charset val="1"/>
          </rPr>
          <t xml:space="preserve">Actual value: 0%</t>
        </r>
      </text>
    </comment>
    <comment ref="N107" authorId="0">
      <text>
        <r>
          <rPr>
            <sz val="11"/>
            <color rgb="FF000000"/>
            <rFont val="Calibri"/>
            <family val="2"/>
            <charset val="1"/>
          </rPr>
          <t xml:space="preserve">Actual value: 0%</t>
        </r>
      </text>
    </comment>
    <comment ref="N108" authorId="0">
      <text>
        <r>
          <rPr>
            <sz val="11"/>
            <color rgb="FF000000"/>
            <rFont val="Calibri"/>
            <family val="2"/>
            <charset val="1"/>
          </rPr>
          <t xml:space="preserve">Actual value: 0%</t>
        </r>
      </text>
    </comment>
    <comment ref="N109" authorId="0">
      <text>
        <r>
          <rPr>
            <sz val="11"/>
            <color rgb="FF000000"/>
            <rFont val="Calibri"/>
            <family val="2"/>
            <charset val="1"/>
          </rPr>
          <t xml:space="preserve">Actual value: 0%</t>
        </r>
      </text>
    </comment>
    <comment ref="N110" authorId="0">
      <text>
        <r>
          <rPr>
            <sz val="11"/>
            <color rgb="FF000000"/>
            <rFont val="Calibri"/>
            <family val="2"/>
            <charset val="1"/>
          </rPr>
          <t xml:space="preserve">Actual value: 0%</t>
        </r>
      </text>
    </comment>
    <comment ref="N111" authorId="0">
      <text>
        <r>
          <rPr>
            <sz val="11"/>
            <color rgb="FF000000"/>
            <rFont val="Calibri"/>
            <family val="2"/>
            <charset val="1"/>
          </rPr>
          <t xml:space="preserve">Actual value: 0%</t>
        </r>
      </text>
    </comment>
    <comment ref="N112" authorId="0">
      <text>
        <r>
          <rPr>
            <sz val="11"/>
            <color rgb="FF000000"/>
            <rFont val="Calibri"/>
            <family val="2"/>
            <charset val="1"/>
          </rPr>
          <t xml:space="preserve">Actual value: 0%</t>
        </r>
      </text>
    </comment>
    <comment ref="N113" authorId="0">
      <text>
        <r>
          <rPr>
            <sz val="11"/>
            <color rgb="FF000000"/>
            <rFont val="Calibri"/>
            <family val="2"/>
            <charset val="1"/>
          </rPr>
          <t xml:space="preserve">Actual value: 0%</t>
        </r>
      </text>
    </comment>
    <comment ref="N114" authorId="0">
      <text>
        <r>
          <rPr>
            <sz val="11"/>
            <color rgb="FF000000"/>
            <rFont val="Calibri"/>
            <family val="2"/>
            <charset val="1"/>
          </rPr>
          <t xml:space="preserve">Actual value: 0%</t>
        </r>
      </text>
    </comment>
    <comment ref="N115" authorId="0">
      <text>
        <r>
          <rPr>
            <sz val="11"/>
            <color rgb="FF000000"/>
            <rFont val="Calibri"/>
            <family val="2"/>
            <charset val="1"/>
          </rPr>
          <t xml:space="preserve">Actual value: 0%</t>
        </r>
      </text>
    </comment>
    <comment ref="N116" authorId="0">
      <text>
        <r>
          <rPr>
            <sz val="11"/>
            <color rgb="FF000000"/>
            <rFont val="Calibri"/>
            <family val="2"/>
            <charset val="1"/>
          </rPr>
          <t xml:space="preserve">Actual value: 0%</t>
        </r>
      </text>
    </comment>
    <comment ref="N117" authorId="0">
      <text>
        <r>
          <rPr>
            <sz val="11"/>
            <color rgb="FF000000"/>
            <rFont val="Calibri"/>
            <family val="2"/>
            <charset val="1"/>
          </rPr>
          <t xml:space="preserve">Actual value: 0%</t>
        </r>
      </text>
    </comment>
    <comment ref="N118" authorId="0">
      <text>
        <r>
          <rPr>
            <sz val="11"/>
            <color rgb="FF000000"/>
            <rFont val="Calibri"/>
            <family val="2"/>
            <charset val="1"/>
          </rPr>
          <t xml:space="preserve">Actual value: 0%</t>
        </r>
      </text>
    </comment>
    <comment ref="N119" authorId="0">
      <text>
        <r>
          <rPr>
            <sz val="11"/>
            <color rgb="FF000000"/>
            <rFont val="Calibri"/>
            <family val="2"/>
            <charset val="1"/>
          </rPr>
          <t xml:space="preserve">Actual value: 0%</t>
        </r>
      </text>
    </comment>
    <comment ref="N120" authorId="0">
      <text>
        <r>
          <rPr>
            <sz val="11"/>
            <color rgb="FF000000"/>
            <rFont val="Calibri"/>
            <family val="2"/>
            <charset val="1"/>
          </rPr>
          <t xml:space="preserve">Actual value: 0%</t>
        </r>
      </text>
    </comment>
    <comment ref="N147" authorId="0">
      <text>
        <r>
          <rPr>
            <sz val="11"/>
            <color rgb="FF000000"/>
            <rFont val="Calibri"/>
            <family val="2"/>
            <charset val="1"/>
          </rPr>
          <t xml:space="preserve">Actual value: 0%</t>
        </r>
      </text>
    </comment>
  </commentList>
</comments>
</file>

<file path=xl/sharedStrings.xml><?xml version="1.0" encoding="utf-8"?>
<sst xmlns="http://schemas.openxmlformats.org/spreadsheetml/2006/main" count="47180" uniqueCount="775">
  <si>
    <t xml:space="preserve">Hãng Xe</t>
  </si>
  <si>
    <t xml:space="preserve">ACURA</t>
  </si>
  <si>
    <t xml:space="preserve">AUDI</t>
  </si>
  <si>
    <t xml:space="preserve">BMW</t>
  </si>
  <si>
    <t xml:space="preserve">CHEVROLET</t>
  </si>
  <si>
    <t xml:space="preserve">FIAT</t>
  </si>
  <si>
    <t xml:space="preserve">FORD</t>
  </si>
  <si>
    <t xml:space="preserve">HONDA</t>
  </si>
  <si>
    <t xml:space="preserve">HYUNDAI</t>
  </si>
  <si>
    <t xml:space="preserve">ISUZU</t>
  </si>
  <si>
    <t xml:space="preserve">KIA</t>
  </si>
  <si>
    <t xml:space="preserve">LANDROVER</t>
  </si>
  <si>
    <t xml:space="preserve">LEXUS</t>
  </si>
  <si>
    <t xml:space="preserve">MAZDA</t>
  </si>
  <si>
    <t xml:space="preserve">MERCEDES-BENZ</t>
  </si>
  <si>
    <t xml:space="preserve">MINICOOPER</t>
  </si>
  <si>
    <t xml:space="preserve">MITSUBISHI</t>
  </si>
  <si>
    <t xml:space="preserve">NISSAN</t>
  </si>
  <si>
    <t xml:space="preserve">PEUGEOT</t>
  </si>
  <si>
    <t xml:space="preserve">PORSCHE</t>
  </si>
  <si>
    <t xml:space="preserve">RENAULT</t>
  </si>
  <si>
    <t xml:space="preserve">SAMSUNG</t>
  </si>
  <si>
    <t xml:space="preserve">SUZUKI</t>
  </si>
  <si>
    <t xml:space="preserve">THACO</t>
  </si>
  <si>
    <t xml:space="preserve">TOYOTA</t>
  </si>
  <si>
    <t xml:space="preserve">VINFAST</t>
  </si>
  <si>
    <t xml:space="preserve">VOLKSWAGEN</t>
  </si>
  <si>
    <t xml:space="preserve">Hiệu Xe</t>
  </si>
  <si>
    <t xml:space="preserve">Dòng Xe</t>
  </si>
  <si>
    <t xml:space="preserve">Số Chỗ</t>
  </si>
  <si>
    <t xml:space="preserve">Trọng Tải</t>
  </si>
  <si>
    <t xml:space="preserve">MDS TECH PACKAGE 3.7</t>
  </si>
  <si>
    <t xml:space="preserve">SUV</t>
  </si>
  <si>
    <t xml:space="preserve">MDX 3.5</t>
  </si>
  <si>
    <t xml:space="preserve">MDX BASE 3.7</t>
  </si>
  <si>
    <t xml:space="preserve">MDX SPORT PACKAGE 3.7</t>
  </si>
  <si>
    <t xml:space="preserve">MDX TECH 2011</t>
  </si>
  <si>
    <t xml:space="preserve">RDX 2.3</t>
  </si>
  <si>
    <t xml:space="preserve">RL 3.5</t>
  </si>
  <si>
    <t xml:space="preserve">RL CMBS/PAX 3.5</t>
  </si>
  <si>
    <t xml:space="preserve">RL TECHNOLOGY 3.5</t>
  </si>
  <si>
    <t xml:space="preserve">TECHNOLOGY 2.3</t>
  </si>
  <si>
    <t xml:space="preserve">TL 3.2</t>
  </si>
  <si>
    <t xml:space="preserve">TL TYPE-S 3.5</t>
  </si>
  <si>
    <t xml:space="preserve">TSX AT 2.4</t>
  </si>
  <si>
    <t xml:space="preserve">TSX MT 2.4</t>
  </si>
  <si>
    <t xml:space="preserve">A3 1.4</t>
  </si>
  <si>
    <t xml:space="preserve">SEDAN</t>
  </si>
  <si>
    <t xml:space="preserve">A3 1.8</t>
  </si>
  <si>
    <t xml:space="preserve">A4 1.8</t>
  </si>
  <si>
    <t xml:space="preserve">A5 2.0</t>
  </si>
  <si>
    <t xml:space="preserve">A6 2.0</t>
  </si>
  <si>
    <t xml:space="preserve">A6 3.0</t>
  </si>
  <si>
    <t xml:space="preserve">A7 3.0</t>
  </si>
  <si>
    <t xml:space="preserve">A8 3.0</t>
  </si>
  <si>
    <t xml:space="preserve">Q3 2.0</t>
  </si>
  <si>
    <t xml:space="preserve">Q5 2.0</t>
  </si>
  <si>
    <t xml:space="preserve">Q7 3.0</t>
  </si>
  <si>
    <t xml:space="preserve">116i</t>
  </si>
  <si>
    <t xml:space="preserve">118i</t>
  </si>
  <si>
    <t xml:space="preserve">218i</t>
  </si>
  <si>
    <t xml:space="preserve">320i</t>
  </si>
  <si>
    <t xml:space="preserve">CONVERTIBLE</t>
  </si>
  <si>
    <t xml:space="preserve">320i Convertible</t>
  </si>
  <si>
    <t xml:space="preserve">320i GT Gran Turismo</t>
  </si>
  <si>
    <t xml:space="preserve">325i</t>
  </si>
  <si>
    <t xml:space="preserve">328i</t>
  </si>
  <si>
    <t xml:space="preserve">328i GT</t>
  </si>
  <si>
    <t xml:space="preserve">330i</t>
  </si>
  <si>
    <t xml:space="preserve">420i Convertible Mui trần</t>
  </si>
  <si>
    <t xml:space="preserve">420i Coupe Hai cửa</t>
  </si>
  <si>
    <t xml:space="preserve">428i Convertible Mui trần</t>
  </si>
  <si>
    <t xml:space="preserve">428i Coupe Hai cửa</t>
  </si>
  <si>
    <t xml:space="preserve">520i</t>
  </si>
  <si>
    <t xml:space="preserve">523i</t>
  </si>
  <si>
    <t xml:space="preserve">528i</t>
  </si>
  <si>
    <t xml:space="preserve">528i GT Gran Turismo</t>
  </si>
  <si>
    <t xml:space="preserve">640i</t>
  </si>
  <si>
    <t xml:space="preserve">730Li</t>
  </si>
  <si>
    <t xml:space="preserve">740Li</t>
  </si>
  <si>
    <t xml:space="preserve">750Li</t>
  </si>
  <si>
    <t xml:space="preserve">760Li</t>
  </si>
  <si>
    <t xml:space="preserve">M3</t>
  </si>
  <si>
    <t xml:space="preserve">M4</t>
  </si>
  <si>
    <t xml:space="preserve">M6</t>
  </si>
  <si>
    <t xml:space="preserve">X1</t>
  </si>
  <si>
    <t xml:space="preserve">X3 xDrive 20i/20d</t>
  </si>
  <si>
    <t xml:space="preserve">X3 xDrive 28i</t>
  </si>
  <si>
    <t xml:space="preserve">X4 xDrive 28i</t>
  </si>
  <si>
    <t xml:space="preserve">X5 xDrive 30d</t>
  </si>
  <si>
    <t xml:space="preserve">X5 xDrive 35i</t>
  </si>
  <si>
    <t xml:space="preserve">X5 xDrive 50i</t>
  </si>
  <si>
    <t xml:space="preserve">X6 xDrive 30d</t>
  </si>
  <si>
    <t xml:space="preserve">X6 xDrive 35i</t>
  </si>
  <si>
    <t xml:space="preserve">Z4 xDrive 20i</t>
  </si>
  <si>
    <t xml:space="preserve">Aveo 1.5 AT</t>
  </si>
  <si>
    <t xml:space="preserve">Aveo 1.5 MT</t>
  </si>
  <si>
    <t xml:space="preserve">Captiva LT Máy dầu</t>
  </si>
  <si>
    <t xml:space="preserve">Captiva LT Máy xăng</t>
  </si>
  <si>
    <t xml:space="preserve">Captiva LTZ</t>
  </si>
  <si>
    <t xml:space="preserve">Colorado High Country</t>
  </si>
  <si>
    <t xml:space="preserve">PICKUP</t>
  </si>
  <si>
    <t xml:space="preserve">Colorado LT 4x2</t>
  </si>
  <si>
    <t xml:space="preserve">Colorado LT 4x4</t>
  </si>
  <si>
    <t xml:space="preserve">Colorado LTZ 4x4 AT</t>
  </si>
  <si>
    <t xml:space="preserve">Colorado LTZ 4x4 MT</t>
  </si>
  <si>
    <t xml:space="preserve">Cruze 1.6 EX/SE/Max</t>
  </si>
  <si>
    <t xml:space="preserve">Cruze 1.6 LS/LT</t>
  </si>
  <si>
    <t xml:space="preserve">Cruze 1.8 LTZ</t>
  </si>
  <si>
    <t xml:space="preserve">Cruze CDX</t>
  </si>
  <si>
    <t xml:space="preserve">Matiz</t>
  </si>
  <si>
    <t xml:space="preserve">HATCHBACK</t>
  </si>
  <si>
    <t xml:space="preserve">Orlando LS 1.8</t>
  </si>
  <si>
    <t xml:space="preserve">Orlando LT 1.8 MT</t>
  </si>
  <si>
    <t xml:space="preserve">Orlando LTZ 1.8</t>
  </si>
  <si>
    <t xml:space="preserve">Spark LS 1.0 MT</t>
  </si>
  <si>
    <t xml:space="preserve">Spark LS 1.2 MT</t>
  </si>
  <si>
    <t xml:space="preserve">Spark LT 1.0 MT</t>
  </si>
  <si>
    <t xml:space="preserve">Spark LT 1.2 MT</t>
  </si>
  <si>
    <t xml:space="preserve">Spark LTZ 1.0 AT</t>
  </si>
  <si>
    <t xml:space="preserve">Spark Van 1.0 AT</t>
  </si>
  <si>
    <t xml:space="preserve">500 1.2 MPI</t>
  </si>
  <si>
    <t xml:space="preserve">500 Lounge 1.2 AT</t>
  </si>
  <si>
    <t xml:space="preserve">Bravo 1.4</t>
  </si>
  <si>
    <t xml:space="preserve">Punto 1.4 AT</t>
  </si>
  <si>
    <t xml:space="preserve">Ecosport 1.5 AT Trend</t>
  </si>
  <si>
    <t xml:space="preserve">Ecosport 1.5 AT Trend+</t>
  </si>
  <si>
    <t xml:space="preserve">Ecosport 1.5L AT Titanium</t>
  </si>
  <si>
    <t xml:space="preserve">Ecosport 1.5L MT Trend</t>
  </si>
  <si>
    <t xml:space="preserve">Escape XLS 2.3L 4x2</t>
  </si>
  <si>
    <t xml:space="preserve">Escape XLT 2.3L 4x4</t>
  </si>
  <si>
    <t xml:space="preserve">Escape XLT 3.0</t>
  </si>
  <si>
    <t xml:space="preserve">Everest 4x2</t>
  </si>
  <si>
    <t xml:space="preserve">Everest 4x2 AT</t>
  </si>
  <si>
    <t xml:space="preserve">Everest 4x2 MT</t>
  </si>
  <si>
    <t xml:space="preserve">Everest 4x4 MT</t>
  </si>
  <si>
    <t xml:space="preserve">Fiesta 1.0 AT Sport</t>
  </si>
  <si>
    <t xml:space="preserve">Fiesta 1.5 AT Titanium</t>
  </si>
  <si>
    <t xml:space="preserve">Fiesta 1.5L Sport</t>
  </si>
  <si>
    <t xml:space="preserve">Fiesta 4D Trend</t>
  </si>
  <si>
    <t xml:space="preserve">Fiesta 5D Trend</t>
  </si>
  <si>
    <t xml:space="preserve">Focus 1.6L Ambiente</t>
  </si>
  <si>
    <t xml:space="preserve">Focus 1.6L Trend</t>
  </si>
  <si>
    <t xml:space="preserve">Focus 1.8 Hatchback</t>
  </si>
  <si>
    <t xml:space="preserve">Focus 1.8 Sedan</t>
  </si>
  <si>
    <t xml:space="preserve">Focus 2.0 L SportS/ Eco</t>
  </si>
  <si>
    <t xml:space="preserve">Focus 2.0 L/AT Titanium</t>
  </si>
  <si>
    <t xml:space="preserve">Mondeo 2.3 L AT</t>
  </si>
  <si>
    <t xml:space="preserve">Ranger Wildtrack 2.2</t>
  </si>
  <si>
    <t xml:space="preserve">Ranger Wildtrack 3.2</t>
  </si>
  <si>
    <t xml:space="preserve">Ranger XL 2.2 4x4 Chasis</t>
  </si>
  <si>
    <t xml:space="preserve">Ranger XL 2.2 4x4 MT</t>
  </si>
  <si>
    <t xml:space="preserve">Ranger XLS 2.2 AT</t>
  </si>
  <si>
    <t xml:space="preserve">Ranger XLS 2.2 MT</t>
  </si>
  <si>
    <t xml:space="preserve">Ranger XLT 2.2 4x2</t>
  </si>
  <si>
    <t xml:space="preserve">Ranger XLT 2.2 4x4</t>
  </si>
  <si>
    <t xml:space="preserve">Transit Luxury</t>
  </si>
  <si>
    <t xml:space="preserve">BUS</t>
  </si>
  <si>
    <t xml:space="preserve">Transit Standard</t>
  </si>
  <si>
    <t xml:space="preserve">Accord 2.4L</t>
  </si>
  <si>
    <t xml:space="preserve">Accord 3.5L AT V6</t>
  </si>
  <si>
    <t xml:space="preserve">City 1.5 AT</t>
  </si>
  <si>
    <t xml:space="preserve">City 1.5 MT</t>
  </si>
  <si>
    <t xml:space="preserve">Civic 1.8 AT</t>
  </si>
  <si>
    <t xml:space="preserve">Civic 1.8 MT</t>
  </si>
  <si>
    <t xml:space="preserve">Civic 2.0 AT</t>
  </si>
  <si>
    <t xml:space="preserve">Civic Modulo 1.8 AT</t>
  </si>
  <si>
    <t xml:space="preserve">Civic Modulo 2.0 AT</t>
  </si>
  <si>
    <t xml:space="preserve">CRV 2.0</t>
  </si>
  <si>
    <t xml:space="preserve">CRV 2.4 AT</t>
  </si>
  <si>
    <t xml:space="preserve">Accent Hatchback</t>
  </si>
  <si>
    <t xml:space="preserve">Accent Sedan 1.4 AT</t>
  </si>
  <si>
    <t xml:space="preserve">Accent Sedan 1.4 MT</t>
  </si>
  <si>
    <t xml:space="preserve">avante 1.6 AT</t>
  </si>
  <si>
    <t xml:space="preserve">avante 1.6 MT</t>
  </si>
  <si>
    <t xml:space="preserve">avante 2.0 AT</t>
  </si>
  <si>
    <t xml:space="preserve">Creta Máy dầu</t>
  </si>
  <si>
    <t xml:space="preserve">Creta Máy xăng</t>
  </si>
  <si>
    <t xml:space="preserve">Elantra 1.6 AT</t>
  </si>
  <si>
    <t xml:space="preserve">Elantra 1.6 MT</t>
  </si>
  <si>
    <t xml:space="preserve">Elantra 1.8 AT</t>
  </si>
  <si>
    <t xml:space="preserve">Elantra 1.8 MT</t>
  </si>
  <si>
    <t xml:space="preserve">Eon 1.0 MT</t>
  </si>
  <si>
    <t xml:space="preserve">Genesis Coupe</t>
  </si>
  <si>
    <t xml:space="preserve">i10 1.0 AT / grand - Hatchback</t>
  </si>
  <si>
    <t xml:space="preserve">i10 1.0 MT / grand - Base</t>
  </si>
  <si>
    <t xml:space="preserve">i10 1.0 MT / grand - Hatchback</t>
  </si>
  <si>
    <t xml:space="preserve">i10 1.2 AT / grand - Hatchback</t>
  </si>
  <si>
    <t xml:space="preserve">i10 1.2 AT / grand - Sedan</t>
  </si>
  <si>
    <t xml:space="preserve">i10 1.2 MT / grand - Hatchback</t>
  </si>
  <si>
    <t xml:space="preserve">i10 1.2 MT / grand - Sedan</t>
  </si>
  <si>
    <t xml:space="preserve">i10 1.2 MT Hatchback / grand - Base</t>
  </si>
  <si>
    <t xml:space="preserve">i10 1.2 MT Sedan / grand - Base</t>
  </si>
  <si>
    <t xml:space="preserve">i20</t>
  </si>
  <si>
    <t xml:space="preserve">i20 active</t>
  </si>
  <si>
    <t xml:space="preserve">i30</t>
  </si>
  <si>
    <t xml:space="preserve">Santafe Máy dầu , 2 cầu, 7 chỗ</t>
  </si>
  <si>
    <t xml:space="preserve">Santafe Máy dầu, 1 cầu, 5 chỗ</t>
  </si>
  <si>
    <t xml:space="preserve">Santafe Máy dầu, 1 cầu, 7 chỗ</t>
  </si>
  <si>
    <t xml:space="preserve">Santafe Máy xăng, 1 cầu, 5 chỗ</t>
  </si>
  <si>
    <t xml:space="preserve">Santafe Máy xăng, 1 cầu, 7 chỗ</t>
  </si>
  <si>
    <t xml:space="preserve">Santafe Máy xăng, 2 cầu, 7 chỗ</t>
  </si>
  <si>
    <t xml:space="preserve">SOLATI 2.5</t>
  </si>
  <si>
    <t xml:space="preserve">MPV</t>
  </si>
  <si>
    <t xml:space="preserve">Sonata</t>
  </si>
  <si>
    <t xml:space="preserve">Starex 3 chỗ</t>
  </si>
  <si>
    <t xml:space="preserve">Starex 6 chỗ, máy dầu</t>
  </si>
  <si>
    <t xml:space="preserve">Starex 6 chỗ, máy xăng</t>
  </si>
  <si>
    <t xml:space="preserve">Starex 9 chỗ, máy dầu</t>
  </si>
  <si>
    <t xml:space="preserve">Starex 9 chỗ, máy xăng</t>
  </si>
  <si>
    <t xml:space="preserve">Starex cứu thương Máy dầu</t>
  </si>
  <si>
    <t xml:space="preserve">Starex cứu thương Máy xăng</t>
  </si>
  <si>
    <t xml:space="preserve">SPECIAL</t>
  </si>
  <si>
    <t xml:space="preserve">Tucson 2.0</t>
  </si>
  <si>
    <t xml:space="preserve">Tucson 2.0 Special</t>
  </si>
  <si>
    <t xml:space="preserve">Tucson 2.4</t>
  </si>
  <si>
    <t xml:space="preserve">Veloster</t>
  </si>
  <si>
    <t xml:space="preserve">D Max Gold AT</t>
  </si>
  <si>
    <t xml:space="preserve">D Max LS AT 2 WD</t>
  </si>
  <si>
    <t xml:space="preserve">D Max LS AT 4 WD</t>
  </si>
  <si>
    <t xml:space="preserve">D Max LS MT 2 WD</t>
  </si>
  <si>
    <t xml:space="preserve">D Max LS MT 4 WD</t>
  </si>
  <si>
    <t xml:space="preserve">D Max S MT 4WD</t>
  </si>
  <si>
    <t xml:space="preserve">Carens 1.6</t>
  </si>
  <si>
    <t xml:space="preserve">Carens 2.0 EX/SX AT</t>
  </si>
  <si>
    <t xml:space="preserve">Carens 2.0 EX/SX MT</t>
  </si>
  <si>
    <t xml:space="preserve">Cerato Hatchback</t>
  </si>
  <si>
    <t xml:space="preserve">Cerato Koup</t>
  </si>
  <si>
    <t xml:space="preserve">Cerato Sedan</t>
  </si>
  <si>
    <t xml:space="preserve">Forte Nhập khẩu, số sàn</t>
  </si>
  <si>
    <t xml:space="preserve">Forte Nhập khẩu, tự động</t>
  </si>
  <si>
    <t xml:space="preserve">Forte Trong nước, số sàn</t>
  </si>
  <si>
    <t xml:space="preserve">Forte Trong nước, tự động</t>
  </si>
  <si>
    <t xml:space="preserve">K3 1.6 AT</t>
  </si>
  <si>
    <t xml:space="preserve">K3 1.6 EXAT</t>
  </si>
  <si>
    <t xml:space="preserve">K3 1.6 MT</t>
  </si>
  <si>
    <t xml:space="preserve">K3 2.0 AT</t>
  </si>
  <si>
    <t xml:space="preserve">K5 Optima</t>
  </si>
  <si>
    <t xml:space="preserve">K7 Cadenza</t>
  </si>
  <si>
    <t xml:space="preserve">Morning EX/LX AT</t>
  </si>
  <si>
    <t xml:space="preserve">Morning EX/LX MT</t>
  </si>
  <si>
    <t xml:space="preserve">Morning Nhập khẩu AT</t>
  </si>
  <si>
    <t xml:space="preserve">Morning Nhập khẩu MT</t>
  </si>
  <si>
    <t xml:space="preserve">Morning S/Si/SX AT</t>
  </si>
  <si>
    <t xml:space="preserve">Morning S/Si/SX MT</t>
  </si>
  <si>
    <t xml:space="preserve">Morning Van</t>
  </si>
  <si>
    <t xml:space="preserve">New Sportage</t>
  </si>
  <si>
    <t xml:space="preserve">Rio 1.4 AT Hatchback</t>
  </si>
  <si>
    <t xml:space="preserve">Rio 1.4 AT Sedan</t>
  </si>
  <si>
    <t xml:space="preserve">Rondo D AT 1.7</t>
  </si>
  <si>
    <t xml:space="preserve">Rondo D MT 1.7</t>
  </si>
  <si>
    <t xml:space="preserve">Rondo G AT</t>
  </si>
  <si>
    <t xml:space="preserve">Rondo G ATH</t>
  </si>
  <si>
    <t xml:space="preserve">SEDONA</t>
  </si>
  <si>
    <t xml:space="preserve">Sorento D AT</t>
  </si>
  <si>
    <t xml:space="preserve">Sorento D MT</t>
  </si>
  <si>
    <t xml:space="preserve">Sorento G AT</t>
  </si>
  <si>
    <t xml:space="preserve">Sorento G ATH</t>
  </si>
  <si>
    <t xml:space="preserve">Soul 1.6 AT</t>
  </si>
  <si>
    <t xml:space="preserve">Soul 1.6 MT</t>
  </si>
  <si>
    <t xml:space="preserve">Soul 2.0 AT</t>
  </si>
  <si>
    <t xml:space="preserve">Sportage 2.0 GAT 2WD</t>
  </si>
  <si>
    <t xml:space="preserve">Sportage 2.0 GAT 4WD</t>
  </si>
  <si>
    <t xml:space="preserve">Sportage 2.0 GMT 4WD</t>
  </si>
  <si>
    <t xml:space="preserve">DISCOVERY SPORT</t>
  </si>
  <si>
    <t xml:space="preserve">EVOQUE TD V8 HSE 3.6L</t>
  </si>
  <si>
    <t xml:space="preserve">HSE 3.2</t>
  </si>
  <si>
    <t xml:space="preserve">LR3 HSE 4.4</t>
  </si>
  <si>
    <t xml:space="preserve">LR3 SE 4.4</t>
  </si>
  <si>
    <t xml:space="preserve">LR4 5.5</t>
  </si>
  <si>
    <t xml:space="preserve">LR4 HSE 5.0</t>
  </si>
  <si>
    <t xml:space="preserve">LR4 SUPERCHARGED 5.0</t>
  </si>
  <si>
    <t xml:space="preserve">RANGE ROVER</t>
  </si>
  <si>
    <t xml:space="preserve">RANGE ROVER EVOQUE</t>
  </si>
  <si>
    <t xml:space="preserve">RANGE ROVER SPORT</t>
  </si>
  <si>
    <t xml:space="preserve">RANGE ROVER SPORT DISCOVERY 3HSE V8 MÁY XĂNG</t>
  </si>
  <si>
    <t xml:space="preserve">RANGE ROVER SPORT FREELANDER 2GSEI6 SPORT UNTILITIES 3.2L</t>
  </si>
  <si>
    <t xml:space="preserve">RANGE ROVER SPORT HSE 5.0</t>
  </si>
  <si>
    <t xml:space="preserve">RANGE ROVER SPORT HSE V8</t>
  </si>
  <si>
    <t xml:space="preserve">RANGE ROVER SUPER CHARGED 5.0</t>
  </si>
  <si>
    <t xml:space="preserve">RANGE ROVER SUPER CHARGED V8 4.2L</t>
  </si>
  <si>
    <t xml:space="preserve">SE 3.2</t>
  </si>
  <si>
    <t xml:space="preserve">ES 250 2.5 L</t>
  </si>
  <si>
    <t xml:space="preserve">ES 350 3.5 L</t>
  </si>
  <si>
    <t xml:space="preserve">GS 350 Sedan</t>
  </si>
  <si>
    <t xml:space="preserve">GX 460 SUV</t>
  </si>
  <si>
    <t xml:space="preserve">GX 470 SUV</t>
  </si>
  <si>
    <t xml:space="preserve">IS 250</t>
  </si>
  <si>
    <t xml:space="preserve">IS 350</t>
  </si>
  <si>
    <t xml:space="preserve">LS 460L Sedan</t>
  </si>
  <si>
    <t xml:space="preserve">LS 600h L Sedan</t>
  </si>
  <si>
    <t xml:space="preserve">LX 470 SUV</t>
  </si>
  <si>
    <t xml:space="preserve">LX 570 SUV</t>
  </si>
  <si>
    <t xml:space="preserve">NX Turbo</t>
  </si>
  <si>
    <t xml:space="preserve">RX 350 SUV</t>
  </si>
  <si>
    <t xml:space="preserve">RX 400h Hybrid</t>
  </si>
  <si>
    <t xml:space="preserve">RX 450h Hybrid</t>
  </si>
  <si>
    <t xml:space="preserve">2 1.5 AT Hatchback</t>
  </si>
  <si>
    <t xml:space="preserve">2 1.5 AT Sedan</t>
  </si>
  <si>
    <t xml:space="preserve">2 1.5 MT</t>
  </si>
  <si>
    <t xml:space="preserve">2s 1.5 AT Hatchback</t>
  </si>
  <si>
    <t xml:space="preserve">2s 1.5 AT Sedan</t>
  </si>
  <si>
    <t xml:space="preserve">2s 1.5 MT</t>
  </si>
  <si>
    <t xml:space="preserve">3 2.0</t>
  </si>
  <si>
    <t xml:space="preserve">3 AT Hatchback</t>
  </si>
  <si>
    <t xml:space="preserve">3 AT Sedan (Nhập khẩu)</t>
  </si>
  <si>
    <t xml:space="preserve">3 AT Sedan (Việt Nam)</t>
  </si>
  <si>
    <t xml:space="preserve">3 MT Sedan (Nhập khẩu)</t>
  </si>
  <si>
    <t xml:space="preserve">3 MT Sedan (Việt Nam)</t>
  </si>
  <si>
    <t xml:space="preserve">3S 2.0</t>
  </si>
  <si>
    <t xml:space="preserve">3S AT Hatchback</t>
  </si>
  <si>
    <t xml:space="preserve">3S AT Sedan (Nhập khẩu)</t>
  </si>
  <si>
    <t xml:space="preserve">3S AT Sedan (Việt Nam)</t>
  </si>
  <si>
    <t xml:space="preserve">3S MT Sedan (Nhập khẩu)</t>
  </si>
  <si>
    <t xml:space="preserve">3S MT Sedan (Việt Nam)</t>
  </si>
  <si>
    <t xml:space="preserve">6 2.0 AT</t>
  </si>
  <si>
    <t xml:space="preserve">6 2.5 AT</t>
  </si>
  <si>
    <t xml:space="preserve">BT50 2.2 2WD</t>
  </si>
  <si>
    <t xml:space="preserve">BT50 2.2 4WD</t>
  </si>
  <si>
    <t xml:space="preserve">BT50 3.2 4WD</t>
  </si>
  <si>
    <t xml:space="preserve">CX-5 2.0 2WD</t>
  </si>
  <si>
    <t xml:space="preserve">CX-5 2.0 4WD</t>
  </si>
  <si>
    <t xml:space="preserve">CX-9 3.7</t>
  </si>
  <si>
    <t xml:space="preserve">A 200</t>
  </si>
  <si>
    <t xml:space="preserve">A 250 AMG</t>
  </si>
  <si>
    <t xml:space="preserve">A 45 AMG</t>
  </si>
  <si>
    <t xml:space="preserve">C 200</t>
  </si>
  <si>
    <t xml:space="preserve">C 250</t>
  </si>
  <si>
    <t xml:space="preserve">C 280</t>
  </si>
  <si>
    <t xml:space="preserve">C 300</t>
  </si>
  <si>
    <t xml:space="preserve">C 300 AMG</t>
  </si>
  <si>
    <t xml:space="preserve">C180</t>
  </si>
  <si>
    <t xml:space="preserve">CLA 200</t>
  </si>
  <si>
    <t xml:space="preserve">CLA 250 4Matic</t>
  </si>
  <si>
    <t xml:space="preserve">CLA 45 AMG 4Matic</t>
  </si>
  <si>
    <t xml:space="preserve">E 200</t>
  </si>
  <si>
    <t xml:space="preserve">E 250</t>
  </si>
  <si>
    <t xml:space="preserve">E 250 AMG</t>
  </si>
  <si>
    <t xml:space="preserve">E 280</t>
  </si>
  <si>
    <t xml:space="preserve">E 300</t>
  </si>
  <si>
    <t xml:space="preserve">E 300 AMG</t>
  </si>
  <si>
    <t xml:space="preserve">E 400</t>
  </si>
  <si>
    <t xml:space="preserve">E 400 AMG</t>
  </si>
  <si>
    <t xml:space="preserve">GLA 200</t>
  </si>
  <si>
    <t xml:space="preserve">GLA 250 4MATIC</t>
  </si>
  <si>
    <t xml:space="preserve">GLA 45 4MATIC</t>
  </si>
  <si>
    <t xml:space="preserve">GLA 45 AMG Edition 1</t>
  </si>
  <si>
    <t xml:space="preserve">S 400L</t>
  </si>
  <si>
    <t xml:space="preserve">S 500</t>
  </si>
  <si>
    <t xml:space="preserve">S 500 4 Matic</t>
  </si>
  <si>
    <t xml:space="preserve">S 63</t>
  </si>
  <si>
    <t xml:space="preserve">Sprinter 311</t>
  </si>
  <si>
    <t xml:space="preserve">Sprinter 313</t>
  </si>
  <si>
    <t xml:space="preserve">CLUBMAN BASE 1.6</t>
  </si>
  <si>
    <t xml:space="preserve">CLUBMAN S 1.6</t>
  </si>
  <si>
    <t xml:space="preserve">CONVERTIBLE 1.6</t>
  </si>
  <si>
    <t xml:space="preserve">CONVERTIBLE BASE 1.6</t>
  </si>
  <si>
    <t xml:space="preserve">CONVERTIBLE S 1.6</t>
  </si>
  <si>
    <t xml:space="preserve">HARDTOP BASE 1.6</t>
  </si>
  <si>
    <t xml:space="preserve">HARDTOP S 1.6</t>
  </si>
  <si>
    <t xml:space="preserve">HT 1.6</t>
  </si>
  <si>
    <t xml:space="preserve">S 1.6_1</t>
  </si>
  <si>
    <t xml:space="preserve">S 1.6_2</t>
  </si>
  <si>
    <t xml:space="preserve">Attrage 1.2 CVT</t>
  </si>
  <si>
    <t xml:space="preserve">Attrage 1.2 MT</t>
  </si>
  <si>
    <t xml:space="preserve">Attrage MT STD</t>
  </si>
  <si>
    <t xml:space="preserve">Grandis Bản thường</t>
  </si>
  <si>
    <t xml:space="preserve">Grandis Limited</t>
  </si>
  <si>
    <t xml:space="preserve">Mirage 1.2 AT</t>
  </si>
  <si>
    <t xml:space="preserve">Mirage 1.2 MT</t>
  </si>
  <si>
    <t xml:space="preserve">Outlander Sport CVT</t>
  </si>
  <si>
    <t xml:space="preserve">Outlander Sport CVT Premium</t>
  </si>
  <si>
    <t xml:space="preserve">Pajero 3.0 AT</t>
  </si>
  <si>
    <t xml:space="preserve">Pajero 3.0 MT</t>
  </si>
  <si>
    <t xml:space="preserve">Pajero 3.8</t>
  </si>
  <si>
    <t xml:space="preserve">Pajero Sport D 4x2 AT</t>
  </si>
  <si>
    <t xml:space="preserve">Pajero Sport D 4x2 MT</t>
  </si>
  <si>
    <t xml:space="preserve">Pajero Sport G 4x4 AT</t>
  </si>
  <si>
    <t xml:space="preserve">Triton 4x2 AT</t>
  </si>
  <si>
    <t xml:space="preserve">Triton 4x2 MT</t>
  </si>
  <si>
    <t xml:space="preserve">Triton 4x4 AT</t>
  </si>
  <si>
    <t xml:space="preserve">Triton 4x4 MT</t>
  </si>
  <si>
    <t xml:space="preserve">Zinger GLS AT</t>
  </si>
  <si>
    <t xml:space="preserve">Zinger GLS MT</t>
  </si>
  <si>
    <t xml:space="preserve">370Z 3.7 V6</t>
  </si>
  <si>
    <t xml:space="preserve">Blue Bird XE 2.0</t>
  </si>
  <si>
    <t xml:space="preserve">Blue Bird XL 2.0</t>
  </si>
  <si>
    <t xml:space="preserve">Blue Bird XV 2.0</t>
  </si>
  <si>
    <t xml:space="preserve">Grand Livina 1.8 AT</t>
  </si>
  <si>
    <t xml:space="preserve">Grand Livina 1.8 MT</t>
  </si>
  <si>
    <t xml:space="preserve">Juke 1.6 AT</t>
  </si>
  <si>
    <t xml:space="preserve">Juke 1.6 MT</t>
  </si>
  <si>
    <t xml:space="preserve">Murano 3.5 CVT 4WD</t>
  </si>
  <si>
    <t xml:space="preserve">Navara Số sàn, 1 cầu</t>
  </si>
  <si>
    <t xml:space="preserve">Navara Số sàn, 2 cầu</t>
  </si>
  <si>
    <t xml:space="preserve">Navara Số tự động, 2 cầu</t>
  </si>
  <si>
    <t xml:space="preserve">Qashqai</t>
  </si>
  <si>
    <t xml:space="preserve">Sunny 1.5 XL</t>
  </si>
  <si>
    <t xml:space="preserve">Sunny 1.5 XV</t>
  </si>
  <si>
    <t xml:space="preserve">Sunny 1.5 XV Se</t>
  </si>
  <si>
    <t xml:space="preserve">Teana 2.0</t>
  </si>
  <si>
    <t xml:space="preserve">Teana 2.5</t>
  </si>
  <si>
    <t xml:space="preserve">Teana 3.5</t>
  </si>
  <si>
    <t xml:space="preserve">Urvan</t>
  </si>
  <si>
    <t xml:space="preserve">X-trail 2.0</t>
  </si>
  <si>
    <t xml:space="preserve">X-trail 2.5</t>
  </si>
  <si>
    <t xml:space="preserve">208</t>
  </si>
  <si>
    <t xml:space="preserve">3008</t>
  </si>
  <si>
    <t xml:space="preserve">408 Deluxe</t>
  </si>
  <si>
    <t xml:space="preserve">408 Premium</t>
  </si>
  <si>
    <t xml:space="preserve">508</t>
  </si>
  <si>
    <t xml:space="preserve">RCZ</t>
  </si>
  <si>
    <t xml:space="preserve">911 CABRIOLET 3.6</t>
  </si>
  <si>
    <t xml:space="preserve">911 CARRECA 4</t>
  </si>
  <si>
    <t xml:space="preserve">911 CARRECA 4 CABRIOLET 3.6</t>
  </si>
  <si>
    <t xml:space="preserve">911 CARRECA 4 COUPE 3.6</t>
  </si>
  <si>
    <t xml:space="preserve">911 CARRECA 4 S CABRIOLET 3.8</t>
  </si>
  <si>
    <t xml:space="preserve">911 CARRECA 4 S COUPE 3.8</t>
  </si>
  <si>
    <t xml:space="preserve">911 CARRERA</t>
  </si>
  <si>
    <t xml:space="preserve">911 CARRERA CABRIOLET</t>
  </si>
  <si>
    <t xml:space="preserve">911 CARRERA GTS</t>
  </si>
  <si>
    <t xml:space="preserve">911 CARRERA GTS CABRIOLET</t>
  </si>
  <si>
    <t xml:space="preserve">911 CARRERA S</t>
  </si>
  <si>
    <t xml:space="preserve">911 COUPE 3.6</t>
  </si>
  <si>
    <t xml:space="preserve">911 GT3</t>
  </si>
  <si>
    <t xml:space="preserve">911 GT3 RS</t>
  </si>
  <si>
    <t xml:space="preserve">PANAMERA 4</t>
  </si>
  <si>
    <t xml:space="preserve">PANAMERA 4S</t>
  </si>
  <si>
    <t xml:space="preserve">PANAMERA TURBO</t>
  </si>
  <si>
    <t xml:space="preserve">FLUENCE</t>
  </si>
  <si>
    <t xml:space="preserve">KOLEOS</t>
  </si>
  <si>
    <t xml:space="preserve">LATITUDE 2.5 AT V6</t>
  </si>
  <si>
    <t xml:space="preserve">QM5 RE25 2011</t>
  </si>
  <si>
    <t xml:space="preserve">SM3 1.6</t>
  </si>
  <si>
    <t xml:space="preserve">CELERIO AT</t>
  </si>
  <si>
    <t xml:space="preserve">CELERIO MT</t>
  </si>
  <si>
    <t xml:space="preserve">CIAZ</t>
  </si>
  <si>
    <t xml:space="preserve">SWIFT</t>
  </si>
  <si>
    <t xml:space="preserve">VITARA AT</t>
  </si>
  <si>
    <t xml:space="preserve">VITARA MT</t>
  </si>
  <si>
    <t xml:space="preserve">OLLIN 345</t>
  </si>
  <si>
    <t xml:space="preserve">TRUCK</t>
  </si>
  <si>
    <t xml:space="preserve">Avalon 3.5 AT</t>
  </si>
  <si>
    <t xml:space="preserve">Avalon 3.5 V6 AT</t>
  </si>
  <si>
    <t xml:space="preserve">Avalon 3.5 V6 AT Limited</t>
  </si>
  <si>
    <t xml:space="preserve">Avalon XL 3.5 AT</t>
  </si>
  <si>
    <t xml:space="preserve">Camry 2.0 E Nhập khẩu</t>
  </si>
  <si>
    <t xml:space="preserve">Camry 2.0 E Trong nước</t>
  </si>
  <si>
    <t xml:space="preserve">Camry 2.4 G</t>
  </si>
  <si>
    <t xml:space="preserve">Camry 2.5 G</t>
  </si>
  <si>
    <t xml:space="preserve">Camry 2.5 Q</t>
  </si>
  <si>
    <t xml:space="preserve">Camry 3.5 Q</t>
  </si>
  <si>
    <t xml:space="preserve">Camry nhập khẩu</t>
  </si>
  <si>
    <t xml:space="preserve">Camry XLE</t>
  </si>
  <si>
    <t xml:space="preserve">Camry xuất mỹ</t>
  </si>
  <si>
    <t xml:space="preserve">Corolla Altis 1.8 CVT</t>
  </si>
  <si>
    <t xml:space="preserve">Corolla Altis 1.8 MT</t>
  </si>
  <si>
    <t xml:space="preserve">Corolla Altis 2.0 CVT</t>
  </si>
  <si>
    <t xml:space="preserve">Corolla Altis RS 2.0</t>
  </si>
  <si>
    <t xml:space="preserve">Corolla XLI 1.6</t>
  </si>
  <si>
    <t xml:space="preserve">Fortuner G</t>
  </si>
  <si>
    <t xml:space="preserve">Fortuner V 4x2</t>
  </si>
  <si>
    <t xml:space="preserve">Fortuner V 4x4</t>
  </si>
  <si>
    <t xml:space="preserve">Fortuner X</t>
  </si>
  <si>
    <t xml:space="preserve">Hiace Máy dầu</t>
  </si>
  <si>
    <t xml:space="preserve">Hiace Máy xăng</t>
  </si>
  <si>
    <t xml:space="preserve">Highlander 2.7 AT</t>
  </si>
  <si>
    <t xml:space="preserve">Highlander 3.5 AT</t>
  </si>
  <si>
    <t xml:space="preserve">Hilux E</t>
  </si>
  <si>
    <t xml:space="preserve">Hilux G</t>
  </si>
  <si>
    <t xml:space="preserve">Hilux Q</t>
  </si>
  <si>
    <t xml:space="preserve">Innova E</t>
  </si>
  <si>
    <t xml:space="preserve">Innova G</t>
  </si>
  <si>
    <t xml:space="preserve">Innova GSR</t>
  </si>
  <si>
    <t xml:space="preserve">Innova V</t>
  </si>
  <si>
    <t xml:space="preserve">Land Cruiser Prado TXL/XL</t>
  </si>
  <si>
    <t xml:space="preserve">Land Cruiser VX</t>
  </si>
  <si>
    <t xml:space="preserve">Rav4 2.5 AT</t>
  </si>
  <si>
    <t xml:space="preserve">Rav4 2.5 AT Limited</t>
  </si>
  <si>
    <t xml:space="preserve">Sienna Limited 3.5 AT</t>
  </si>
  <si>
    <t xml:space="preserve">Vios 1.5 E</t>
  </si>
  <si>
    <t xml:space="preserve">Vios 1.5 G</t>
  </si>
  <si>
    <t xml:space="preserve">Vios J</t>
  </si>
  <si>
    <t xml:space="preserve">WIGO AT</t>
  </si>
  <si>
    <t xml:space="preserve">WIGO MT</t>
  </si>
  <si>
    <t xml:space="preserve">Yaris 1.3 Hatchback</t>
  </si>
  <si>
    <t xml:space="preserve">Yaris 1.3 Sedan</t>
  </si>
  <si>
    <t xml:space="preserve">Yaris 1.5 Hatchback</t>
  </si>
  <si>
    <t xml:space="preserve">Yaris 1.5 RS</t>
  </si>
  <si>
    <t xml:space="preserve">Yaris E 1.5</t>
  </si>
  <si>
    <t xml:space="preserve">Yaris G 1.5</t>
  </si>
  <si>
    <t xml:space="preserve">Fadil 1.4L Base</t>
  </si>
  <si>
    <t xml:space="preserve">Fadil 1.4L Plus</t>
  </si>
  <si>
    <t xml:space="preserve">Lux A2.0 Base</t>
  </si>
  <si>
    <t xml:space="preserve">Lux A2.0 Plus</t>
  </si>
  <si>
    <t xml:space="preserve">Lux A2.0 Premium</t>
  </si>
  <si>
    <t xml:space="preserve">Lux SA2.0 Base</t>
  </si>
  <si>
    <t xml:space="preserve">Lux SA2.0 Plus</t>
  </si>
  <si>
    <t xml:space="preserve">Lux SA2.0 Premium</t>
  </si>
  <si>
    <t xml:space="preserve">CC DYNAMISCH</t>
  </si>
  <si>
    <t xml:space="preserve">CC LUXURIOS PACKAGE</t>
  </si>
  <si>
    <t xml:space="preserve">CC STANDARD</t>
  </si>
  <si>
    <t xml:space="preserve">EOS KOMFORT 2.0</t>
  </si>
  <si>
    <t xml:space="preserve">EOS LUX 2.0</t>
  </si>
  <si>
    <t xml:space="preserve">EOS TURBO 2.0</t>
  </si>
  <si>
    <t xml:space="preserve">EOS VR6 3.2</t>
  </si>
  <si>
    <t xml:space="preserve">GLI 2.0T</t>
  </si>
  <si>
    <t xml:space="preserve">GLI 2.0T PZEV</t>
  </si>
  <si>
    <t xml:space="preserve">NEW BEETLE 1.6</t>
  </si>
  <si>
    <t xml:space="preserve">NEW BEETLE 2.0</t>
  </si>
  <si>
    <t xml:space="preserve">SCIROCCO 1.4 TSI 1.4</t>
  </si>
  <si>
    <t xml:space="preserve">SCIROCCO GT 2 2.0</t>
  </si>
  <si>
    <t xml:space="preserve">SCIROCCO GT 2.0</t>
  </si>
  <si>
    <t xml:space="preserve">TIGUAN CC DYNAMISCH</t>
  </si>
  <si>
    <t xml:space="preserve">TIGUAN PANORAMISH</t>
  </si>
  <si>
    <t xml:space="preserve">TIGUAN SPORT PACKAGE 2.0</t>
  </si>
  <si>
    <t xml:space="preserve">TIGUAN STANDARD 2.0</t>
  </si>
  <si>
    <t xml:space="preserve">MĐSD</t>
  </si>
  <si>
    <t xml:space="preserve">Nhóm Xe</t>
  </si>
  <si>
    <t xml:space="preserve">C</t>
  </si>
  <si>
    <t xml:space="preserve">Nhóm xe chở người</t>
  </si>
  <si>
    <t xml:space="preserve">K</t>
  </si>
  <si>
    <t xml:space="preserve">Xe vừa chở người vừa chở hàng</t>
  </si>
  <si>
    <t xml:space="preserve">Nhóm xe chở hàng</t>
  </si>
  <si>
    <t xml:space="preserve">Xe chở hàng</t>
  </si>
  <si>
    <t xml:space="preserve">Lux A2.0 Base</t>
  </si>
  <si>
    <t xml:space="preserve">Lux A2.0 Premium</t>
  </si>
  <si>
    <t xml:space="preserve">Loại Xe</t>
  </si>
  <si>
    <t xml:space="preserve">Xe cho thuê tự lái</t>
  </si>
  <si>
    <t xml:space="preserve">8</t>
  </si>
  <si>
    <t xml:space="preserve">0</t>
  </si>
  <si>
    <t xml:space="preserve">Xe hoạt động trong vùng khai thác khoáng sản</t>
  </si>
  <si>
    <t xml:space="preserve">Xe không kinh doanh trên 08 chỗ</t>
  </si>
  <si>
    <t xml:space="preserve">Xe kinh doanh chở người đến 08 chỗ</t>
  </si>
  <si>
    <t xml:space="preserve">Xe taxi công nghệ</t>
  </si>
  <si>
    <t xml:space="preserve">Xe taxi truyền thống</t>
  </si>
  <si>
    <t xml:space="preserve">Xe tập lái</t>
  </si>
  <si>
    <t xml:space="preserve">Xe hoạt động trong nội cảng, khu công nghiệp, sân bay</t>
  </si>
  <si>
    <t xml:space="preserve">Xe không kinh doanh đến 08 chỗ</t>
  </si>
  <si>
    <t xml:space="preserve">5</t>
  </si>
  <si>
    <t xml:space="preserve">2</t>
  </si>
  <si>
    <t xml:space="preserve">Xe bán tải (pickup, minivan)</t>
  </si>
  <si>
    <t xml:space="preserve">Xe bus</t>
  </si>
  <si>
    <t xml:space="preserve">16</t>
  </si>
  <si>
    <t xml:space="preserve">Xe kinh doanh chở người còn lại</t>
  </si>
  <si>
    <t xml:space="preserve">Xe kinh doanh vận tải hành khách liên tỉnh, Xe giường nằm</t>
  </si>
  <si>
    <t xml:space="preserve">9</t>
  </si>
  <si>
    <t xml:space="preserve">Xe chở tiền</t>
  </si>
  <si>
    <t xml:space="preserve">Xe cứu thương</t>
  </si>
  <si>
    <t xml:space="preserve">3</t>
  </si>
  <si>
    <t xml:space="preserve">Rơ mooc thông thường</t>
  </si>
  <si>
    <t xml:space="preserve">15</t>
  </si>
  <si>
    <t xml:space="preserve">Rơ mooc tự đổ</t>
  </si>
  <si>
    <t xml:space="preserve">Xe chuyên dùng còn lại</t>
  </si>
  <si>
    <t xml:space="preserve">Xe đầu kéo</t>
  </si>
  <si>
    <t xml:space="preserve">Xe đông lạnh</t>
  </si>
  <si>
    <t xml:space="preserve">Xe tải</t>
  </si>
  <si>
    <t xml:space="preserve">86</t>
  </si>
  <si>
    <t xml:space="preserve">Amount</t>
  </si>
  <si>
    <t xml:space="preserve">Duration</t>
  </si>
  <si>
    <t xml:space="preserve">Nhom-Loại xe</t>
  </si>
  <si>
    <t xml:space="preserve">Số chỗ</t>
  </si>
  <si>
    <t xml:space="preserve">Nơi sản xuất</t>
  </si>
  <si>
    <t xml:space="preserve">Dòng xe</t>
  </si>
  <si>
    <t xml:space="preserve">Made in</t>
  </si>
  <si>
    <t xml:space="preserve">Gía trị xe điều chỉnh</t>
  </si>
  <si>
    <t xml:space="preserve">Số tiền bảo hiểm</t>
  </si>
  <si>
    <t xml:space="preserve">Năm sản xuất</t>
  </si>
  <si>
    <t xml:space="preserve">Đăng ký lần đầu</t>
  </si>
  <si>
    <t xml:space="preserve">Ngày cấp đơn</t>
  </si>
  <si>
    <t xml:space="preserve">Ngày hiệu lực</t>
  </si>
  <si>
    <t xml:space="preserve">Ngày hết hạn</t>
  </si>
  <si>
    <t xml:space="preserve">BS01</t>
  </si>
  <si>
    <t xml:space="preserve">BS02</t>
  </si>
  <si>
    <t xml:space="preserve">BS03</t>
  </si>
  <si>
    <t xml:space="preserve">BS04a</t>
  </si>
  <si>
    <t xml:space="preserve">BS05</t>
  </si>
  <si>
    <t xml:space="preserve">BS06</t>
  </si>
  <si>
    <t xml:space="preserve">BS07</t>
  </si>
  <si>
    <t xml:space="preserve">BS08</t>
  </si>
  <si>
    <t xml:space="preserve">BS09</t>
  </si>
  <si>
    <t xml:space="preserve">BS10</t>
  </si>
  <si>
    <t xml:space="preserve">1 year period</t>
  </si>
  <si>
    <t xml:space="preserve">Tuổi xe (tháng)</t>
  </si>
  <si>
    <t xml:space="preserve">Range tuổi xe</t>
  </si>
  <si>
    <t xml:space="preserve">TLP cơ bản</t>
  </si>
  <si>
    <t xml:space="preserve">Bổ sung 01</t>
  </si>
  <si>
    <t xml:space="preserve">Bổ sung 02</t>
  </si>
  <si>
    <t xml:space="preserve">Bổ sung 03</t>
  </si>
  <si>
    <t xml:space="preserve">Bổ sung 04a</t>
  </si>
  <si>
    <t xml:space="preserve">Bổ sung 05</t>
  </si>
  <si>
    <t xml:space="preserve">Bổ sung 06</t>
  </si>
  <si>
    <t xml:space="preserve">Bổ sung 07</t>
  </si>
  <si>
    <t xml:space="preserve">Bổ sung 08</t>
  </si>
  <si>
    <t xml:space="preserve">Bổ sung 09</t>
  </si>
  <si>
    <t xml:space="preserve">Bổ sung 10</t>
  </si>
  <si>
    <t xml:space="preserve">Period rate</t>
  </si>
  <si>
    <t xml:space="preserve">Phí final before tariff check</t>
  </si>
  <si>
    <t xml:space="preserve">RESULT</t>
  </si>
  <si>
    <t xml:space="preserve">&lt;400tr</t>
  </si>
  <si>
    <t xml:space="preserve">Dưới 3 năm</t>
  </si>
  <si>
    <t xml:space="preserve">Xe chở hàng Rơ mooc thông thường</t>
  </si>
  <si>
    <t xml:space="preserve">Trong nước</t>
  </si>
  <si>
    <t xml:space="preserve">TRAILER</t>
  </si>
  <si>
    <t xml:space="preserve">VIETNAM</t>
  </si>
  <si>
    <t xml:space="preserve">Y</t>
  </si>
  <si>
    <t xml:space="preserve">NA</t>
  </si>
  <si>
    <t xml:space="preserve">NOT RUN YET</t>
  </si>
  <si>
    <t xml:space="preserve">Từ 3 năm đến dưới 6 năm</t>
  </si>
  <si>
    <t xml:space="preserve">Từ 6 năm đến dưới 10 năm</t>
  </si>
  <si>
    <t xml:space="preserve">Từ 10 năm trở lên</t>
  </si>
  <si>
    <t xml:space="preserve">Từ 15 năm trở lên</t>
  </si>
  <si>
    <t xml:space="preserve">400tr</t>
  </si>
  <si>
    <t xml:space="preserve">&gt;400tr</t>
  </si>
  <si>
    <t xml:space="preserve">Xe chở hàng Rơ mooc tự đổ</t>
  </si>
  <si>
    <t xml:space="preserve">Xe chở hàng Xe tải</t>
  </si>
  <si>
    <t xml:space="preserve">Xe chở hàng Xe chở tiền</t>
  </si>
  <si>
    <t xml:space="preserve">Xe chở hàng Xe cứu thương</t>
  </si>
  <si>
    <t xml:space="preserve">Xe chở hàng Xe chuyên dùng còn lại</t>
  </si>
  <si>
    <t xml:space="preserve">Xe chở hàng Xe đông lạnh</t>
  </si>
  <si>
    <t xml:space="preserve">Xe chở hàng Xe đầu kéo</t>
  </si>
  <si>
    <t xml:space="preserve">TRACTOR</t>
  </si>
  <si>
    <t xml:space="preserve">Xe chở hàng Xe hoạt động trong vùng khai thác khoáng sản</t>
  </si>
  <si>
    <t xml:space="preserve">Xe chở hàng Xe hoạt động trong nội cảng, khu công nghiệp, sân bay</t>
  </si>
  <si>
    <t xml:space="preserve">Xe chở hàng Xe tập lái</t>
  </si>
  <si>
    <t xml:space="preserve">Xe chở người Xe không kinh doanh đến 08 chỗ</t>
  </si>
  <si>
    <t xml:space="preserve">GERMANY</t>
  </si>
  <si>
    <t xml:space="preserve">Xe chở người Xe không kinh doanh trên 08 chỗ</t>
  </si>
  <si>
    <t xml:space="preserve">Xe chở người Xe bus</t>
  </si>
  <si>
    <t xml:space="preserve">Xe chở người Xe hoạt động trong nội cảng, khu công nghiệp, sân bay</t>
  </si>
  <si>
    <t xml:space="preserve">Xe chở người Xe kinh doanh vận tải hành khách liên tỉnh, Xe giường nằm</t>
  </si>
  <si>
    <t xml:space="preserve">Xe chở người Xe taxi truyền thống</t>
  </si>
  <si>
    <t xml:space="preserve">Xe taxi công nghệ </t>
  </si>
  <si>
    <t xml:space="preserve">Xe chở người Xe taxi công nghệ </t>
  </si>
  <si>
    <t xml:space="preserve">Xe chở người Xe tập lái</t>
  </si>
  <si>
    <t xml:space="preserve">Xe chở người Xe cho thuê tự lái</t>
  </si>
  <si>
    <t xml:space="preserve">Xe chở người Xe kinh doanh chở người đến 08 chỗ</t>
  </si>
  <si>
    <t xml:space="preserve">Xe chở người Xe kinh doanh chở người còn lại</t>
  </si>
  <si>
    <t xml:space="preserve">Xe chở người Xe hoạt động trong vùng khai thác khoáng sản</t>
  </si>
  <si>
    <t xml:space="preserve">Xe vừa chở người vừa chở hàng Xe bán tải (pickup, minivan)</t>
  </si>
  <si>
    <t xml:space="preserve">Xe vừa chở người vừa chở hàng Xe hoạt động trong vùng khai thác khoáng sản</t>
  </si>
  <si>
    <t xml:space="preserve">Xe vừa chở người vừa chở hàng Xe hoạt động trong nội cảng, khu công nghiệp, sân bay</t>
  </si>
  <si>
    <t xml:space="preserve">Inputted Số Chỗ</t>
  </si>
  <si>
    <t xml:space="preserve">Inputted Trọng Tải</t>
  </si>
  <si>
    <t xml:space="preserve">Day period</t>
  </si>
  <si>
    <t xml:space="preserve">Phí (chưa gồm VAT)</t>
  </si>
  <si>
    <t xml:space="preserve">Phí final</t>
  </si>
  <si>
    <t xml:space="preserve">Passed/Failed</t>
  </si>
  <si>
    <t xml:space="preserve">Actual Result</t>
  </si>
  <si>
    <t xml:space="preserve">All</t>
  </si>
  <si>
    <t xml:space="preserve">PASSED</t>
  </si>
  <si>
    <t xml:space="preserve">{value}&lt;3</t>
  </si>
  <si>
    <t xml:space="preserve">938300</t>
  </si>
  <si>
    <t xml:space="preserve">FAILED</t>
  </si>
  <si>
    <t xml:space="preserve">3520000</t>
  </si>
  <si>
    <t xml:space="preserve">{value}&gt;=3&amp;&amp;{value}&lt;=8</t>
  </si>
  <si>
    <t xml:space="preserve">1826000</t>
  </si>
  <si>
    <t xml:space="preserve">{value}&gt;=9&amp;&amp;{value}&lt;=15</t>
  </si>
  <si>
    <t xml:space="preserve">3020600</t>
  </si>
  <si>
    <t xml:space="preserve">{value}&gt;15</t>
  </si>
  <si>
    <t xml:space="preserve">576840</t>
  </si>
  <si>
    <t xml:space="preserve">1231560</t>
  </si>
  <si>
    <t xml:space="preserve">1125960</t>
  </si>
  <si>
    <t xml:space="preserve">3624720</t>
  </si>
  <si>
    <t xml:space="preserve">2191200</t>
  </si>
  <si>
    <t xml:space="preserve">4224000</t>
  </si>
  <si>
    <t xml:space="preserve">5280000</t>
  </si>
  <si>
    <t xml:space="preserve">480700</t>
  </si>
  <si>
    <t xml:space="preserve">{value}&lt;6</t>
  </si>
  <si>
    <t xml:space="preserve">{value}&gt;=6&amp;&amp;{value}&lt;=8</t>
  </si>
  <si>
    <t xml:space="preserve">873400</t>
  </si>
  <si>
    <t xml:space="preserve">{value}&gt;=9&amp;&amp;{value}&lt;=11</t>
  </si>
  <si>
    <t xml:space="preserve">{value}&gt;=12&amp;&amp;{value}&lt;=24</t>
  </si>
  <si>
    <t xml:space="preserve">1397000</t>
  </si>
  <si>
    <t xml:space="preserve">{value}&gt;24</t>
  </si>
  <si>
    <t xml:space="preserve">2007500</t>
  </si>
  <si>
    <t xml:space="preserve">3359400</t>
  </si>
  <si>
    <t xml:space="preserve">{value}&gt;25</t>
  </si>
  <si>
    <t xml:space="preserve">4843000</t>
  </si>
  <si>
    <t xml:space="preserve">1413720</t>
  </si>
  <si>
    <t xml:space="preserve">2343110</t>
  </si>
  <si>
    <t xml:space="preserve">831600</t>
  </si>
  <si>
    <t xml:space="preserve">1378300</t>
  </si>
  <si>
    <t xml:space="preserve">1544400</t>
  </si>
  <si>
    <t xml:space="preserve">{value}&gt;=6&amp;&amp;{value}&lt;=11</t>
  </si>
  <si>
    <t xml:space="preserve">1048080</t>
  </si>
  <si>
    <t xml:space="preserve">1676400</t>
  </si>
  <si>
    <t xml:space="preserve">2409000</t>
  </si>
  <si>
    <t xml:space="preserve">4213000</t>
  </si>
  <si>
    <t xml:space="preserve">4243000</t>
  </si>
  <si>
    <t xml:space="preserve">4423000</t>
  </si>
  <si>
    <t xml:space="preserve">4963000</t>
  </si>
  <si>
    <t xml:space="preserve">4303000</t>
  </si>
  <si>
    <t xml:space="preserve">4333000</t>
  </si>
  <si>
    <t xml:space="preserve">4543000</t>
  </si>
  <si>
    <t xml:space="preserve">5413000</t>
  </si>
  <si>
    <t xml:space="preserve">1026300</t>
  </si>
  <si>
    <t xml:space="preserve">1 Year period</t>
  </si>
  <si>
    <t xml:space="preserve">Period rate (month)</t>
  </si>
  <si>
    <t xml:space="preserve">Về người</t>
  </si>
  <si>
    <t xml:space="preserve">Về tài sản</t>
  </si>
  <si>
    <t xml:space="preserve">Về hành khách</t>
  </si>
  <si>
    <t xml:space="preserve">Final</t>
  </si>
  <si>
    <t xml:space="preserve">Bảng tỷ lệ phí VCX ô tô (Đơn vị: %/năm) - Đã bao gồm 10% VAT</t>
  </si>
  <si>
    <t xml:space="preserve">Xe</t>
  </si>
  <si>
    <t xml:space="preserve">Loại xe / Thời gian sử dụng xe ô tô</t>
  </si>
  <si>
    <t xml:space="preserve">Phí cơ bản</t>
  </si>
  <si>
    <t xml:space="preserve">Mức khấu trừ</t>
  </si>
  <si>
    <t xml:space="preserve">BS04b</t>
  </si>
  <si>
    <t xml:space="preserve">BS07
(MKT: 10% STBT, tối thiểu 1.000.000đ/vụ</t>
  </si>
  <si>
    <t xml:space="preserve">BS08
(MKT: 10% STBT, tối thiểu 3.000.000đ/vụ)</t>
  </si>
  <si>
    <t xml:space="preserve">PhÍ thuần</t>
  </si>
  <si>
    <t xml:space="preserve">Giá trị xe từ 200 triệu đến 400 triệu VNĐ</t>
  </si>
  <si>
    <t xml:space="preserve">Giá trị xe trên 400 triệu VNĐ</t>
  </si>
  <si>
    <t xml:space="preserve">Thời gian sử dụng xe</t>
  </si>
  <si>
    <t xml:space="preserve">Từ 10 năm đến dưới 15 năm</t>
  </si>
  <si>
    <t xml:space="preserve">Từ 6 năm trở lên</t>
  </si>
  <si>
    <t xml:space="preserve">Dưới 10 năm (120 tháng)</t>
  </si>
  <si>
    <t xml:space="preserve">Trên 10 năm</t>
  </si>
  <si>
    <t xml:space="preserve">Dưới 6 tháng</t>
  </si>
  <si>
    <t xml:space="preserve">Dưới 36 tháng</t>
  </si>
  <si>
    <t xml:space="preserve">Từ 36 đến dưới 72 tháng</t>
  </si>
  <si>
    <t xml:space="preserve">Từ 72 đến dưới 120 tháng</t>
  </si>
  <si>
    <t xml:space="preserve">Từ 120 tháng trở lên</t>
  </si>
  <si>
    <t xml:space="preserve">Từ 180 tháng trở lên</t>
  </si>
  <si>
    <t xml:space="preserve">Từ 120 đến dưới 180 tháng</t>
  </si>
  <si>
    <t xml:space="preserve">Từ 72 tháng trở lên</t>
  </si>
  <si>
    <t xml:space="preserve">Dòng xe sedan, hatchback có giá trị từ 2 tỷ VNĐ trở lên; dòng xe sedan, hatchback của các hãng xe do Đức sản xuất (Mercedes, BMW, Audi, Porsche, Volkswagen)</t>
  </si>
  <si>
    <t xml:space="preserve">Các dòng xe còn lại</t>
  </si>
  <si>
    <t xml:space="preserve">Dưới 15 chỗ</t>
  </si>
  <si>
    <t xml:space="preserve">15-25 chỗ</t>
  </si>
  <si>
    <t xml:space="preserve">Trên 25 chỗ</t>
  </si>
  <si>
    <t xml:space="preserve">&lt;6</t>
  </si>
  <si>
    <t xml:space="preserve">&lt;36</t>
  </si>
  <si>
    <t xml:space="preserve">36-72</t>
  </si>
  <si>
    <t xml:space="preserve">72-120</t>
  </si>
  <si>
    <t xml:space="preserve">&gt;=120</t>
  </si>
  <si>
    <t xml:space="preserve">&gt;=180</t>
  </si>
  <si>
    <t xml:space="preserve">&lt;15</t>
  </si>
  <si>
    <t xml:space="preserve">15-25</t>
  </si>
  <si>
    <t xml:space="preserve">&gt;25</t>
  </si>
  <si>
    <t xml:space="preserve">1000000 (LK)</t>
  </si>
  <si>
    <t xml:space="preserve">Xe chở người</t>
  </si>
  <si>
    <t xml:space="preserve">KC</t>
  </si>
  <si>
    <t xml:space="preserve">Lưu ý:</t>
  </si>
  <si>
    <t xml:space="preserve">- Thời gian sử dụng xe là khoảng thời gian tính theo tháng:
+ Đối với xe sản xuất trong nước: tính từ tháng đăng ký lần đầu đến tháng tham gia bảo hiểm
+ Đối với xe nhập khẩu: tính từ tháng 01 của năm sản xuất đến tháng tham gia bảo hiểm</t>
  </si>
  <si>
    <t xml:space="preserve">- Mức khấu trừ lũy kế x đồng/vụ: áp dụng khấu trừ x đồng/vụ đối với 02 vụ đầu tiên, và tăng lũy kế thêm x đồng/vụ đối với vụ thứ 3 trở đi</t>
  </si>
  <si>
    <t xml:space="preserve">Các ĐKBS còn lại</t>
  </si>
  <si>
    <t xml:space="preserve">Đối tượng áp dụng:</t>
  </si>
  <si>
    <t xml:space="preserve">Mức trách nhiệm/năm</t>
  </si>
  <si>
    <t xml:space="preserve">Phí BH (VNĐ/năm)</t>
  </si>
  <si>
    <t xml:space="preserve">Mức khấu trừ: chi phí thuê xe 4 ngày kể từ ngày xe được đưa vào sửa chữa</t>
  </si>
  <si>
    <t xml:space="preserve">Load thêm 50% tổng phí (bao gồm phí cơ bản và các ĐKBS khác trừ BS09)</t>
  </si>
  <si>
    <t xml:space="preserve">1.5% (bao gồm vat)</t>
  </si>
  <si>
    <t xml:space="preserve">If (thời hạn bảo hiểm &lt;=15)</t>
  </si>
  <si>
    <t xml:space="preserve">Phí bs09 = 1.5%* số tiền BH * thời hạn BH/365</t>
  </si>
  <si>
    <t xml:space="preserve">else</t>
  </si>
  <si>
    <t xml:space="preserve">Phí bs09 = 1.5%* số tiền BH * 15/365</t>
  </si>
  <si>
    <t xml:space="preserve">Age</t>
  </si>
  <si>
    <t xml:space="preserve">ĐKBS</t>
  </si>
  <si>
    <t xml:space="preserve">Seats</t>
  </si>
  <si>
    <t xml:space="preserve">Phí ngắn hạn dài hạn</t>
  </si>
  <si>
    <t xml:space="preserve">FRANCE</t>
  </si>
  <si>
    <t xml:space="preserve">Result</t>
  </si>
  <si>
    <t xml:space="preserve">Options</t>
  </si>
  <si>
    <t xml:space="preserve">TLP Cơ Bản</t>
  </si>
  <si>
    <t xml:space="preserve">Nhập khẩu</t>
  </si>
  <si>
    <t xml:space="preserve">Passed</t>
  </si>
  <si>
    <t xml:space="preserve">N</t>
  </si>
  <si>
    <t xml:space="preserve">ITALY</t>
  </si>
  <si>
    <t xml:space="preserve">Failed</t>
  </si>
  <si>
    <t xml:space="preserve">JAPAN</t>
  </si>
  <si>
    <t xml:space="preserve">KOREA</t>
  </si>
  <si>
    <t xml:space="preserve">UK</t>
  </si>
  <si>
    <t xml:space="preserve">USA</t>
  </si>
</sst>
</file>

<file path=xl/styles.xml><?xml version="1.0" encoding="utf-8"?>
<styleSheet xmlns="http://schemas.openxmlformats.org/spreadsheetml/2006/main">
  <numFmts count="13">
    <numFmt numFmtId="164" formatCode="General"/>
    <numFmt numFmtId="165" formatCode="_-* #,##0.00_-;\-* #,##0.00_-;_-* \-??_-;_-@_-"/>
    <numFmt numFmtId="166" formatCode="_(* #,##0.00_);_(* \(#,##0.00\);_(* \-??_);_(@_)"/>
    <numFmt numFmtId="167" formatCode="_(* #,##0_);_(* \(#,##0\);_(* \-??_);_(@_)"/>
    <numFmt numFmtId="168" formatCode="m/d/yyyy"/>
    <numFmt numFmtId="169" formatCode="0.00%"/>
    <numFmt numFmtId="170" formatCode="0.0%"/>
    <numFmt numFmtId="171" formatCode="General"/>
    <numFmt numFmtId="172" formatCode="@"/>
    <numFmt numFmtId="173" formatCode="_(* #,##0.0_);_(* \(#,##0.0\);_(* \-?_);_(@_)"/>
    <numFmt numFmtId="174" formatCode="mm/dd/yyyy"/>
    <numFmt numFmtId="175" formatCode="0%"/>
    <numFmt numFmtId="176" formatCode="#,##0_);[RED]\(#,##0\)"/>
  </numFmts>
  <fonts count="17">
    <font>
      <sz val="10"/>
      <name val="Arial"/>
      <family val="2"/>
      <charset val="1"/>
    </font>
    <font>
      <sz val="10"/>
      <name val="Arial"/>
      <family val="0"/>
    </font>
    <font>
      <sz val="10"/>
      <name val="Arial"/>
      <family val="0"/>
    </font>
    <font>
      <sz val="10"/>
      <name val="Arial"/>
      <family val="0"/>
    </font>
    <font>
      <sz val="11"/>
      <color rgb="FF000000"/>
      <name val="Calibri"/>
      <family val="2"/>
      <charset val="1"/>
    </font>
    <font>
      <sz val="11"/>
      <color rgb="FFFF0000"/>
      <name val="Calibri"/>
      <family val="2"/>
      <charset val="1"/>
    </font>
    <font>
      <sz val="11"/>
      <color rgb="FF385724"/>
      <name val="Calibri"/>
      <family val="2"/>
      <charset val="1"/>
    </font>
    <font>
      <b val="true"/>
      <sz val="11"/>
      <color rgb="FF000000"/>
      <name val="Calibri"/>
      <family val="2"/>
      <charset val="1"/>
    </font>
    <font>
      <sz val="10"/>
      <color rgb="FF067D17"/>
      <name val="JetBrains Mono"/>
      <family val="3"/>
      <charset val="1"/>
    </font>
    <font>
      <sz val="11"/>
      <name val="Calibri"/>
      <family val="2"/>
      <charset val="1"/>
    </font>
    <font>
      <sz val="9"/>
      <color rgb="FF000000"/>
      <name val="Tahoma"/>
      <family val="2"/>
      <charset val="1"/>
    </font>
    <font>
      <sz val="10"/>
      <color rgb="FF000000"/>
      <name val="Calibri"/>
      <family val="2"/>
      <charset val="1"/>
    </font>
    <font>
      <b val="true"/>
      <sz val="11"/>
      <color rgb="FFFF0000"/>
      <name val="Calibri"/>
      <family val="2"/>
      <charset val="1"/>
    </font>
    <font>
      <b val="true"/>
      <sz val="10"/>
      <color rgb="FF000000"/>
      <name val="Calibri"/>
      <family val="2"/>
      <charset val="1"/>
    </font>
    <font>
      <sz val="10"/>
      <color rgb="FFFF0000"/>
      <name val="Calibri"/>
      <family val="2"/>
      <charset val="1"/>
    </font>
    <font>
      <sz val="10"/>
      <color rgb="FF385724"/>
      <name val="Calibri"/>
      <family val="2"/>
      <charset val="1"/>
    </font>
    <font>
      <sz val="10"/>
      <name val="Calibri"/>
      <family val="2"/>
      <charset val="1"/>
    </font>
  </fonts>
  <fills count="19">
    <fill>
      <patternFill patternType="none"/>
    </fill>
    <fill>
      <patternFill patternType="gray125"/>
    </fill>
    <fill>
      <patternFill patternType="solid">
        <fgColor rgb="FFD0CECE"/>
        <bgColor rgb="FFD9D9D9"/>
      </patternFill>
    </fill>
    <fill>
      <patternFill patternType="solid">
        <fgColor rgb="FF00A933"/>
        <bgColor rgb="FF067D17"/>
      </patternFill>
    </fill>
    <fill>
      <patternFill patternType="solid">
        <fgColor rgb="FFF8CBAD"/>
        <bgColor rgb="FFF4B183"/>
      </patternFill>
    </fill>
    <fill>
      <patternFill patternType="solid">
        <fgColor rgb="FFC5E0B4"/>
        <bgColor rgb="FFD9D9D9"/>
      </patternFill>
    </fill>
    <fill>
      <patternFill patternType="solid">
        <fgColor rgb="FFA9D18E"/>
        <bgColor rgb="FFC5E0B4"/>
      </patternFill>
    </fill>
    <fill>
      <patternFill patternType="solid">
        <fgColor rgb="FFAFABAB"/>
        <bgColor rgb="FFB4C7E7"/>
      </patternFill>
    </fill>
    <fill>
      <patternFill patternType="solid">
        <fgColor rgb="FF767171"/>
        <bgColor rgb="FF666699"/>
      </patternFill>
    </fill>
    <fill>
      <patternFill patternType="solid">
        <fgColor rgb="FFFFFF00"/>
        <bgColor rgb="FFFFFF00"/>
      </patternFill>
    </fill>
    <fill>
      <patternFill patternType="solid">
        <fgColor rgb="FF81D41A"/>
        <bgColor rgb="FF92D050"/>
      </patternFill>
    </fill>
    <fill>
      <patternFill patternType="solid">
        <fgColor rgb="FFC6D9F1"/>
        <bgColor rgb="FFD6DCE5"/>
      </patternFill>
    </fill>
    <fill>
      <patternFill patternType="solid">
        <fgColor rgb="FFD6DCE5"/>
        <bgColor rgb="FFD9D9D9"/>
      </patternFill>
    </fill>
    <fill>
      <patternFill patternType="solid">
        <fgColor rgb="FFFDEADA"/>
        <bgColor rgb="FFE2F0D9"/>
      </patternFill>
    </fill>
    <fill>
      <patternFill patternType="solid">
        <fgColor rgb="FFE2F0D9"/>
        <bgColor rgb="FFFDEADA"/>
      </patternFill>
    </fill>
    <fill>
      <patternFill patternType="solid">
        <fgColor rgb="FFD9D9D9"/>
        <bgColor rgb="FFD6DCE5"/>
      </patternFill>
    </fill>
    <fill>
      <patternFill patternType="solid">
        <fgColor rgb="FFB4C7E7"/>
        <bgColor rgb="FFC6D9F1"/>
      </patternFill>
    </fill>
    <fill>
      <patternFill patternType="solid">
        <fgColor rgb="FFF4B183"/>
        <bgColor rgb="FFF8CBAD"/>
      </patternFill>
    </fill>
    <fill>
      <patternFill patternType="solid">
        <fgColor rgb="FF92D050"/>
        <bgColor rgb="FF81D41A"/>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4"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5" fontId="4" fillId="0" borderId="0" applyFont="true" applyBorder="false" applyAlignment="true" applyProtection="false">
      <alignment horizontal="general" vertical="bottom" textRotation="0" wrapText="false" indent="0" shrinkToFit="false"/>
    </xf>
    <xf numFmtId="165" fontId="4" fillId="0" borderId="0" applyFont="true" applyBorder="false" applyAlignment="true" applyProtection="false">
      <alignment horizontal="general" vertical="bottom" textRotation="0" wrapText="false" indent="0" shrinkToFit="false"/>
    </xf>
  </cellStyleXfs>
  <cellXfs count="20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4" fillId="8"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6" fillId="7" borderId="0" xfId="0" applyFont="true" applyBorder="false" applyAlignment="false" applyProtection="false">
      <alignment horizontal="general" vertical="bottom" textRotation="0" wrapText="false" indent="0" shrinkToFit="false"/>
      <protection locked="true" hidden="false"/>
    </xf>
    <xf numFmtId="164" fontId="5" fillId="7"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7" fontId="4" fillId="0" borderId="0" xfId="15" applyFont="true" applyBorder="true" applyAlignment="true" applyProtection="tru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69" fontId="0" fillId="3" borderId="0" xfId="0" applyFont="false" applyBorder="false" applyAlignment="false" applyProtection="false">
      <alignment horizontal="general" vertical="bottom" textRotation="0" wrapText="false" indent="0" shrinkToFit="false"/>
      <protection locked="true" hidden="false"/>
    </xf>
    <xf numFmtId="170" fontId="0" fillId="0" borderId="0" xfId="0" applyFont="false" applyBorder="false" applyAlignment="false" applyProtection="false">
      <alignment horizontal="general" vertical="bottom" textRotation="0" wrapText="false" indent="0" shrinkToFit="false"/>
      <protection locked="true" hidden="false"/>
    </xf>
    <xf numFmtId="169" fontId="6" fillId="0" borderId="0" xfId="0" applyFont="true" applyBorder="false" applyAlignment="false" applyProtection="false">
      <alignment horizontal="general" vertical="bottom" textRotation="0" wrapText="false" indent="0" shrinkToFit="false"/>
      <protection locked="true" hidden="false"/>
    </xf>
    <xf numFmtId="167" fontId="5" fillId="0" borderId="0" xfId="15"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8" fontId="4" fillId="0" borderId="0" xfId="0" applyFont="true" applyBorder="false" applyAlignment="false" applyProtection="false">
      <alignment horizontal="general" vertical="bottom" textRotation="0" wrapText="false" indent="0" shrinkToFit="false"/>
      <protection locked="true" hidden="false"/>
    </xf>
    <xf numFmtId="169" fontId="4" fillId="0" borderId="0" xfId="0" applyFont="true" applyBorder="false" applyAlignment="false" applyProtection="false">
      <alignment horizontal="general" vertical="bottom" textRotation="0" wrapText="false" indent="0" shrinkToFit="false"/>
      <protection locked="true" hidden="false"/>
    </xf>
    <xf numFmtId="169" fontId="4" fillId="3"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9" fillId="0" borderId="0" xfId="0" applyFont="true" applyBorder="true" applyAlignment="true" applyProtection="false">
      <alignment horizontal="left" vertical="center" textRotation="0" wrapText="false" indent="0" shrinkToFit="false"/>
      <protection locked="true" hidden="false"/>
    </xf>
    <xf numFmtId="167" fontId="9" fillId="0" borderId="0" xfId="15" applyFont="true" applyBorder="true" applyAlignment="true" applyProtection="tru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8" fontId="9" fillId="0" borderId="0" xfId="0" applyFont="true" applyBorder="false" applyAlignment="false" applyProtection="false">
      <alignment horizontal="general" vertical="bottom" textRotation="0" wrapText="false" indent="0" shrinkToFit="false"/>
      <protection locked="true" hidden="false"/>
    </xf>
    <xf numFmtId="169" fontId="9" fillId="0" borderId="0" xfId="0" applyFont="true" applyBorder="false" applyAlignment="false" applyProtection="false">
      <alignment horizontal="general" vertical="bottom" textRotation="0" wrapText="false" indent="0" shrinkToFit="false"/>
      <protection locked="true" hidden="false"/>
    </xf>
    <xf numFmtId="169" fontId="9" fillId="3" borderId="0" xfId="0" applyFont="true" applyBorder="false" applyAlignment="false" applyProtection="false">
      <alignment horizontal="general" vertical="bottom" textRotation="0" wrapText="false" indent="0" shrinkToFit="false"/>
      <protection locked="true" hidden="false"/>
    </xf>
    <xf numFmtId="164" fontId="4" fillId="9" borderId="1" xfId="0" applyFont="true" applyBorder="true" applyAlignment="true" applyProtection="false">
      <alignment horizontal="left" vertical="center" textRotation="0" wrapText="false" indent="0" shrinkToFit="false"/>
      <protection locked="true" hidden="false"/>
    </xf>
    <xf numFmtId="164" fontId="4" fillId="9" borderId="0" xfId="0" applyFont="true" applyBorder="true" applyAlignment="true" applyProtection="false">
      <alignment horizontal="left" vertical="center" textRotation="0" wrapText="false" indent="0" shrinkToFit="false"/>
      <protection locked="true" hidden="false"/>
    </xf>
    <xf numFmtId="167" fontId="4" fillId="9" borderId="0" xfId="15" applyFont="true" applyBorder="true" applyAlignment="true" applyProtection="true">
      <alignment horizontal="general" vertical="bottom" textRotation="0" wrapText="fals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xf numFmtId="168" fontId="0" fillId="9" borderId="0" xfId="0" applyFont="false" applyBorder="false" applyAlignment="false" applyProtection="false">
      <alignment horizontal="general" vertical="bottom" textRotation="0" wrapText="false" indent="0" shrinkToFit="false"/>
      <protection locked="true" hidden="false"/>
    </xf>
    <xf numFmtId="164" fontId="4" fillId="9" borderId="0" xfId="0" applyFont="true" applyBorder="false" applyAlignment="false" applyProtection="false">
      <alignment horizontal="general" vertical="bottom" textRotation="0" wrapText="false" indent="0" shrinkToFit="false"/>
      <protection locked="true" hidden="false"/>
    </xf>
    <xf numFmtId="169" fontId="0" fillId="9" borderId="0" xfId="0" applyFont="false" applyBorder="false" applyAlignment="false" applyProtection="false">
      <alignment horizontal="general" vertical="bottom" textRotation="0" wrapText="false" indent="0" shrinkToFit="false"/>
      <protection locked="true" hidden="false"/>
    </xf>
    <xf numFmtId="169" fontId="6" fillId="9" borderId="0" xfId="0" applyFont="true" applyBorder="false" applyAlignment="false" applyProtection="false">
      <alignment horizontal="general" vertical="bottom" textRotation="0" wrapText="false" indent="0" shrinkToFit="false"/>
      <protection locked="true" hidden="false"/>
    </xf>
    <xf numFmtId="167" fontId="5" fillId="9" borderId="0" xfId="15"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10" borderId="0" xfId="0" applyFont="false" applyBorder="false" applyAlignment="true" applyProtection="false">
      <alignment horizontal="general" vertical="bottom" textRotation="0" wrapText="true" indent="0" shrinkToFit="false"/>
      <protection locked="true" hidden="false"/>
    </xf>
    <xf numFmtId="167" fontId="4" fillId="0" borderId="0" xfId="20" applyFont="true" applyBorder="true" applyAlignment="true" applyProtection="true">
      <alignment horizontal="general" vertical="bottom"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7" fillId="1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7" fontId="7" fillId="0" borderId="1" xfId="20" applyFont="true" applyBorder="true" applyAlignment="true" applyProtection="tru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4" fillId="11" borderId="1" xfId="0" applyFont="true" applyBorder="true" applyAlignment="true" applyProtection="false">
      <alignment horizontal="center" vertical="center" textRotation="0" wrapText="true" indent="0" shrinkToFit="false"/>
      <protection locked="true" hidden="false"/>
    </xf>
    <xf numFmtId="164" fontId="11" fillId="11" borderId="1" xfId="0" applyFont="true" applyBorder="true" applyAlignment="true" applyProtection="false">
      <alignment horizontal="left" vertical="center" textRotation="0" wrapText="false" indent="0" shrinkToFit="false"/>
      <protection locked="true" hidden="false"/>
    </xf>
    <xf numFmtId="164" fontId="11" fillId="11" borderId="1" xfId="0" applyFont="true" applyBorder="true" applyAlignment="true" applyProtection="false">
      <alignment horizontal="general" vertical="center" textRotation="0" wrapText="false" indent="0" shrinkToFit="false"/>
      <protection locked="true" hidden="false"/>
    </xf>
    <xf numFmtId="164" fontId="4" fillId="10" borderId="1" xfId="0" applyFont="true" applyBorder="true" applyAlignment="false" applyProtection="false">
      <alignment horizontal="general" vertical="bottom" textRotation="0" wrapText="false" indent="0" shrinkToFit="false"/>
      <protection locked="true" hidden="false"/>
    </xf>
    <xf numFmtId="164" fontId="4" fillId="11" borderId="1" xfId="0" applyFont="true" applyBorder="true" applyAlignment="false" applyProtection="false">
      <alignment horizontal="general" vertical="bottom" textRotation="0" wrapText="false" indent="0" shrinkToFit="false"/>
      <protection locked="true" hidden="false"/>
    </xf>
    <xf numFmtId="171" fontId="4" fillId="0" borderId="0" xfId="0" applyFont="true" applyBorder="false" applyAlignment="true" applyProtection="false">
      <alignment horizontal="general" vertical="bottom" textRotation="0" wrapText="true" indent="0" shrinkToFit="false"/>
      <protection locked="true" hidden="false"/>
    </xf>
    <xf numFmtId="167" fontId="4" fillId="12" borderId="1" xfId="20" applyFont="true" applyBorder="true" applyAlignment="true" applyProtection="true">
      <alignment horizontal="right" vertical="center" textRotation="0" wrapText="tru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7" fontId="4" fillId="12" borderId="1" xfId="20" applyFont="true" applyBorder="true" applyAlignment="true" applyProtection="true">
      <alignment horizontal="general" vertical="bottom" textRotation="0" wrapText="true" indent="0" shrinkToFit="false"/>
      <protection locked="true" hidden="false"/>
    </xf>
    <xf numFmtId="164" fontId="11" fillId="12" borderId="2" xfId="0" applyFont="true" applyBorder="true" applyAlignment="true" applyProtection="false">
      <alignment horizontal="general" vertical="center" textRotation="0" wrapText="true" indent="0" shrinkToFit="false"/>
      <protection locked="true" hidden="false"/>
    </xf>
    <xf numFmtId="164" fontId="4" fillId="9" borderId="1" xfId="0" applyFont="true" applyBorder="true" applyAlignment="true" applyProtection="false">
      <alignment horizontal="center" vertical="center" textRotation="0" wrapText="true" indent="0" shrinkToFit="false"/>
      <protection locked="true" hidden="false"/>
    </xf>
    <xf numFmtId="164" fontId="11" fillId="9" borderId="2" xfId="0" applyFont="true" applyBorder="true" applyAlignment="true" applyProtection="false">
      <alignment horizontal="general" vertical="center" textRotation="0" wrapText="true" indent="0" shrinkToFit="false"/>
      <protection locked="true" hidden="false"/>
    </xf>
    <xf numFmtId="164" fontId="4" fillId="9" borderId="1" xfId="0" applyFont="true" applyBorder="tru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71" fontId="4" fillId="9" borderId="0" xfId="0" applyFont="true" applyBorder="false" applyAlignment="true" applyProtection="false">
      <alignment horizontal="general" vertical="bottom" textRotation="0" wrapText="true" indent="0" shrinkToFit="false"/>
      <protection locked="true" hidden="false"/>
    </xf>
    <xf numFmtId="167" fontId="4" fillId="9" borderId="1" xfId="20" applyFont="true" applyBorder="true" applyAlignment="true" applyProtection="true">
      <alignment horizontal="general" vertical="bottom" textRotation="0" wrapText="true" indent="0" shrinkToFit="false"/>
      <protection locked="true" hidden="false"/>
    </xf>
    <xf numFmtId="164" fontId="0" fillId="9" borderId="0" xfId="0" applyFont="false" applyBorder="false" applyAlignment="true" applyProtection="false">
      <alignment horizontal="general" vertical="bottom" textRotation="0" wrapText="true" indent="0" shrinkToFit="false"/>
      <protection locked="true" hidden="false"/>
    </xf>
    <xf numFmtId="164" fontId="4" fillId="13" borderId="1" xfId="0" applyFont="true" applyBorder="true" applyAlignment="true" applyProtection="false">
      <alignment horizontal="center" vertical="center" textRotation="0" wrapText="true" indent="0" shrinkToFit="false"/>
      <protection locked="true" hidden="false"/>
    </xf>
    <xf numFmtId="164" fontId="11" fillId="13" borderId="1" xfId="0" applyFont="true" applyBorder="true" applyAlignment="true" applyProtection="false">
      <alignment horizontal="left" vertical="center" textRotation="0" wrapText="false" indent="0" shrinkToFit="false"/>
      <protection locked="true" hidden="false"/>
    </xf>
    <xf numFmtId="164" fontId="11" fillId="13" borderId="1" xfId="0" applyFont="true" applyBorder="true" applyAlignment="true" applyProtection="false">
      <alignment horizontal="general" vertical="center" textRotation="0" wrapText="false" indent="0" shrinkToFit="false"/>
      <protection locked="true" hidden="false"/>
    </xf>
    <xf numFmtId="172" fontId="0" fillId="10" borderId="0" xfId="0" applyFont="true" applyBorder="false" applyAlignment="false" applyProtection="false">
      <alignment horizontal="general" vertical="bottom" textRotation="0" wrapText="false" indent="0" shrinkToFit="false"/>
      <protection locked="true" hidden="false"/>
    </xf>
    <xf numFmtId="164" fontId="4" fillId="13" borderId="1" xfId="0" applyFont="true" applyBorder="true" applyAlignment="false" applyProtection="false">
      <alignment horizontal="general" vertical="bottom" textRotation="0" wrapText="false" indent="0" shrinkToFit="false"/>
      <protection locked="true" hidden="false"/>
    </xf>
    <xf numFmtId="167" fontId="4" fillId="14" borderId="1" xfId="20" applyFont="true" applyBorder="true" applyAlignment="true" applyProtection="true">
      <alignment horizontal="general" vertical="bottom" textRotation="0" wrapText="true" indent="0" shrinkToFit="false"/>
      <protection locked="true" hidden="false"/>
    </xf>
    <xf numFmtId="167" fontId="4" fillId="11" borderId="1" xfId="15" applyFont="true" applyBorder="true" applyAlignment="true" applyProtection="true">
      <alignment horizontal="general" vertical="bottom" textRotation="0" wrapText="true" indent="0" shrinkToFit="false"/>
      <protection locked="true" hidden="false"/>
    </xf>
    <xf numFmtId="173" fontId="0" fillId="14" borderId="1" xfId="0" applyFont="false" applyBorder="true" applyAlignment="true" applyProtection="false">
      <alignment horizontal="general" vertical="bottom" textRotation="0" wrapText="true" indent="0" shrinkToFit="false"/>
      <protection locked="true" hidden="false"/>
    </xf>
    <xf numFmtId="164" fontId="11" fillId="9" borderId="1" xfId="0" applyFont="true" applyBorder="true" applyAlignment="true" applyProtection="false">
      <alignment horizontal="left" vertical="center" textRotation="0" wrapText="false" indent="0" shrinkToFit="false"/>
      <protection locked="true" hidden="false"/>
    </xf>
    <xf numFmtId="164" fontId="11" fillId="9" borderId="1" xfId="0" applyFont="true" applyBorder="true" applyAlignment="true" applyProtection="false">
      <alignment horizontal="general" vertical="center" textRotation="0" wrapText="false" indent="0" shrinkToFit="false"/>
      <protection locked="true" hidden="false"/>
    </xf>
    <xf numFmtId="167" fontId="4" fillId="15" borderId="1" xfId="20" applyFont="true" applyBorder="true" applyAlignment="true" applyProtection="true">
      <alignment horizontal="general" vertical="bottom" textRotation="0" wrapText="true" indent="0" shrinkToFit="false"/>
      <protection locked="true" hidden="false"/>
    </xf>
    <xf numFmtId="164" fontId="4" fillId="14" borderId="1" xfId="0" applyFont="true" applyBorder="true" applyAlignment="true" applyProtection="false">
      <alignment horizontal="general" vertical="center" textRotation="0" wrapText="true" indent="0" shrinkToFit="false"/>
      <protection locked="true" hidden="false"/>
    </xf>
    <xf numFmtId="164" fontId="11" fillId="14" borderId="2" xfId="0" applyFont="true" applyBorder="true" applyAlignment="true" applyProtection="false">
      <alignment horizontal="general" vertical="center" textRotation="0" wrapText="true" indent="0" shrinkToFit="false"/>
      <protection locked="true" hidden="false"/>
    </xf>
    <xf numFmtId="164" fontId="11" fillId="14" borderId="1" xfId="0" applyFont="true" applyBorder="true" applyAlignment="true" applyProtection="false">
      <alignment horizontal="general" vertical="center" textRotation="0" wrapText="true" indent="0" shrinkToFit="false"/>
      <protection locked="true" hidden="false"/>
    </xf>
    <xf numFmtId="164" fontId="4" fillId="15" borderId="1" xfId="0" applyFont="true" applyBorder="true" applyAlignment="false" applyProtection="false">
      <alignment horizontal="general" vertical="bottom" textRotation="0" wrapText="false" indent="0" shrinkToFit="false"/>
      <protection locked="true" hidden="false"/>
    </xf>
    <xf numFmtId="164" fontId="11" fillId="15" borderId="1" xfId="0" applyFont="true" applyBorder="true" applyAlignment="true" applyProtection="false">
      <alignment horizontal="left" vertical="center" textRotation="0" wrapText="false" indent="0" shrinkToFit="false"/>
      <protection locked="true" hidden="false"/>
    </xf>
    <xf numFmtId="164" fontId="11" fillId="15" borderId="1" xfId="0" applyFont="true" applyBorder="true" applyAlignment="true" applyProtection="false">
      <alignment horizontal="general" vertical="center" textRotation="0" wrapText="false" indent="0" shrinkToFit="false"/>
      <protection locked="true" hidden="false"/>
    </xf>
    <xf numFmtId="164" fontId="4" fillId="15" borderId="1" xfId="0" applyFont="true" applyBorder="true" applyAlignment="true" applyProtection="false">
      <alignment horizontal="left" vertical="center" textRotation="0" wrapText="false" indent="0" shrinkToFit="false"/>
      <protection locked="true" hidden="false"/>
    </xf>
    <xf numFmtId="164" fontId="11" fillId="15" borderId="1" xfId="0" applyFont="true" applyBorder="true" applyAlignment="true" applyProtection="false">
      <alignment horizontal="left" vertical="center" textRotation="0" wrapText="true" indent="0" shrinkToFit="false"/>
      <protection locked="true" hidden="false"/>
    </xf>
    <xf numFmtId="164" fontId="11" fillId="15" borderId="1" xfId="0" applyFont="true" applyBorder="true" applyAlignment="true" applyProtection="false">
      <alignment horizontal="general" vertical="center" textRotation="0" wrapText="true" indent="0" shrinkToFit="false"/>
      <protection locked="true" hidden="false"/>
    </xf>
    <xf numFmtId="164" fontId="4" fillId="15" borderId="1" xfId="0" applyFont="true" applyBorder="true" applyAlignment="true" applyProtection="false">
      <alignment horizontal="general" vertical="bottom" textRotation="0" wrapText="true" indent="0" shrinkToFit="false"/>
      <protection locked="true" hidden="false"/>
    </xf>
    <xf numFmtId="167" fontId="7" fillId="0" borderId="1" xfId="15" applyFont="true" applyBorder="true" applyAlignment="true" applyProtection="tru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74" fontId="0" fillId="0" borderId="0" xfId="0" applyFont="false" applyBorder="false" applyAlignment="false" applyProtection="false">
      <alignment horizontal="general" vertical="bottom" textRotation="0" wrapText="false" indent="0" shrinkToFit="false"/>
      <protection locked="true" hidden="false"/>
    </xf>
    <xf numFmtId="174" fontId="4" fillId="0" borderId="0" xfId="0" applyFont="true" applyBorder="false" applyAlignment="false" applyProtection="false">
      <alignment horizontal="general" vertical="bottom" textRotation="0" wrapText="false" indent="0" shrinkToFit="false"/>
      <protection locked="true" hidden="false"/>
    </xf>
    <xf numFmtId="169" fontId="4" fillId="11" borderId="1" xfId="0" applyFont="true" applyBorder="true" applyAlignment="false" applyProtection="false">
      <alignment horizontal="general" vertical="bottom" textRotation="0" wrapText="false" indent="0" shrinkToFit="false"/>
      <protection locked="true" hidden="false"/>
    </xf>
    <xf numFmtId="167" fontId="4" fillId="11" borderId="1" xfId="15" applyFont="true" applyBorder="true" applyAlignment="true" applyProtection="true">
      <alignment horizontal="center" vertical="center" textRotation="0" wrapText="false" indent="0" shrinkToFit="false"/>
      <protection locked="true" hidden="false"/>
    </xf>
    <xf numFmtId="169" fontId="4" fillId="11" borderId="1" xfId="19" applyFont="true" applyBorder="true" applyAlignment="true" applyProtection="true">
      <alignment horizontal="general" vertical="bottom" textRotation="0" wrapText="false" indent="0" shrinkToFit="false"/>
      <protection locked="true" hidden="false"/>
    </xf>
    <xf numFmtId="169" fontId="4" fillId="13" borderId="1" xfId="15" applyFont="true" applyBorder="true" applyAlignment="true" applyProtection="true">
      <alignment horizontal="center" vertical="bottom" textRotation="0" wrapText="true" indent="0" shrinkToFit="false"/>
      <protection locked="true" hidden="false"/>
    </xf>
    <xf numFmtId="169" fontId="4" fillId="13" borderId="1" xfId="19" applyFont="true" applyBorder="true" applyAlignment="true" applyProtection="true">
      <alignment horizontal="general" vertical="bottom" textRotation="0" wrapText="false" indent="0" shrinkToFit="false"/>
      <protection locked="true" hidden="false"/>
    </xf>
    <xf numFmtId="169" fontId="4" fillId="13"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true" applyProtection="false">
      <alignment horizontal="left" vertical="center" textRotation="0" wrapText="false" indent="0" shrinkToFit="false"/>
      <protection locked="true" hidden="false"/>
    </xf>
    <xf numFmtId="164" fontId="11"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9" fontId="9" fillId="0" borderId="1" xfId="19" applyFont="true" applyBorder="true" applyAlignment="true" applyProtection="true">
      <alignment horizontal="general" vertical="bottom" textRotation="0" wrapText="false" indent="0" shrinkToFit="false"/>
      <protection locked="true" hidden="false"/>
    </xf>
    <xf numFmtId="169" fontId="4" fillId="0" borderId="1" xfId="19" applyFont="true" applyBorder="true" applyAlignment="true" applyProtection="true">
      <alignment horizontal="general" vertical="bottom" textRotation="0" wrapText="false" indent="0" shrinkToFit="false"/>
      <protection locked="true" hidden="false"/>
    </xf>
    <xf numFmtId="169" fontId="12" fillId="9" borderId="1" xfId="19" applyFont="true" applyBorder="true" applyAlignment="true" applyProtection="true">
      <alignment horizontal="general" vertical="bottom" textRotation="0" wrapText="false" indent="0" shrinkToFit="false"/>
      <protection locked="true" hidden="false"/>
    </xf>
    <xf numFmtId="169" fontId="4" fillId="9" borderId="1" xfId="19" applyFont="true" applyBorder="true" applyAlignment="true" applyProtection="true">
      <alignment horizontal="general" vertical="bottom" textRotation="0" wrapText="false" indent="0" shrinkToFit="false"/>
      <protection locked="true" hidden="false"/>
    </xf>
    <xf numFmtId="169" fontId="4" fillId="15" borderId="1" xfId="19" applyFont="true" applyBorder="true" applyAlignment="true" applyProtection="true">
      <alignment horizontal="general" vertical="bottom" textRotation="0" wrapText="false" indent="0" shrinkToFit="false"/>
      <protection locked="true" hidden="false"/>
    </xf>
    <xf numFmtId="167" fontId="4" fillId="13" borderId="1" xfId="15" applyFont="true" applyBorder="true" applyAlignment="true" applyProtection="true">
      <alignment horizontal="center" vertical="bottom" textRotation="0" wrapText="true" indent="0" shrinkToFit="false"/>
      <protection locked="true" hidden="false"/>
    </xf>
    <xf numFmtId="169" fontId="4" fillId="0" borderId="0" xfId="19"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3"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9" fontId="4" fillId="0" borderId="1" xfId="19" applyFont="true" applyBorder="true" applyAlignment="true" applyProtection="tru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7" fillId="0" borderId="3" xfId="0" applyFont="true" applyBorder="true" applyAlignment="true" applyProtection="false">
      <alignment horizontal="center" vertical="center" textRotation="0" wrapText="true" indent="0" shrinkToFit="false"/>
      <protection locked="true" hidden="false"/>
    </xf>
    <xf numFmtId="164" fontId="13" fillId="0" borderId="4" xfId="0" applyFont="true" applyBorder="true" applyAlignment="true" applyProtection="false">
      <alignment horizontal="general" vertical="center" textRotation="0" wrapText="false" indent="0" shrinkToFit="false"/>
      <protection locked="true" hidden="false"/>
    </xf>
    <xf numFmtId="169" fontId="4" fillId="0" borderId="1" xfId="19" applyFont="true" applyBorder="true" applyAlignment="true" applyProtection="true">
      <alignment horizontal="general"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0" fillId="0" borderId="2" xfId="0" applyFont="false" applyBorder="true" applyAlignment="true" applyProtection="false">
      <alignment horizontal="center" vertical="center" textRotation="0" wrapText="true" indent="0" shrinkToFit="false"/>
      <protection locked="true" hidden="false"/>
    </xf>
    <xf numFmtId="164" fontId="13" fillId="0" borderId="4"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7" fillId="0" borderId="5" xfId="0" applyFont="true" applyBorder="true" applyAlignment="true" applyProtection="false">
      <alignment horizontal="center" vertical="center" textRotation="0" wrapText="true" indent="0" shrinkToFit="false"/>
      <protection locked="true" hidden="false"/>
    </xf>
    <xf numFmtId="164" fontId="4" fillId="12" borderId="2" xfId="0" applyFont="true" applyBorder="true" applyAlignment="true" applyProtection="false">
      <alignment horizontal="general" vertical="center" textRotation="0" wrapText="true" indent="0" shrinkToFit="false"/>
      <protection locked="true" hidden="false"/>
    </xf>
    <xf numFmtId="164" fontId="11" fillId="12" borderId="1" xfId="0" applyFont="true" applyBorder="true" applyAlignment="true" applyProtection="false">
      <alignment horizontal="general" vertical="center" textRotation="0" wrapText="false" indent="0" shrinkToFit="false"/>
      <protection locked="true" hidden="false"/>
    </xf>
    <xf numFmtId="169" fontId="11" fillId="12" borderId="1" xfId="19" applyFont="true" applyBorder="true" applyAlignment="true" applyProtection="true">
      <alignment horizontal="center" vertical="center" textRotation="0" wrapText="false" indent="0" shrinkToFit="false"/>
      <protection locked="true" hidden="false"/>
    </xf>
    <xf numFmtId="169" fontId="11" fillId="12" borderId="1" xfId="19" applyFont="true" applyBorder="true" applyAlignment="true" applyProtection="true">
      <alignment horizontal="center" vertical="center" textRotation="0" wrapText="true" indent="0" shrinkToFit="false"/>
      <protection locked="true" hidden="false"/>
    </xf>
    <xf numFmtId="167" fontId="4" fillId="12" borderId="1" xfId="15" applyFont="true" applyBorder="true" applyAlignment="true" applyProtection="true">
      <alignment horizontal="center" vertical="bottom" textRotation="0" wrapText="false" indent="0" shrinkToFit="false"/>
      <protection locked="true" hidden="false"/>
    </xf>
    <xf numFmtId="169" fontId="4" fillId="12" borderId="1" xfId="19" applyFont="true" applyBorder="true" applyAlignment="true" applyProtection="true">
      <alignment horizontal="center" vertical="bottom" textRotation="0" wrapText="false" indent="0" shrinkToFit="false"/>
      <protection locked="true" hidden="false"/>
    </xf>
    <xf numFmtId="169" fontId="5" fillId="12" borderId="1" xfId="19" applyFont="true" applyBorder="true" applyAlignment="true" applyProtection="true">
      <alignment horizontal="center" vertical="bottom" textRotation="0" wrapText="false" indent="0" shrinkToFit="false"/>
      <protection locked="true" hidden="false"/>
    </xf>
    <xf numFmtId="169" fontId="14" fillId="12" borderId="1" xfId="19" applyFont="true" applyBorder="true" applyAlignment="true" applyProtection="true">
      <alignment horizontal="center" vertical="center" textRotation="0" wrapText="false" indent="0" shrinkToFit="false"/>
      <protection locked="true" hidden="false"/>
    </xf>
    <xf numFmtId="169" fontId="11" fillId="12" borderId="1" xfId="19" applyFont="true" applyBorder="true" applyAlignment="true" applyProtection="true">
      <alignment horizontal="general" vertical="center" textRotation="0" wrapText="false" indent="0" shrinkToFit="false"/>
      <protection locked="true" hidden="false"/>
    </xf>
    <xf numFmtId="169" fontId="14" fillId="12" borderId="1" xfId="19" applyFont="true" applyBorder="true" applyAlignment="true" applyProtection="true">
      <alignment horizontal="center" vertical="center" textRotation="0" wrapText="true" indent="0" shrinkToFit="false"/>
      <protection locked="true" hidden="false"/>
    </xf>
    <xf numFmtId="169" fontId="11" fillId="12" borderId="1" xfId="19" applyFont="true" applyBorder="true" applyAlignment="true" applyProtection="true">
      <alignment horizontal="right" vertical="center" textRotation="0" wrapText="false" indent="0" shrinkToFit="false"/>
      <protection locked="true" hidden="false"/>
    </xf>
    <xf numFmtId="164" fontId="11" fillId="16" borderId="1" xfId="0" applyFont="true" applyBorder="true" applyAlignment="true" applyProtection="false">
      <alignment horizontal="general" vertical="center" textRotation="0" wrapText="false" indent="0" shrinkToFit="false"/>
      <protection locked="true" hidden="false"/>
    </xf>
    <xf numFmtId="169" fontId="11" fillId="14" borderId="1" xfId="19" applyFont="true" applyBorder="true" applyAlignment="true" applyProtection="true">
      <alignment horizontal="center" vertical="center" textRotation="0" wrapText="false" indent="0" shrinkToFit="false"/>
      <protection locked="true" hidden="false"/>
    </xf>
    <xf numFmtId="169" fontId="11" fillId="14" borderId="1" xfId="19" applyFont="true" applyBorder="true" applyAlignment="true" applyProtection="true">
      <alignment horizontal="center" vertical="center" textRotation="0" wrapText="true" indent="0" shrinkToFit="false"/>
      <protection locked="true" hidden="false"/>
    </xf>
    <xf numFmtId="167" fontId="4" fillId="14" borderId="1" xfId="15" applyFont="true" applyBorder="true" applyAlignment="true" applyProtection="true">
      <alignment horizontal="center" vertical="bottom" textRotation="0" wrapText="false" indent="0" shrinkToFit="false"/>
      <protection locked="true" hidden="false"/>
    </xf>
    <xf numFmtId="169" fontId="4" fillId="14" borderId="1" xfId="19" applyFont="true" applyBorder="true" applyAlignment="true" applyProtection="true">
      <alignment horizontal="center" vertical="bottom" textRotation="0" wrapText="false" indent="0" shrinkToFit="false"/>
      <protection locked="true" hidden="false"/>
    </xf>
    <xf numFmtId="169" fontId="5" fillId="14" borderId="1" xfId="19" applyFont="true" applyBorder="true" applyAlignment="true" applyProtection="true">
      <alignment horizontal="center" vertical="bottom" textRotation="0" wrapText="false" indent="0" shrinkToFit="false"/>
      <protection locked="true" hidden="false"/>
    </xf>
    <xf numFmtId="169" fontId="15" fillId="14" borderId="1" xfId="19" applyFont="true" applyBorder="true" applyAlignment="true" applyProtection="true">
      <alignment horizontal="center" vertical="center" textRotation="0" wrapText="false" indent="0" shrinkToFit="false"/>
      <protection locked="true" hidden="false"/>
    </xf>
    <xf numFmtId="169" fontId="14" fillId="14" borderId="1" xfId="19" applyFont="true" applyBorder="true" applyAlignment="true" applyProtection="true">
      <alignment horizontal="center" vertical="center" textRotation="0" wrapText="false" indent="0" shrinkToFit="false"/>
      <protection locked="true" hidden="false"/>
    </xf>
    <xf numFmtId="169" fontId="11" fillId="14" borderId="1" xfId="19" applyFont="true" applyBorder="true" applyAlignment="true" applyProtection="true">
      <alignment horizontal="general" vertical="center" textRotation="0" wrapText="false" indent="0" shrinkToFit="false"/>
      <protection locked="true" hidden="false"/>
    </xf>
    <xf numFmtId="164" fontId="11" fillId="14" borderId="1" xfId="0" applyFont="true" applyBorder="true" applyAlignment="true" applyProtection="false">
      <alignment horizontal="general" vertical="center" textRotation="0" wrapText="false" indent="0" shrinkToFit="false"/>
      <protection locked="true" hidden="false"/>
    </xf>
    <xf numFmtId="164" fontId="11" fillId="17" borderId="1" xfId="0" applyFont="true" applyBorder="true" applyAlignment="true" applyProtection="false">
      <alignment horizontal="general" vertical="center" textRotation="0" wrapText="false" indent="0" shrinkToFit="false"/>
      <protection locked="true" hidden="false"/>
    </xf>
    <xf numFmtId="169" fontId="11" fillId="14" borderId="2" xfId="19" applyFont="true" applyBorder="true" applyAlignment="true" applyProtection="true">
      <alignment horizontal="center" vertical="center" textRotation="0" wrapText="false" indent="0" shrinkToFit="false"/>
      <protection locked="true" hidden="false"/>
    </xf>
    <xf numFmtId="169" fontId="11" fillId="14" borderId="2" xfId="19" applyFont="true" applyBorder="true" applyAlignment="true" applyProtection="true">
      <alignment horizontal="center" vertical="center" textRotation="0" wrapText="true" indent="0" shrinkToFit="false"/>
      <protection locked="true" hidden="false"/>
    </xf>
    <xf numFmtId="167" fontId="4" fillId="14" borderId="2" xfId="15" applyFont="true" applyBorder="true" applyAlignment="true" applyProtection="true">
      <alignment horizontal="center" vertical="bottom" textRotation="0" wrapText="false" indent="0" shrinkToFit="false"/>
      <protection locked="true" hidden="false"/>
    </xf>
    <xf numFmtId="169" fontId="4" fillId="14" borderId="2" xfId="19" applyFont="true" applyBorder="true" applyAlignment="true" applyProtection="true">
      <alignment horizontal="center" vertical="bottom" textRotation="0" wrapText="false" indent="0" shrinkToFit="false"/>
      <protection locked="true" hidden="false"/>
    </xf>
    <xf numFmtId="169" fontId="5" fillId="14" borderId="2" xfId="19" applyFont="true" applyBorder="true" applyAlignment="true" applyProtection="true">
      <alignment horizontal="center" vertical="bottom" textRotation="0" wrapText="false" indent="0" shrinkToFit="false"/>
      <protection locked="true" hidden="false"/>
    </xf>
    <xf numFmtId="169" fontId="11" fillId="14" borderId="2" xfId="19" applyFont="true" applyBorder="true" applyAlignment="true" applyProtection="true">
      <alignment horizontal="right" vertical="center" textRotation="0" wrapText="false" indent="0" shrinkToFit="false"/>
      <protection locked="true" hidden="false"/>
    </xf>
    <xf numFmtId="164" fontId="4" fillId="15" borderId="2" xfId="0" applyFont="true" applyBorder="true" applyAlignment="true" applyProtection="false">
      <alignment horizontal="general" vertical="center" textRotation="0" wrapText="false" indent="0" shrinkToFit="false"/>
      <protection locked="true" hidden="false"/>
    </xf>
    <xf numFmtId="164" fontId="11" fillId="15" borderId="2" xfId="0" applyFont="true" applyBorder="true" applyAlignment="true" applyProtection="false">
      <alignment horizontal="general" vertical="center" textRotation="0" wrapText="false" indent="0" shrinkToFit="false"/>
      <protection locked="true" hidden="false"/>
    </xf>
    <xf numFmtId="169" fontId="11" fillId="15" borderId="2" xfId="19" applyFont="true" applyBorder="true" applyAlignment="true" applyProtection="true">
      <alignment horizontal="center" vertical="center" textRotation="0" wrapText="false" indent="0" shrinkToFit="false"/>
      <protection locked="true" hidden="false"/>
    </xf>
    <xf numFmtId="169" fontId="16" fillId="15" borderId="2" xfId="19" applyFont="true" applyBorder="true" applyAlignment="true" applyProtection="true">
      <alignment horizontal="center" vertical="center" textRotation="0" wrapText="false" indent="0" shrinkToFit="false"/>
      <protection locked="true" hidden="false"/>
    </xf>
    <xf numFmtId="169" fontId="16" fillId="15" borderId="2" xfId="19" applyFont="true" applyBorder="true" applyAlignment="true" applyProtection="true">
      <alignment horizontal="center" vertical="center" textRotation="0" wrapText="true" indent="0" shrinkToFit="false"/>
      <protection locked="true" hidden="false"/>
    </xf>
    <xf numFmtId="167" fontId="4" fillId="15" borderId="2" xfId="15" applyFont="true" applyBorder="true" applyAlignment="true" applyProtection="true">
      <alignment horizontal="center" vertical="bottom" textRotation="0" wrapText="false" indent="0" shrinkToFit="false"/>
      <protection locked="true" hidden="false"/>
    </xf>
    <xf numFmtId="169" fontId="11" fillId="15" borderId="2" xfId="19" applyFont="true" applyBorder="true" applyAlignment="true" applyProtection="true">
      <alignment horizontal="center" vertical="center" textRotation="0" wrapText="true" indent="0" shrinkToFit="false"/>
      <protection locked="true" hidden="false"/>
    </xf>
    <xf numFmtId="169" fontId="4" fillId="15" borderId="2" xfId="19" applyFont="true" applyBorder="true" applyAlignment="true" applyProtection="true">
      <alignment horizontal="center" vertical="bottom" textRotation="0" wrapText="false" indent="0" shrinkToFit="false"/>
      <protection locked="true" hidden="false"/>
    </xf>
    <xf numFmtId="169" fontId="5" fillId="15" borderId="2" xfId="19" applyFont="true" applyBorder="true" applyAlignment="true" applyProtection="true">
      <alignment horizontal="center" vertical="bottom" textRotation="0" wrapText="false" indent="0" shrinkToFit="false"/>
      <protection locked="true" hidden="false"/>
    </xf>
    <xf numFmtId="169" fontId="4" fillId="18" borderId="2" xfId="19" applyFont="true" applyBorder="true" applyAlignment="true" applyProtection="true">
      <alignment horizontal="center" vertical="bottom" textRotation="0" wrapText="false" indent="0" shrinkToFit="false"/>
      <protection locked="true" hidden="false"/>
    </xf>
    <xf numFmtId="169" fontId="14" fillId="15" borderId="1" xfId="19" applyFont="true" applyBorder="true" applyAlignment="true" applyProtection="true">
      <alignment horizontal="center" vertical="center" textRotation="0" wrapText="false" indent="0" shrinkToFit="false"/>
      <protection locked="true" hidden="false"/>
    </xf>
    <xf numFmtId="169" fontId="11" fillId="15" borderId="1" xfId="19" applyFont="true" applyBorder="true" applyAlignment="true" applyProtection="true">
      <alignment horizontal="general" vertical="center" textRotation="0" wrapText="false" indent="0" shrinkToFit="false"/>
      <protection locked="true" hidden="false"/>
    </xf>
    <xf numFmtId="164" fontId="4" fillId="15" borderId="1" xfId="0" applyFont="true" applyBorder="true" applyAlignment="true" applyProtection="false">
      <alignment horizontal="general" vertical="center" textRotation="0" wrapText="false" indent="0" shrinkToFit="false"/>
      <protection locked="true" hidden="false"/>
    </xf>
    <xf numFmtId="169" fontId="11" fillId="15" borderId="1" xfId="19" applyFont="true" applyBorder="true" applyAlignment="true" applyProtection="true">
      <alignment horizontal="center" vertical="center" textRotation="0" wrapText="false" indent="0" shrinkToFit="false"/>
      <protection locked="true" hidden="false"/>
    </xf>
    <xf numFmtId="169" fontId="16" fillId="15" borderId="1" xfId="19" applyFont="true" applyBorder="true" applyAlignment="true" applyProtection="true">
      <alignment horizontal="center" vertical="center" textRotation="0" wrapText="false" indent="0" shrinkToFit="false"/>
      <protection locked="true" hidden="false"/>
    </xf>
    <xf numFmtId="169" fontId="16" fillId="15" borderId="1" xfId="19" applyFont="true" applyBorder="true" applyAlignment="true" applyProtection="true">
      <alignment horizontal="center" vertical="center" textRotation="0" wrapText="true" indent="0" shrinkToFit="false"/>
      <protection locked="true" hidden="false"/>
    </xf>
    <xf numFmtId="167" fontId="4" fillId="15" borderId="1" xfId="15" applyFont="true" applyBorder="true" applyAlignment="true" applyProtection="true">
      <alignment horizontal="center" vertical="bottom" textRotation="0" wrapText="false" indent="0" shrinkToFit="false"/>
      <protection locked="true" hidden="false"/>
    </xf>
    <xf numFmtId="169" fontId="11" fillId="15" borderId="1" xfId="19" applyFont="true" applyBorder="true" applyAlignment="true" applyProtection="true">
      <alignment horizontal="center" vertical="center" textRotation="0" wrapText="true" indent="0" shrinkToFit="false"/>
      <protection locked="true" hidden="false"/>
    </xf>
    <xf numFmtId="169" fontId="4" fillId="15" borderId="1" xfId="19" applyFont="true" applyBorder="true" applyAlignment="true" applyProtection="true">
      <alignment horizontal="center" vertical="bottom" textRotation="0" wrapText="false" indent="0" shrinkToFit="false"/>
      <protection locked="true" hidden="false"/>
    </xf>
    <xf numFmtId="169" fontId="5" fillId="15" borderId="1" xfId="19" applyFont="true" applyBorder="true" applyAlignment="true" applyProtection="true">
      <alignment horizontal="center" vertical="bottom" textRotation="0" wrapText="false" indent="0" shrinkToFit="false"/>
      <protection locked="true" hidden="false"/>
    </xf>
    <xf numFmtId="169" fontId="11" fillId="15" borderId="1" xfId="19" applyFont="true" applyBorder="true" applyAlignment="true" applyProtection="true">
      <alignment horizontal="right"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9" fontId="11" fillId="0" borderId="0" xfId="19" applyFont="true" applyBorder="true" applyAlignment="true" applyProtection="true">
      <alignment horizontal="center" vertical="center" textRotation="0" wrapText="false" indent="0" shrinkToFit="false"/>
      <protection locked="true" hidden="false"/>
    </xf>
    <xf numFmtId="169" fontId="16" fillId="0" borderId="0" xfId="19" applyFont="true" applyBorder="true" applyAlignment="true" applyProtection="true">
      <alignment horizontal="center" vertical="center" textRotation="0" wrapText="false" indent="0" shrinkToFit="false"/>
      <protection locked="true" hidden="false"/>
    </xf>
    <xf numFmtId="169" fontId="16" fillId="0" borderId="0" xfId="19" applyFont="true" applyBorder="true" applyAlignment="true" applyProtection="true">
      <alignment horizontal="center" vertical="center" textRotation="0" wrapText="true" indent="0" shrinkToFit="false"/>
      <protection locked="true" hidden="false"/>
    </xf>
    <xf numFmtId="167" fontId="4" fillId="0" borderId="0" xfId="15" applyFont="true" applyBorder="true" applyAlignment="true" applyProtection="true">
      <alignment horizontal="center" vertical="bottom" textRotation="0" wrapText="false" indent="0" shrinkToFit="false"/>
      <protection locked="true" hidden="false"/>
    </xf>
    <xf numFmtId="169" fontId="11" fillId="0" borderId="0" xfId="19" applyFont="true" applyBorder="true" applyAlignment="true" applyProtection="true">
      <alignment horizontal="center" vertical="center" textRotation="0" wrapText="true" indent="0" shrinkToFit="false"/>
      <protection locked="true" hidden="false"/>
    </xf>
    <xf numFmtId="169" fontId="4" fillId="0" borderId="0" xfId="19" applyFont="true" applyBorder="true" applyAlignment="true" applyProtection="true">
      <alignment horizontal="center" vertical="bottom" textRotation="0" wrapText="fals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7" fontId="16" fillId="0" borderId="0" xfId="15" applyFont="true" applyBorder="true" applyAlignment="true" applyProtection="true">
      <alignment horizontal="center"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9" fontId="7" fillId="0" borderId="0" xfId="19" applyFont="true" applyBorder="true" applyAlignment="true" applyProtection="true">
      <alignment horizontal="general" vertical="bottom" textRotation="0" wrapText="false" indent="0" shrinkToFit="false"/>
      <protection locked="true" hidden="false"/>
    </xf>
    <xf numFmtId="164" fontId="13"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7" fontId="11" fillId="0" borderId="1" xfId="15" applyFont="true" applyBorder="true" applyAlignment="true" applyProtection="true">
      <alignment horizontal="general" vertical="center" textRotation="0" wrapText="false" indent="0" shrinkToFit="false"/>
      <protection locked="true" hidden="false"/>
    </xf>
    <xf numFmtId="167" fontId="4" fillId="0" borderId="1" xfId="15" applyFont="true" applyBorder="true" applyAlignment="true" applyProtection="true">
      <alignment horizontal="general" vertical="bottom" textRotation="0" wrapText="false" indent="0" shrinkToFit="false"/>
      <protection locked="true" hidden="false"/>
    </xf>
    <xf numFmtId="167" fontId="11" fillId="0" borderId="0" xfId="15"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75" fontId="0" fillId="0" borderId="0" xfId="0" applyFont="false" applyBorder="false" applyAlignment="false" applyProtection="false">
      <alignment horizontal="general" vertical="bottom" textRotation="0" wrapText="false" indent="0" shrinkToFit="false"/>
      <protection locked="true" hidden="false"/>
    </xf>
    <xf numFmtId="173" fontId="4" fillId="0" borderId="0" xfId="0" applyFont="true" applyBorder="false" applyAlignment="false" applyProtection="false">
      <alignment horizontal="general" vertical="bottom" textRotation="0" wrapText="false" indent="0" shrinkToFit="false"/>
      <protection locked="true" hidden="false"/>
    </xf>
    <xf numFmtId="167" fontId="4" fillId="5" borderId="0" xfId="15" applyFont="true" applyBorder="true" applyAlignment="true" applyProtection="true">
      <alignment horizontal="general" vertical="bottom" textRotation="0" wrapText="false" indent="0" shrinkToFit="false"/>
      <protection locked="true" hidden="false"/>
    </xf>
    <xf numFmtId="169" fontId="0" fillId="5" borderId="0" xfId="0" applyFont="false" applyBorder="false" applyAlignment="false" applyProtection="false">
      <alignment horizontal="general" vertical="bottom" textRotation="0" wrapText="false" indent="0" shrinkToFit="false"/>
      <protection locked="true" hidden="false"/>
    </xf>
    <xf numFmtId="176" fontId="0" fillId="0"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Comma 2" xfId="20"/>
  </cellStyles>
  <colors>
    <indexedColors>
      <rgbColor rgb="FF000000"/>
      <rgbColor rgb="FFFFFFFF"/>
      <rgbColor rgb="FFFF0000"/>
      <rgbColor rgb="FF00FF00"/>
      <rgbColor rgb="FF0000FF"/>
      <rgbColor rgb="FFFFFF00"/>
      <rgbColor rgb="FFFF00FF"/>
      <rgbColor rgb="FF00FFFF"/>
      <rgbColor rgb="FF800000"/>
      <rgbColor rgb="FF067D17"/>
      <rgbColor rgb="FF000080"/>
      <rgbColor rgb="FF808000"/>
      <rgbColor rgb="FF800080"/>
      <rgbColor rgb="FF008080"/>
      <rgbColor rgb="FFD0CECE"/>
      <rgbColor rgb="FF767171"/>
      <rgbColor rgb="FFA9D18E"/>
      <rgbColor rgb="FF993366"/>
      <rgbColor rgb="FFFDEADA"/>
      <rgbColor rgb="FFD6DCE5"/>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D9D9D9"/>
      <rgbColor rgb="FFE2F0D9"/>
      <rgbColor rgb="FFC5E0B4"/>
      <rgbColor rgb="FFB4C7E7"/>
      <rgbColor rgb="FFF4B183"/>
      <rgbColor rgb="FFCC99FF"/>
      <rgbColor rgb="FFF8CBAD"/>
      <rgbColor rgb="FF3366FF"/>
      <rgbColor rgb="FF33CCCC"/>
      <rgbColor rgb="FF81D41A"/>
      <rgbColor rgb="FF92D050"/>
      <rgbColor rgb="FFFF9900"/>
      <rgbColor rgb="FFFF6600"/>
      <rgbColor rgb="FF666699"/>
      <rgbColor rgb="FFAFABAB"/>
      <rgbColor rgb="FF003366"/>
      <rgbColor rgb="FF00A933"/>
      <rgbColor rgb="FF003300"/>
      <rgbColor rgb="FF333300"/>
      <rgbColor rgb="FF993300"/>
      <rgbColor rgb="FF993366"/>
      <rgbColor rgb="FF333399"/>
      <rgbColor rgb="FF3857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externalLink" Target="externalLinks/externalLink1.xml"/><Relationship Id="rId12" Type="http://schemas.openxmlformats.org/officeDocument/2006/relationships/externalLink" Target="externalLinks/externalLink2.xml"/><Relationship Id="rId13" Type="http://schemas.openxmlformats.org/officeDocument/2006/relationships/sharedStrings" Target="sharedStrings.xml"/>
</Relationships>
</file>

<file path=xl/externalLinks/_rels/externalLink1.xml.rels><?xml version="1.0" encoding="UTF-8"?>
<Relationships xmlns="http://schemas.openxmlformats.org/package/2006/relationships"><Relationship Id="rId1" Type="http://schemas.openxmlformats.org/officeDocument/2006/relationships/externalLinkPath" Target="file:///C:/Users/HAI%20DANG/Desktop/PBDataTable%20Backup.xlsx" TargetMode="External"/>
</Relationships>
</file>

<file path=xl/externalLinks/_rels/externalLink2.xml.rels><?xml version="1.0" encoding="UTF-8"?>
<Relationships xmlns="http://schemas.openxmlformats.org/package/2006/relationships"><Relationship Id="rId1" Type="http://schemas.openxmlformats.org/officeDocument/2006/relationships/externalLinkPath" Target="file:///C:/Users/HAI%20DANG/Documents/PBDataTable11.xlsx" TargetMode="External"/>
</Relationships>
</file>

<file path=xl/externalLinks/externalLink1.xml><?xml version="1.0" encoding="UTF-8" standalone="yes"?>
<externalLink xmlns="http://schemas.openxmlformats.org/spreadsheetml/2006/main"><externalBook xmlns:r="http://schemas.openxmlformats.org/officeDocument/2006/relationships" r:id="rId1"><sheetNames><sheetName val="HangXe_OTo"/><sheetName val="Hang_HieuXe_OTo"/><sheetName val="MDSD_OTo"/><sheetName val="NhomLoaiXe"/><sheetName val="TEST_VCX"/><sheetName val="TEST_TNDSBB"/><sheetName val="TEST_TNDSTN"/><sheetName val="Bieu phi VCX"/><sheetName val="Parameters"/></sheetNames><sheetDataSet><sheetData sheetId="0"></sheetData><sheetData sheetId="1"></sheetData><sheetData sheetId="2"></sheetData><sheetData sheetId="3"></sheetData><sheetData sheetId="4"></sheetData><sheetData sheetId="5"></sheetData><sheetData sheetId="6"></sheetData><sheetData sheetId="7"><row r="7"><cell r="D7" t="str"><v><6</v></cell><cell r="E7" t="str"><v><36</v></cell><cell r="F7" t="str"><v>36-72</v></cell><cell r="G7" t="str"><v>72-120</v></cell><cell r="H7" t="str"><v>>=120</v></cell><cell r="I7" t="str"><v>>=180</v></cell><cell r="J7" t="str"><v><6</v></cell><cell r="K7" t="str"><v><36</v></cell><cell r="L7" t="str"><v>36-72</v></cell><cell r="M7" t="str"><v>72-120</v></cell><cell r="N7" t="str"><v>>=120</v></cell><cell r="O7" t="str"><v>>=180</v></cell></row><row r="7"><cell r="R7" t="str"><v><6</v></cell><cell r="S7" t="str"><v><36</v></cell><cell r="T7" t="str"><v>36-72</v></cell><cell r="U7" t="str"><v>72-120</v></cell><cell r="V7" t="str"><v>>=120</v></cell><cell r="W7" t="str"><v>>=180</v></cell><cell r="X7" t="str"><v><6</v></cell><cell r="Y7" t="str"><v><36</v></cell><cell r="Z7" t="str"><v>36-72</v></cell><cell r="AA7" t="str"><v>72-120</v></cell><cell r="AB7" t="str"><v>>=120</v></cell><cell r="AC7" t="str"><v>>=180</v></cell></row><row r="7"><cell r="AJ7" t="str"><v><15</v></cell><cell r="AK7" t="str"><v>15-25</v></cell><cell r="AL7" t="str"><v>>25</v></cell></row><row r="8"><cell r="A8" t="str"><v>Xe chở hàng Rơ mooc thông thường</v></cell></row><row r="8"><cell r="D8"><v>0.011</v></cell><cell r="E8"><v>0.011</v></cell><cell r="F8"><v>0.012</v></cell><cell r="G8"><v>0.014</v></cell><cell r="H8"><v>0.018</v></cell><cell r="I8"><v>0.018</v></cell><cell r="J8"><v>0.011</v></cell><cell r="K8"><v>0.011</v></cell><cell r="L8"><v>0.012</v></cell><cell r="M8"><v>0.014</v></cell><cell r="N8"><v>0.018</v></cell><cell r="O8"><v>0.018</v></cell></row><row r="8"><cell r="R8"><v>0</v></cell><cell r="S8"><v>0</v></cell><cell r="T8"><v>0.001</v></cell><cell r="U8"><v>0.0015</v></cell><cell r="V8"><v>0.002</v></cell><cell r="W8"><v>0.003</v></cell><cell r="X8"><v>0.001</v></cell><cell r="Y8"><v>0.001</v></cell><cell r="Z8"><v>0.002</v></cell><cell r="AA8"><v>0.003</v></cell><cell r="AB8"><v>0.004</v></cell><cell r="AC8"><v>0.004</v></cell></row><row r="8"><cell r="AE8"><v>0.0025</v></cell><cell r="AF8"><v>0.0005</v></cell><cell r="AG8"><v>0.0005</v></cell><cell r="AH8"><v>0.0015</v></cell></row><row r="8"><cell r="AJ8"><v>0.05</v></cell><cell r="AK8"><v>0.05</v></cell><cell r="AL8"><v>0.05</v></cell></row><row r="9"><cell r="A9" t="str"><v>Xe chở hàng Rơ mooc tự đổ</v></cell></row><row r="9"><cell r="D9"><v>0.025</v></cell><cell r="E9"><v>0.025</v></cell><cell r="F9"><v>0.028</v></cell><cell r="G9"><v>0.0375</v></cell><cell r="H9"><v>0.042</v></cell><cell r="I9"><v>0.042</v></cell><cell r="J9"><v>0.024</v></cell><cell r="K9"><v>0.024</v></cell><cell r="L9"><v>0.027</v></cell><cell r="M9"><v>0.029</v></cell><cell r="N9"><v>0.036</v></cell><cell r="O9"><v>0.036</v></cell></row><row r="9"><cell r="R9"><v>0</v></cell><cell r="S9"><v>0</v></cell><cell r="T9"><v>0.002</v></cell><cell r="U9"><v>0.003</v></cell><cell r="V9"><v>0.004</v></cell><cell r="W9"><v>0.005</v></cell><cell r="X9"><v>0.001</v></cell><cell r="Y9"><v>0.001</v></cell><cell r="Z9"><v>0.002</v></cell><cell r="AA9"><v>0.003</v></cell><cell r="AB9"><v>0.004</v></cell><cell r="AC9"><v>0.004</v></cell></row><row r="9"><cell r="AE9"><v>0.0025</v></cell><cell r="AF9"><v>0.0005</v></cell><cell r="AG9"><v>0.0005</v></cell><cell r="AH9"><v>0.0015</v></cell></row><row r="9"><cell r="AJ9"><v>0.05</v></cell><cell r="AK9"><v>0.05</v></cell><cell r="AL9"><v>0.05</v></cell></row><row r="10"><cell r="A10" t="str"><v>Xe chở hàng Xe tải</v></cell></row><row r="10"><cell r="D10"><v>0.0175</v></cell><cell r="E10"><v>0.0185</v></cell><cell r="F10"><v>0.02</v></cell><cell r="G10"><v>0.03</v></cell><cell r="H10"><v>0.033</v></cell><cell r="I10"><v>0.033</v></cell><cell r="J10"><v>0.0175</v></cell><cell r="K10"><v>0.0175</v></cell><cell r="L10"><v>0.019</v></cell><cell r="M10"><v>0.021</v></cell><cell r="N10"><v>0.025</v></cell><cell r="O10"><v>0.025</v></cell></row><row r="10"><cell r="R10"><v>0</v></cell><cell r="S10"><v>0</v></cell><cell r="T10"><v>0.0015</v></cell><cell r="U10"><v>0.0025</v></cell><cell r="V10"><v>0.0035</v></cell><cell r="W10"><v>0.0045</v></cell><cell r="X10"><v>0.001</v></cell><cell r="Y10"><v>0.001</v></cell><cell r="Z10"><v>0.0015</v></cell><cell r="AA10"><v>0.0025</v></cell><cell r="AB10"><v>0.0035</v></cell><cell r="AC10"><v>0.0035</v></cell></row><row r="10"><cell r="AE10"><v>0.0025</v></cell><cell r="AF10"><v>0.0005</v></cell><cell r="AG10"><v>0.0005</v></cell><cell r="AH10"><v>0.0015</v></cell></row><row r="10"><cell r="AJ10"><v>0.05</v></cell><cell r="AK10"><v>0.05</v></cell><cell r="AL10"><v>0.05</v></cell></row><row r="11"><cell r="A11" t="str"><v>Xe chở hàng Xe chở tiền</v></cell></row><row r="11"><cell r="D11"><v>0.0185</v></cell><cell r="E11"><v>0.0185</v></cell><cell r="F11"><v>0.02</v></cell><cell r="G11"><v>0.03</v></cell><cell r="H11"><v>0.033</v></cell><cell r="I11"><v>0.033</v></cell><cell r="J11"><v>0.0175</v></cell><cell r="K11"><v>0.0175</v></cell><cell r="L11"><v>0.019</v></cell><cell r="M11"><v>0.021</v></cell><cell r="N11"><v>0.025</v></cell><cell r="O11"><v>0.025</v></cell></row><row r="11"><cell r="R11"><v>0</v></cell><cell r="S11"><v>0</v></cell><cell r="T11"><v>0.0015</v></cell><cell r="U11"><v>0.0025</v></cell><cell r="V11"><v>0.0035</v></cell><cell r="W11"><v>0.0045</v></cell><cell r="X11"><v>0.001</v></cell><cell r="Y11"><v>0.001</v></cell><cell r="Z11"><v>0.0015</v></cell><cell r="AA11"><v>0.0025</v></cell><cell r="AB11"><v>0.0035</v></cell><cell r="AC11"><v>0.0035</v></cell></row><row r="11"><cell r="AE11"><v>0.0025</v></cell><cell r="AF11"><v>0.0005</v></cell><cell r="AG11"><v>0.0005</v></cell><cell r="AH11"><v>0.0015</v></cell></row><row r="11"><cell r="AJ11"><v>0.05</v></cell><cell r="AK11"><v>0.05</v></cell><cell r="AL11"><v>0.05</v></cell></row><row r="12"><cell r="A12" t="str"><v>Xe chở hàng Xe cứu thương</v></cell></row><row r="12"><cell r="D12"><v>0.0185</v></cell><cell r="E12"><v>0.0185</v></cell><cell r="F12"><v>0.02</v></cell><cell r="G12"><v>0.03</v></cell><cell r="H12"><v>0.033</v></cell><cell r="I12"><v>0.033</v></cell><cell r="J12"><v>0.0175</v></cell><cell r="K12"><v>0.0175</v></cell><cell r="L12"><v>0.019</v></cell><cell r="M12"><v>0.021</v></cell><cell r="N12"><v>0.025</v></cell><cell r="O12"><v>0.025</v></cell></row><row r="12"><cell r="R12"><v>0</v></cell><cell r="S12"><v>0</v></cell><cell r="T12"><v>0.0015</v></cell><cell r="U12"><v>0.0025</v></cell><cell r="V12"><v>0.0035</v></cell><cell r="W12"><v>0.0045</v></cell><cell r="X12"><v>0.001</v></cell><cell r="Y12"><v>0.001</v></cell><cell r="Z12"><v>0.0015</v></cell><cell r="AA12"><v>0.0025</v></cell><cell r="AB12"><v>0.0035</v></cell><cell r="AC12"><v>0.0035</v></cell></row><row r="12"><cell r="AE12"><v>0.0025</v></cell><cell r="AF12"><v>0.0005</v></cell><cell r="AG12"><v>0.0005</v></cell><cell r="AH12"><v>0.0015</v></cell></row><row r="12"><cell r="AJ12"><v>0.05</v></cell><cell r="AK12"><v>0.05</v></cell><cell r="AL12"><v>0.05</v></cell></row><row r="13"><cell r="A13" t="str"><v>Xe chở hàng Xe chuyên dùng còn lại</v></cell></row><row r="13"><cell r="D13"><v>0.0185</v></cell><cell r="E13"><v>0.0185</v></cell><cell r="F13"><v>0.02</v></cell><cell r="G13"><v>0.03</v></cell><cell r="H13"><v>0.033</v></cell><cell r="I13"><v>0.033</v></cell><cell r="J13"><v>0.0175</v></cell><cell r="K13"><v>0.0175</v></cell><cell r="L13"><v>0.019</v></cell><cell r="M13"><v>0.021</v></cell><cell r="N13"><v>0.025</v></cell><cell r="O13"><v>0.025</v></cell></row><row r="13"><cell r="R13"><v>0</v></cell><cell r="S13"><v>0</v></cell><cell r="T13"><v>0.0015</v></cell><cell r="U13"><v>0.0025</v></cell><cell r="V13"><v>0.0035</v></cell><cell r="W13"><v>0.0045</v></cell><cell r="X13"><v>0.001</v></cell><cell r="Y13"><v>0.001</v></cell><cell r="Z13"><v>0.0015</v></cell><cell r="AA13"><v>0.0025</v></cell><cell r="AB13"><v>0.0035</v></cell><cell r="AC13"><v>0.0035</v></cell></row><row r="13"><cell r="AE13"><v>0.0025</v></cell><cell r="AF13"><v>0.0005</v></cell><cell r="AG13"><v>0.0005</v></cell><cell r="AH13"><v>0.0015</v></cell></row><row r="13"><cell r="AJ13"><v>0.05</v></cell><cell r="AK13"><v>0.05</v></cell><cell r="AL13"><v>0.05</v></cell></row><row r="14"><cell r="A14" t="str"><v>Xe chở hàng Xe đông lạnh</v></cell></row><row r="14"><cell r="D14"><v>0.025</v></cell><cell r="E14"><v>0.025</v></cell><cell r="F14"><v>0.028</v></cell><cell r="G14"><v>0.0375</v></cell><cell r="H14"><v>0.042</v></cell><cell r="I14"><v>0.042</v></cell><cell r="J14"><v>0.024</v></cell><cell r="K14"><v>0.024</v></cell><cell r="L14"><v>0.027</v></cell><cell r="M14"><v>0.029</v></cell><cell r="N14"><v>0.036</v></cell><cell r="O14"><v>0.036</v></cell></row><row r="14"><cell r="R14"><v>0</v></cell><cell r="S14"><v>0</v></cell><cell r="T14"><v>0.002</v></cell><cell r="U14"><v>0.003</v></cell><cell r="V14"><v>0.004</v></cell><cell r="W14"><v>0.005</v></cell><cell r="X14"><v>0.001</v></cell><cell r="Y14"><v>0.001</v></cell><cell r="Z14"><v>0.002</v></cell><cell r="AA14"><v>0.003</v></cell><cell r="AB14"><v>0.004</v></cell><cell r="AC14"><v>0.004</v></cell></row><row r="14"><cell r="AE14"><v>0.0025</v></cell><cell r="AF14"><v>0.0005</v></cell><cell r="AG14"><v>0.0005</v></cell><cell r="AH14"><v>0.0015</v></cell></row><row r="14"><cell r="AJ14"><v>0.05</v></cell><cell r="AK14"><v>0.05</v></cell><cell r="AL14"><v>0.05</v></cell></row><row r="15"><cell r="A15" t="str"><v>Xe chở hàng Xe đầu kéo</v></cell></row><row r="15"><cell r="D15"><v>0.025</v></cell><cell r="E15"><v>0.025</v></cell><cell r="F15"><v>0.028</v></cell><cell r="G15"><v>0.0375</v></cell><cell r="H15"><v>0.042</v></cell><cell r="I15"><v>0.042</v></cell><cell r="J15"><v>0.024</v></cell><cell r="K15"><v>0.024</v></cell><cell r="L15"><v>0.027</v></cell><cell r="M15"><v>0.029</v></cell><cell r="N15"><v>0.036</v></cell><cell r="O15"><v>0.036</v></cell></row><row r="15"><cell r="R15"><v>0</v></cell><cell r="S15"><v>0</v></cell><cell r="T15"><v>0.002</v></cell><cell r="U15"><v>0.003</v></cell><cell r="V15"><v>0.004</v></cell><cell r="W15"><v>0.005</v></cell><cell r="X15"><v>0.001</v></cell><cell r="Y15"><v>0.001</v></cell><cell r="Z15"><v>0.002</v></cell><cell r="AA15"><v>0.003</v></cell><cell r="AB15"><v>0.004</v></cell><cell r="AC15"><v>0.004</v></cell></row><row r="15"><cell r="AE15"><v>0.0025</v></cell><cell r="AF15"><v>0.0005</v></cell><cell r="AG15"><v>0.0005</v></cell><cell r="AH15"><v>0.0015</v></cell></row><row r="15"><cell r="AJ15"><v>0.05</v></cell><cell r="AK15"><v>0.05</v></cell><cell r="AL15"><v>0.05</v></cell></row><row r="16"><cell r="A16" t="str"><v>Xe chở hàng Xe hoạt động trong vùng khai thác khoáng sản</v></cell></row><row r="16"><cell r="D16"><v>0.025</v></cell><cell r="E16"><v>0.025</v></cell><cell r="F16"><v>0.028</v></cell><cell r="G16"><v>0.045</v></cell><cell r="H16"><v>0.05</v></cell><cell r="I16"><v>0.05</v></cell><cell r="J16"><v>0.024</v></cell><cell r="K16"><v>0.024</v></cell><cell r="L16"><v>0.026</v></cell><cell r="M16"><v>0.028</v></cell><cell r="N16"><v>0.03</v></cell><cell r="O16"><v>0.03</v></cell></row><row r="16"><cell r="R16"><v>0</v></cell><cell r="S16"><v>0</v></cell><cell r="T16"><v>0.0015</v></cell><cell r="U16"><v>0.0025</v></cell><cell r="V16"><v>0.0035</v></cell><cell r="W16"><v>0.0045</v></cell><cell r="X16"><v>0.001</v></cell><cell r="Y16"><v>0.001</v></cell><cell r="Z16"><v>0.0015</v></cell><cell r="AA16"><v>0.0025</v></cell><cell r="AB16"><v>0.0035</v></cell><cell r="AC16"><v>0.0035</v></cell></row><row r="16"><cell r="AE16"><v>0.0025</v></cell><cell r="AF16"><v>0.0005</v></cell><cell r="AG16"><v>0.0005</v></cell><cell r="AH16"><v>0.0015</v></cell></row><row r="16"><cell r="AJ16"><v>0.05</v></cell><cell r="AK16"><v>0.05</v></cell><cell r="AL16"><v>0.05</v></cell></row><row r="17"><cell r="A17" t="str"><v>Xe chở hàng Xe tập lái</v></cell></row><row r="17"><cell r="D17"><v>0.032</v></cell><cell r="E17"><v>0.032</v></cell><cell r="F17"><v>0.038</v></cell><cell r="G17"><v>0.055</v></cell><cell r="H17"><v>0.06</v></cell><cell r="I17"><v>0.06</v></cell><cell r="J17"><v>0.028</v></cell><cell r="K17"><v>0.028</v></cell><cell r="L17"><v>0.035</v></cell><cell r="M17"><v>0.05</v></cell><cell r="N17"><v>0.055</v></cell><cell r="O17"><v>0.055</v></cell></row><row r="17"><cell r="R17"><v>0</v></cell><cell r="S17"><v>0</v></cell><cell r="T17"><v>0.003</v></cell><cell r="U17"><v>0.004</v></cell><cell r="V17"><v>0.005</v></cell><cell r="W17"><v>0.006</v></cell><cell r="X17"><v>0.0025</v></cell><cell r="Y17"><v>0.0025</v></cell><cell r="Z17"><v>0.0035</v></cell><cell r="AA17"><v>0.0045</v></cell><cell r="AB17"><v>0.0055</v></cell><cell r="AC17"><v>0.0055</v></cell></row><row r="17"><cell r="AE17"><v>0.0025</v></cell><cell r="AF17"><v>0.0005</v></cell><cell r="AG17"><v>0.0005</v></cell><cell r="AH17"><v>0.0015</v></cell></row><row r="17"><cell r="AJ17"><v>0.05</v></cell><cell r="AK17"><v>0.05</v></cell><cell r="AL17"><v>0.05</v></cell></row><row r="18"><cell r="A18" t="str"><v>Xe chở hàng Xe hoạt động trong nội cảng, khu công nghiệp, sân bay</v></cell></row><row r="18"><cell r="D18"><v>0.025</v></cell><cell r="E18"><v>0.025</v></cell><cell r="F18"><v>0.0275</v></cell><cell r="G18"><v>0.041</v></cell><cell r="H18"><v>0.044</v></cell><cell r="I18"><v>0.044</v></cell><cell r="J18"><v>0.015</v></cell><cell r="K18"><v>0.015</v></cell><cell r="L18"><v>0.016</v></cell><cell r="M18"><v>0.0175</v></cell><cell r="N18"><v>0.019</v></cell><cell r="O18"><v>0.019</v></cell></row><row r="18"><cell r="R18"><v>0</v></cell><cell r="S18"><v>0</v></cell><cell r="T18"><v>0.001</v></cell><cell r="U18"><v>0.002</v></cell><cell r="V18"><v>0.003</v></cell><cell r="W18"><v>0.004</v></cell><cell r="X18"><v>0.001</v></cell><cell r="Y18"><v>0.001</v></cell><cell r="Z18"><v>0.0015</v></cell><cell r="AA18"><v>0.0025</v></cell><cell r="AB18"><v>0.0035</v></cell><cell r="AC18"><v>0.0035</v></cell></row><row r="18"><cell r="AE18"><v>0.0025</v></cell><cell r="AF18"><v>0.0015</v></cell><cell r="AG18"><v>0.0005</v></cell><cell r="AH18"><v>0.0015</v></cell></row><row r="18"><cell r="AJ18"><v>0.05</v></cell><cell r="AK18"><v>0.05</v></cell><cell r="AL18"><v>0.05</v></cell></row><row r="19"><cell r="A19" t="str"><v>Xe chở người Xe không kinh doanh đến 08 chỗ</v></cell></row><row r="19"><cell r="D19"><v>0.0175</v></cell><cell r="E19"><v>0.0175</v></cell><cell r="F19"><v>0.019</v></cell><cell r="G19"><v>0.022</v></cell><cell r="H19"><v>0.025</v></cell><cell r="I19"><v>0.025</v></cell><cell r="J19"><v>0.015</v></cell><cell r="K19"><v>0.015</v></cell><cell r="L19"><v>0.016</v></cell><cell r="M19"><v>0.0175</v></cell><cell r="N19"><v>0.019</v></cell><cell r="O19"><v>0.019</v></cell></row><row r="19"><cell r="R19"><v>0</v></cell><cell r="S19"><v>0</v></cell><cell r="T19"><v>0.001</v></cell><cell r="U19"><v>0.002</v></cell><cell r="V19"><v>0.003</v></cell><cell r="W19"><v>0.004</v></cell><cell r="X19"><v>0.0015</v></cell><cell r="Y19"><v>0.0015</v></cell><cell r="Z19"><v>0.002</v></cell><cell r="AA19"><v>0.003</v></cell><cell r="AB19"><v>0.004</v></cell><cell r="AC19"><v>0.004</v></cell></row><row r="19"><cell r="AE19"><v>0.0015</v></cell><cell r="AF19"><v>0.0015</v></cell><cell r="AG19"><v>0.0005</v></cell><cell r="AH19"><v>0.0015</v></cell></row><row r="19"><cell r="AJ19"><v>0.04</v></cell><cell r="AK19"><v>0.05</v></cell><cell r="AL19"><v>0.05</v></cell></row><row r="20"><cell r="A20" t="str"><v>Xe chở người Xe không kinh doanh trên 08 chỗ</v></cell></row><row r="20"><cell r="D20"><v>0.016</v></cell><cell r="E20"><v>0.016</v></cell><cell r="F20"><v>0.017</v></cell><cell r="G20"><v>0.019</v></cell><cell r="H20"><v>0.021</v></cell><cell r="I20"><v>0.021</v></cell><cell r="J20"><v>0.015</v></cell><cell r="K20"><v>0.015</v></cell><cell r="L20"><v>0.016</v></cell><cell r="M20"><v>0.0175</v></cell><cell r="N20"><v>0.019</v></cell><cell r="O20"><v>0.019</v></cell></row><row r="20"><cell r="R20"><v>0</v></cell><cell r="S20"><v>0</v></cell><cell r="T20"><v>0.001</v></cell><cell r="U20"><v>0.002</v></cell><cell r="V20"><v>0.003</v></cell><cell r="W20"><v>0.004</v></cell><cell r="X20"><v>0.0015</v></cell><cell r="Y20"><v>0.0015</v></cell><cell r="Z20"><v>0.002</v></cell><cell r="AA20"><v>0.003</v></cell><cell r="AB20"><v>0.004</v></cell><cell r="AC20"><v>0.004</v></cell></row><row r="20"><cell r="AE20"><v>0.0015</v></cell><cell r="AF20"><v>0.0005</v></cell><cell r="AG20"><v>0.0005</v></cell><cell r="AH20"><v>0.0015</v></cell></row><row r="20"><cell r="AJ20"><v>0.04</v></cell><cell r="AK20"><v>0.035</v></cell><cell r="AL20"><v>0.03</v></cell></row><row r="21"><cell r="A21" t="str"><v>Xe chở người Xe bus</v></cell></row><row r="21"><cell r="D21"><v>0.017</v></cell><cell r="E21"><v>0.017</v></cell><cell r="F21"><v>0.019</v></cell><cell r="G21"><v>0.041</v></cell><cell r="H21"><v>0.044</v></cell><cell r="I21"><v>0.044</v></cell><cell r="J21"><v>0.015</v></cell><cell r="K21"><v>0.015</v></cell><cell r="L21"><v>0.016</v></cell><cell r="M21"><v>0.0175</v></cell><cell r="N21"><v>0.019</v></cell><cell r="O21"><v>0.019</v></cell></row><row r="21"><cell r="R21"><v>0</v></cell><cell r="S21"><v>0</v></cell><cell r="T21"><v>0.001</v></cell><cell r="U21"><v>0.002</v></cell><cell r="V21"><v>0.003</v></cell><cell r="W21"><v>0.004</v></cell><cell r="X21"><v>0.001</v></cell><cell r="Y21"><v>0.001</v></cell><cell r="Z21"><v>0.0015</v></cell><cell r="AA21"><v>0.0025</v></cell><cell r="AB21"><v>0.0035</v></cell><cell r="AC21"><v>0.0035</v></cell></row><row r="21"><cell r="AE21"><v>0.0015</v></cell><cell r="AF21"><v>0.0005</v></cell><cell r="AG21"><v>0.0005</v></cell><cell r="AH21"><v>0.0015</v></cell></row><row r="21"><cell r="AJ21"><v>0.05</v></cell><cell r="AK21"><v>0.05</v></cell><cell r="AL21"><v>0.05</v></cell></row><row r="22"><cell r="A22" t="str"><v>Xe chở người Xe hoạt động trong nội cảng, khu công nghiệp, sân bay</v></cell></row><row r="22"><cell r="D22"><v>0.025</v></cell><cell r="E22"><v>0.025</v></cell><cell r="F22"><v>0.0275</v></cell><cell r="G22"><v>0.041</v></cell><cell r="H22"><v>0.044</v></cell><cell r="I22"><v>0.044</v></cell><cell r="J22"><v>0.015</v></cell><cell r="K22"><v>0.015</v></cell><cell r="L22"><v>0.016</v></cell><cell r="M22"><v>0.0175</v></cell><cell r="N22"><v>0.019</v></cell><cell r="O22"><v>0.019</v></cell></row><row r="22"><cell r="R22"><v>0</v></cell><cell r="S22"><v>0</v></cell><cell r="T22"><v>0.001</v></cell><cell r="U22"><v>0.002</v></cell><cell r="V22"><v>0.003</v></cell><cell r="W22"><v>0.004</v></cell><cell r="X22"><v>0.001</v></cell><cell r="Y22"><v>0.001</v></cell><cell r="Z22"><v>0.0015</v></cell><cell r="AA22"><v>0.0025</v></cell><cell r="AB22"><v>0.0035</v></cell><cell r="AC22"><v>0.0035</v></cell></row><row r="22"><cell r="AE22"><v>0.0025</v></cell><cell r="AF22"><v>0.0015</v></cell><cell r="AG22"><v>0.0005</v></cell><cell r="AH22"><v>0.0015</v></cell></row><row r="22"><cell r="AJ22"><v>0.05</v></cell><cell r="AK22"><v>0.05</v></cell><cell r="AL22"><v>0.05</v></cell></row><row r="23"><cell r="A23" t="str"><v>Xe chở người Xe kinh doanh vận tải hành khách liên tỉnh, Xe giường nằm</v></cell></row><row r="23"><cell r="D23"><v>0.027</v></cell><cell r="E23"><v>0.027</v></cell><cell r="F23"><v>0.029</v></cell><cell r="G23"><v>0.052</v></cell><cell r="H23"><v>0.06</v></cell><cell r="I23"><v>0.06</v></cell><cell r="J23"><v>0.022</v></cell><cell r="K23"><v>0.022</v></cell><cell r="L23"><v>0.025</v></cell><cell r="M23"><v>0.027</v></cell><cell r="N23"><v>0.03</v></cell><cell r="O23"><v>0.03</v></cell></row><row r="23"><cell r="R23"><v>0</v></cell><cell r="S23"><v>0</v></cell><cell r="T23"><v>0.002</v></cell><cell r="U23"><v>0.003</v></cell><cell r="V23"><v>0.004</v></cell><cell r="W23"><v>0.005</v></cell><cell r="X23"><v>0.001</v></cell><cell r="Y23"><v>0.001</v></cell><cell r="Z23"><v>0.002</v></cell><cell r="AA23"><v>0.003</v></cell><cell r="AB23"><v>0.004</v></cell><cell r="AC23"><v>0.004</v></cell></row><row r="23"><cell r="AE23"><v>0.0025</v></cell><cell r="AF23"><v>0.0005</v></cell><cell r="AG23"><v>0.0005</v></cell><cell r="AH23"><v>0.0015</v></cell></row><row r="23"><cell r="AJ23"><v>0.05</v></cell><cell r="AK23"><v>0.035</v></cell><cell r="AL23"><v>0.03</v></cell></row><row r="24"><cell r="A24" t="str"><v>Xe chở người Xe taxi truyền thống</v></cell></row><row r="24"><cell r="D24"><v>0.036</v></cell><cell r="E24"><v>0.036</v></cell><cell r="F24"><v>0.038</v></cell><cell r="G24"><v>0.055</v></cell><cell r="H24"><v>0.06</v></cell><cell r="I24"><v>0.06</v></cell><cell r="J24"><v>0.026</v></cell><cell r="K24"><v>0.026</v></cell><cell r="L24"><v>0.037</v></cell><cell r="M24"><v>0.053</v></cell><cell r="N24"><v>0.055</v></cell><cell r="O24"><v>0.055</v></cell></row><row r="24"><cell r="R24"><v>0</v></cell><cell r="S24"><v>0</v></cell><cell r="T24"><v>0.004</v></cell><cell r="U24"><v>0.005</v></cell><cell r="V24"><v>0.006</v></cell><cell r="W24"><v>0.007</v></cell><cell r="X24"><v>0.0025</v></cell><cell r="Y24"><v>0.0025</v></cell><cell r="Z24"><v>0.0035</v></cell><cell r="AA24"><v>0.0045</v></cell><cell r="AB24"><v>0.0055</v></cell><cell r="AC24"><v>0.0055</v></cell></row><row r="24"><cell r="AE24"><v>0.0025</v></cell><cell r="AF24"><v>0.002</v></cell><cell r="AG24"><v>0.002</v></cell><cell r="AH24"><v>0.003</v></cell></row><row r="24"><cell r="AJ24"><v>0.05</v></cell><cell r="AK24"><v>0.05</v></cell><cell r="AL24"><v>0.05</v></cell></row><row r="25"><cell r="A25" t="str"><v>Xe chở người Xe taxi công nghệ</v></cell></row><row r="25"><cell r="D25"><v>0.036</v></cell><cell r="E25"><v>0.036</v></cell><cell r="F25"><v>0.038</v></cell><cell r="G25"><v>0.055</v></cell><cell r="H25"><v>0.06</v></cell><cell r="I25"><v>0.06</v></cell><cell r="J25"><v>0.026</v></cell><cell r="K25"><v>0.026</v></cell><cell r="L25"><v>0.037</v></cell><cell r="M25"><v>0.053</v></cell><cell r="N25"><v>0.055</v></cell><cell r="O25"><v>0.055</v></cell></row><row r="25"><cell r="R25"><v>0</v></cell><cell r="S25"><v>0</v></cell><cell r="T25"><v>0.003</v></cell><cell r="U25"><v>0.004</v></cell><cell r="V25"><v>0.005</v></cell><cell r="W25"><v>0.006</v></cell><cell r="X25"><v>0.0025</v></cell><cell r="Y25"><v>0.0025</v></cell><cell r="Z25"><v>0.0035</v></cell><cell r="AA25"><v>0.0045</v></cell><cell r="AB25"><v>0.0055</v></cell><cell r="AC25"><v>0.0055</v></cell></row><row r="25"><cell r="AE25"><v>0.0025</v></cell><cell r="AF25"><v>0.002</v></cell><cell r="AG25"><v>0.002</v></cell><cell r="AH25"><v>0.003</v></cell></row><row r="25"><cell r="AJ25"><v>0.05</v></cell><cell r="AK25"><v>0.05</v></cell><cell r="AL25"><v>0.05</v></cell></row><row r="26"><cell r="A26" t="str"><v>Xe chở người Xe tập lái</v></cell></row><row r="26"><cell r="D26"><v>0.032</v></cell><cell r="E26"><v>0.032</v></cell><cell r="F26"><v>0.038</v></cell><cell r="G26"><v>0.055</v></cell><cell r="H26"><v>0.06</v></cell><cell r="I26"><v>0.06</v></cell><cell r="J26"><v>0.028</v></cell><cell r="K26"><v>0.028</v></cell><cell r="L26"><v>0.035</v></cell><cell r="M26"><v>0.05</v></cell><cell r="N26"><v>0.055</v></cell><cell r="O26"><v>0.055</v></cell></row><row r="26"><cell r="R26"><v>0</v></cell><cell r="S26"><v>0</v></cell><cell r="T26"><v>0.003</v></cell><cell r="U26"><v>0.004</v></cell><cell r="V26"><v>0.005</v></cell><cell r="W26"><v>0.006</v></cell><cell r="X26"><v>0.0025</v></cell><cell r="Y26"><v>0.0025</v></cell><cell r="Z26"><v>0.0035</v></cell><cell r="AA26"><v>0.0045</v></cell><cell r="AB26"><v>0.0055</v></cell><cell r="AC26"><v>0.0055</v></cell></row><row r="26"><cell r="AE26"><v>0.0025</v></cell><cell r="AF26"><v>0.0005</v></cell><cell r="AG26"><v>0.0005</v></cell><cell r="AH26"><v>0.0015</v></cell></row><row r="26"><cell r="AJ26"><v>0.05</v></cell><cell r="AK26"><v>0.05</v></cell><cell r="AL26"><v>0.05</v></cell></row><row r="27"><cell r="A27" t="str"><v>Xe chở người Xe cho thuê tự lái</v></cell></row><row r="27"><cell r="D27"><v>0.0352</v></cell><cell r="E27"><v>0.0352</v></cell><cell r="F27"><v>0.038</v></cell><cell r="G27"><v>0.055</v></cell><cell r="H27"><v>0.06</v></cell><cell r="I27"><v>0.06</v></cell><cell r="J27"><v>0.026</v></cell><cell r="K27"><v>0.026</v></cell><cell r="L27"><v>0.035</v></cell><cell r="M27"><v>0.05</v></cell><cell r="N27"><v>0.055</v></cell><cell r="O27"><v>0.055</v></cell></row><row r="27"><cell r="R27"><v>0</v></cell><cell r="S27"><v>0</v></cell><cell r="T27"><v>0.004</v></cell><cell r="U27"><v>0.005</v></cell><cell r="V27"><v>0.006</v></cell><cell r="W27"><v>0.007</v></cell><cell r="X27"><v>0.0025</v></cell><cell r="Y27"><v>0.0025</v></cell><cell r="Z27"><v>0.0035</v></cell><cell r="AA27"><v>0.0045</v></cell><cell r="AB27"><v>0.0055</v></cell><cell r="AC27"><v>0.0055</v></cell></row><row r="27"><cell r="AE27"><v>0.0025</v></cell><cell r="AF27"><v>0.002</v></cell><cell r="AG27"><v>0.002</v></cell><cell r="AH27"><v>0.003</v></cell></row><row r="27"><cell r="AJ27"><v>0.05</v></cell><cell r="AK27"><v>0.05</v></cell><cell r="AL27"><v>0.05</v></cell></row><row r="28"><cell r="A28" t="str"><v>Xe chở người Xe kinh doanh chở người đến 08 chỗ</v></cell></row><row r="28"><cell r="D28"><v>0.028</v></cell><cell r="E28"><v>0.028</v></cell><cell r="F28"><v>0.032</v></cell><cell r="G28"><v>0.052</v></cell><cell r="H28"><v>0.06</v></cell><cell r="I28"><v>0.06</v></cell><cell r="J28"><v>0.022</v></cell><cell r="K28"><v>0.022</v></cell><cell r="L28"><v>0.025</v></cell><cell r="M28"><v>0.027</v></cell><cell r="N28"><v>0.03</v></cell><cell r="O28"><v>0.03</v></cell></row><row r="28"><cell r="R28"><v>0</v></cell><cell r="S28"><v>0</v></cell><cell r="T28"><v>0.002</v></cell><cell r="U28"><v>0.003</v></cell><cell r="V28"><v>0.004</v></cell><cell r="W28"><v>0.005</v></cell><cell r="X28"><v>0.0025</v></cell><cell r="Y28"><v>0.0025</v></cell><cell r="Z28"><v>0.0035</v></cell><cell r="AA28"><v>0.0045</v></cell><cell r="AB28"><v>0.0055</v></cell><cell r="AC28"><v>0.0055</v></cell></row><row r="28"><cell r="AE28"><v>0.0025</v></cell><cell r="AF28"><v>0.0015</v></cell><cell r="AG28"><v>0.0005</v></cell><cell r="AH28"><v>0.0015</v></cell></row><row r="28"><cell r="AJ28"><v>0.04</v></cell><cell r="AK28"><v>0.05</v></cell><cell r="AL28"><v>0.05</v></cell></row><row r="29"><cell r="A29" t="str"><v>Xe chở người Xe kinh doanh chở người còn lại</v></cell></row><row r="29"><cell r="D29"><v>0.028</v></cell><cell r="E29"><v>0.028</v></cell><cell r="F29"><v>0.032</v></cell><cell r="G29"><v>0.044</v></cell><cell r="H29"><v>0.048</v></cell><cell r="I29"><v>0.048</v></cell><cell r="J29"><v>0.017</v></cell><cell r="K29"><v>0.017</v></cell><cell r="L29"><v>0.019</v></cell><cell r="M29"><v>0.021</v></cell><cell r="N29"><v>0.025</v></cell><cell r="O29"><v>0.025</v></cell></row><row r="29"><cell r="R29"><v>0</v></cell><cell r="S29"><v>0</v></cell><cell r="T29"><v>0.002</v></cell><cell r="U29"><v>0.003</v></cell><cell r="V29"><v>0.004</v></cell><cell r="W29"><v>0.005</v></cell><cell r="X29"><v>0.0015</v></cell><cell r="Y29"><v>0.0015</v></cell><cell r="Z29"><v>0.002</v></cell><cell r="AA29"><v>0.003</v></cell><cell r="AB29"><v>0.004</v></cell><cell r="AC29"><v>0.004</v></cell></row><row r="29"><cell r="AE29"><v>0.0025</v></cell><cell r="AF29"><v>0.0005</v></cell><cell r="AG29"><v>0.0005</v></cell><cell r="AH29"><v>0.0015</v></cell></row><row r="29"><cell r="AJ29"><v>0.04</v></cell><cell r="AK29"><v>0.035</v></cell><cell r="AL29"><v>0.03</v></cell></row><row r="30"><cell r="A30" t="str"><v>Xe chở người Xe hoạt động trong vùng khai thác khoáng sản</v></cell></row><row r="30"><cell r="D30"><v>0.025</v></cell><cell r="E30"><v>0.025</v></cell><cell r="F30"><v>0.028</v></cell><cell r="G30"><v>0.045</v></cell><cell r="H30"><v>0.05</v></cell><cell r="I30"><v>0.05</v></cell><cell r="J30"><v>0.024</v></cell><cell r="K30"><v>0.024</v></cell><cell r="L30"><v>0.026</v></cell><cell r="M30"><v>0.028</v></cell><cell r="N30"><v>0.03</v></cell><cell r="O30"><v>0.03</v></cell></row><row r="30"><cell r="R30"><v>0</v></cell><cell r="S30"><v>0</v></cell><cell r="T30"><v>0.0015</v></cell><cell r="U30"><v>0.0025</v></cell><cell r="V30"><v>0.0035</v></cell><cell r="W30"><v>0.0045</v></cell><cell r="X30"><v>0.001</v></cell><cell r="Y30"><v>0.001</v></cell><cell r="Z30"><v>0.0015</v></cell><cell r="AA30"><v>0.0025</v></cell><cell r="AB30"><v>0.0035</v></cell><cell r="AC30"><v>0.0035</v></cell></row><row r="30"><cell r="AE30"><v>0.0025</v></cell><cell r="AF30"><v>0.0005</v></cell><cell r="AG30"><v>0.0005</v></cell><cell r="AH30"><v>0.0015</v></cell></row><row r="30"><cell r="AJ30"><v>0.05</v></cell><cell r="AK30"><v>0.05</v></cell><cell r="AL30"><v>0.05</v></cell></row><row r="31"><cell r="A31" t="str"><v>Xe vừa chở người vừa chở hàng Xe bán tải (pickup, minivan)</v></cell></row><row r="31"><cell r="D31"><v>0.028</v></cell><cell r="E31"><v>0.028</v></cell><cell r="F31"><v>0.032</v></cell><cell r="G31"><v>0.052</v></cell><cell r="H31" t="str"><v>KC</v></cell><cell r="I31" t="str"><v>KC</v></cell><cell r="J31"><v>0.0175</v></cell><cell r="K31"><v>0.0175</v></cell><cell r="L31"><v>0.019</v></cell><cell r="M31"><v>0.021</v></cell><cell r="N31"><v>0.025</v></cell><cell r="O31"><v>0.025</v></cell></row><row r="31"><cell r="R31"><v>0</v></cell><cell r="S31"><v>0</v></cell><cell r="T31"><v>0.002</v></cell><cell r="U31"><v>0.003</v></cell><cell r="V31"><v>0.004</v></cell><cell r="W31"><v>0.005</v></cell><cell r="X31"><v>0.0015</v></cell><cell r="Y31"><v>0.0015</v></cell><cell r="Z31"><v>0.002</v></cell><cell r="AA31"><v>0.01</v></cell><cell r="AB31"><v>0.01</v></cell><cell r="AC31"><v>0.011</v></cell></row><row r="31"><cell r="AE31"><v>0.0025</v></cell><cell r="AF31"><v>0.0005</v></cell><cell r="AG31"><v>0.0005</v></cell><cell r="AH31"><v>0.0015</v></cell></row><row r="31"><cell r="AJ31"><v>0.05</v></cell><cell r="AK31"><v>0.05</v></cell><cell r="AL31"><v>0.05</v></cell></row><row r="32"><cell r="A32" t="str"><v>Xe vừa chở người vừa chở hàng Xe hoạt động trong vùng khai thác khoáng sản</v></cell></row><row r="32"><cell r="D32"><v>0.025</v></cell><cell r="E32"><v>0.025</v></cell><cell r="F32"><v>0.028</v></cell><cell r="G32"><v>0.045</v></cell><cell r="H32"><v>0.05</v></cell><cell r="I32"><v>0.05</v></cell><cell r="J32"><v>0.024</v></cell><cell r="K32"><v>0.024</v></cell><cell r="L32"><v>0.026</v></cell><cell r="M32"><v>0.028</v></cell><cell r="N32"><v>0.03</v></cell><cell r="O32"><v>0.03</v></cell></row><row r="32"><cell r="R32"><v>0</v></cell><cell r="S32"><v>0</v></cell><cell r="T32"><v>0.0015</v></cell><cell r="U32"><v>0.0025</v></cell><cell r="V32"><v>0.0035</v></cell><cell r="W32"><v>0.0045</v></cell><cell r="X32"><v>0.001</v></cell><cell r="Y32"><v>0.001</v></cell><cell r="Z32"><v>0.0015</v></cell><cell r="AA32"><v>0.01</v></cell><cell r="AB32"><v>0.01</v></cell><cell r="AC32"><v>0.011</v></cell></row><row r="32"><cell r="AE32"><v>0.0025</v></cell><cell r="AF32"><v>0.0005</v></cell><cell r="AG32"><v>0.0005</v></cell><cell r="AH32"><v>0.0015</v></cell></row><row r="32"><cell r="AJ32"><v>0.05</v></cell><cell r="AK32"><v>0.05</v></cell><cell r="AL32"><v>0.05</v></cell></row><row r="33"><cell r="A33" t="str"><v>Xe vừa chở người vừa chở hàng Xe hoạt động trong nội cảng, khu công nghiệp, sân bay</v></cell></row><row r="33"><cell r="D33"><v>0.025</v></cell><cell r="E33"><v>0.025</v></cell><cell r="F33"><v>0.0275</v></cell><cell r="G33"><v>0.041</v></cell><cell r="H33"><v>0.044</v></cell><cell r="I33"><v>0.044</v></cell><cell r="J33"><v>0.015</v></cell><cell r="K33"><v>0.015</v></cell><cell r="L33"><v>0.016</v></cell><cell r="M33"><v>0.0175</v></cell><cell r="N33"><v>0.019</v></cell><cell r="O33"><v>0.019</v></cell></row><row r="33"><cell r="R33"><v>0</v></cell><cell r="S33"><v>0</v></cell><cell r="T33"><v>0.001</v></cell><cell r="U33"><v>0.002</v></cell><cell r="V33"><v>0.003</v></cell><cell r="W33"><v>0.004</v></cell><cell r="X33"><v>0.001</v></cell><cell r="Y33"><v>0.001</v></cell><cell r="Z33"><v>0.0015</v></cell><cell r="AA33"><v>0.01</v></cell><cell r="AB33"><v>0.01</v></cell><cell r="AC33"><v>0.011</v></cell></row><row r="33"><cell r="AE33"><v>0.0025</v></cell><cell r="AF33"><v>0.0015</v></cell><cell r="AG33"><v>0.0005</v></cell><cell r="AH33"><v>0.0015</v></cell></row><row r="33"><cell r="AJ33"><v>0.05</v></cell><cell r="AK33"><v>0.05</v></cell><cell r="AL33"><v>0.05</v></cell></row></sheetData><sheetData sheetId="8"><row r="2"><cell r="A2"><v>0</v></cell><cell r="B2" t="str"><v><6</v></cell></row><row r="2"><cell r="F2" t="str"><v>NA</v></cell><cell r="G2"><v>0</v></cell></row><row r="2"><cell r="I2"><v>0</v></cell><cell r="J2" t="str"><v><15</v></cell></row><row r="2"><cell r="L2"><v>0</v></cell><cell r="M2"><v>0.3</v></cell></row><row r="2"><cell r="Y2"><v>400000000</v></cell></row><row r="2"><cell r="AB2"><v>2000000000</v></cell></row><row r="3"><cell r="A3"><v>6</v></cell><cell r="B3" t="str"><v><36</v></cell></row><row r="3"><cell r="F3"><v>9000000</v></cell><cell r="G3"><v>1400000</v></cell></row><row r="3"><cell r="I3"><v>15</v></cell><cell r="J3" t="str"><v>15-25</v></cell></row><row r="3"><cell r="L3"><v>3</v></cell><cell r="M3"><v>0.6</v></cell></row><row r="4"><cell r="A4"><v>36</v></cell><cell r="B4" t="str"><v>36-72</v></cell></row><row r="4"><cell r="F4"><v>15000000</v></cell><cell r="G4"><v>2000000</v></cell></row><row r="4"><cell r="I4"><v>25</v></cell><cell r="J4" t="str"><v>>25</v></cell></row><row r="4"><cell r="L4"><v>6</v></cell><cell r="M4"><v>0.9</v></cell></row><row r="5"><cell r="A5"><v>72</v></cell><cell r="B5" t="str"><v>72-120</v></cell></row><row r="5"><cell r="F5"><v>21000000</v></cell><cell r="G5"><v>3400000</v></cell></row><row r="5"><cell r="L5"><v>9</v></cell><cell r="M5"><v>1</v></cell></row><row r="6"><cell r="A6"><v>120</v></cell><cell r="B6" t="str"><v>>=120</v></cell></row><row r="6"><cell r="L6"><v>12</v></cell><cell r="M6"><v>1</v></cell></row><row r="7"><cell r="A7"><v>180</v></cell><cell r="B7" t="str"><v>>=180</v></cell></row></sheetData></sheetDataSet></externalBook></externalLink>
</file>

<file path=xl/externalLinks/externalLink2.xml><?xml version="1.0" encoding="utf-8"?>
<externalLink xmlns="http://schemas.openxmlformats.org/spreadsheetml/2006/main">
  <externalBook xmlns:r="http://schemas.openxmlformats.org/officeDocument/2006/relationships" r:id="rId1">
    <sheetNames>
      <sheetName val="HangXe_OTo"/>
      <sheetName val="Hang_HieuXe_OTo"/>
      <sheetName val="MDSD_OTo"/>
      <sheetName val="NhomLoaiXe"/>
      <sheetName val="TEST_VCX"/>
      <sheetName val="TEST_TNDSBB"/>
      <sheetName val="TEST_TNDSTN"/>
      <sheetName val="Bieu phi VCX"/>
      <sheetName val="Parameters"/>
    </sheetNames>
    <sheetDataSet>
      <sheetData sheetId="0"/>
      <sheetData sheetId="1"/>
      <sheetData sheetId="2"/>
      <sheetData sheetId="3"/>
      <sheetData sheetId="4"/>
      <sheetData sheetId="5"/>
      <sheetData sheetId="6"/>
      <sheetData sheetId="7"/>
      <sheetData sheetId="8">
        <row r="2">
          <cell r="L2">
            <v>0</v>
          </cell>
          <cell r="M2">
            <v>0.3</v>
          </cell>
        </row>
        <row r="3">
          <cell r="L3">
            <v>3</v>
          </cell>
          <cell r="M3">
            <v>0.6</v>
          </cell>
        </row>
        <row r="4">
          <cell r="L4">
            <v>6</v>
          </cell>
          <cell r="M4">
            <v>0.9</v>
          </cell>
        </row>
        <row r="5">
          <cell r="L5">
            <v>9</v>
          </cell>
          <cell r="M5">
            <v>1</v>
          </cell>
        </row>
        <row r="6">
          <cell r="L6">
            <v>12</v>
          </cell>
          <cell r="M6">
            <v>1</v>
          </cell>
        </row>
      </sheetData>
    </sheetDataSet>
  </externalBook>
</externalLink>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1.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8" activeCellId="0" sqref="I18"/>
    </sheetView>
  </sheetViews>
  <sheetFormatPr defaultColWidth="12.2890625" defaultRowHeight="12.8" zeroHeight="false" outlineLevelRow="0" outlineLevelCol="0"/>
  <cols>
    <col collapsed="false" customWidth="true" hidden="false" outlineLevel="0" max="1" min="1" style="0" width="17.06"/>
  </cols>
  <sheetData>
    <row r="1" customFormat="false" ht="12.8" hidden="false" customHeight="false" outlineLevel="0" collapsed="false">
      <c r="A1" s="1" t="s">
        <v>0</v>
      </c>
    </row>
    <row r="2" customFormat="false" ht="12.8" hidden="false" customHeight="false" outlineLevel="0" collapsed="false">
      <c r="A2" s="1" t="s">
        <v>1</v>
      </c>
    </row>
    <row r="3" customFormat="false" ht="12.8" hidden="false" customHeight="false" outlineLevel="0" collapsed="false">
      <c r="A3" s="1" t="s">
        <v>2</v>
      </c>
    </row>
    <row r="4" customFormat="false" ht="12.8" hidden="false" customHeight="false" outlineLevel="0" collapsed="false">
      <c r="A4" s="1" t="s">
        <v>3</v>
      </c>
    </row>
    <row r="5" customFormat="false" ht="12.8" hidden="false" customHeight="false" outlineLevel="0" collapsed="false">
      <c r="A5" s="1" t="s">
        <v>4</v>
      </c>
    </row>
    <row r="6" customFormat="false" ht="12.8" hidden="false" customHeight="false" outlineLevel="0" collapsed="false">
      <c r="A6" s="1" t="s">
        <v>5</v>
      </c>
    </row>
    <row r="7" customFormat="false" ht="12.8" hidden="false" customHeight="false" outlineLevel="0" collapsed="false">
      <c r="A7" s="1" t="s">
        <v>6</v>
      </c>
    </row>
    <row r="8" customFormat="false" ht="12.8" hidden="false" customHeight="false" outlineLevel="0" collapsed="false">
      <c r="A8" s="1" t="s">
        <v>7</v>
      </c>
    </row>
    <row r="9" customFormat="false" ht="12.8" hidden="false" customHeight="false" outlineLevel="0" collapsed="false">
      <c r="A9" s="1" t="s">
        <v>8</v>
      </c>
    </row>
    <row r="10" customFormat="false" ht="12.8" hidden="false" customHeight="false" outlineLevel="0" collapsed="false">
      <c r="A10" s="1" t="s">
        <v>9</v>
      </c>
    </row>
    <row r="11" customFormat="false" ht="12.8" hidden="false" customHeight="false" outlineLevel="0" collapsed="false">
      <c r="A11" s="1" t="s">
        <v>10</v>
      </c>
    </row>
    <row r="12" customFormat="false" ht="12.8" hidden="false" customHeight="false" outlineLevel="0" collapsed="false">
      <c r="A12" s="1" t="s">
        <v>11</v>
      </c>
    </row>
    <row r="13" customFormat="false" ht="12.8" hidden="false" customHeight="false" outlineLevel="0" collapsed="false">
      <c r="A13" s="1" t="s">
        <v>12</v>
      </c>
    </row>
    <row r="14" customFormat="false" ht="12.8" hidden="false" customHeight="false" outlineLevel="0" collapsed="false">
      <c r="A14" s="1" t="s">
        <v>13</v>
      </c>
    </row>
    <row r="15" customFormat="false" ht="12.8" hidden="false" customHeight="false" outlineLevel="0" collapsed="false">
      <c r="A15" s="1" t="s">
        <v>14</v>
      </c>
    </row>
    <row r="16" customFormat="false" ht="12.8" hidden="false" customHeight="false" outlineLevel="0" collapsed="false">
      <c r="A16" s="1" t="s">
        <v>15</v>
      </c>
    </row>
    <row r="17" customFormat="false" ht="12.8" hidden="false" customHeight="false" outlineLevel="0" collapsed="false">
      <c r="A17" s="1" t="s">
        <v>16</v>
      </c>
    </row>
    <row r="18" customFormat="false" ht="12.8" hidden="false" customHeight="false" outlineLevel="0" collapsed="false">
      <c r="A18" s="1" t="s">
        <v>17</v>
      </c>
    </row>
    <row r="19" customFormat="false" ht="12.8" hidden="false" customHeight="false" outlineLevel="0" collapsed="false">
      <c r="A19" s="1" t="s">
        <v>18</v>
      </c>
    </row>
    <row r="20" customFormat="false" ht="12.8" hidden="false" customHeight="false" outlineLevel="0" collapsed="false">
      <c r="A20" s="1" t="s">
        <v>19</v>
      </c>
    </row>
    <row r="21" customFormat="false" ht="12.8" hidden="false" customHeight="false" outlineLevel="0" collapsed="false">
      <c r="A21" s="1" t="s">
        <v>20</v>
      </c>
    </row>
    <row r="22" customFormat="false" ht="12.8" hidden="false" customHeight="false" outlineLevel="0" collapsed="false">
      <c r="A22" s="1" t="s">
        <v>21</v>
      </c>
    </row>
    <row r="23" customFormat="false" ht="12.8" hidden="false" customHeight="false" outlineLevel="0" collapsed="false">
      <c r="A23" s="1" t="s">
        <v>22</v>
      </c>
    </row>
    <row r="24" customFormat="false" ht="12.8" hidden="false" customHeight="false" outlineLevel="0" collapsed="false">
      <c r="A24" s="1" t="s">
        <v>23</v>
      </c>
    </row>
    <row r="25" customFormat="false" ht="12.8" hidden="false" customHeight="false" outlineLevel="0" collapsed="false">
      <c r="A25" s="1" t="s">
        <v>24</v>
      </c>
    </row>
    <row r="26" customFormat="false" ht="12.8" hidden="false" customHeight="false" outlineLevel="0" collapsed="false">
      <c r="A26" s="1" t="s">
        <v>25</v>
      </c>
    </row>
    <row r="27" customFormat="false" ht="12.8" hidden="false" customHeight="false" outlineLevel="0" collapsed="false">
      <c r="A27" s="1" t="s">
        <v>26</v>
      </c>
    </row>
  </sheetData>
  <dataValidations count="1">
    <dataValidation allowBlank="false" operator="equal" showDropDown="false" showErrorMessage="true" showInputMessage="false" sqref="A1:A27" type="none">
      <formula1>#ref!</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4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07" activeCellId="0" sqref="B407"/>
    </sheetView>
  </sheetViews>
  <sheetFormatPr defaultColWidth="12.2109375" defaultRowHeight="12.8" zeroHeight="false" outlineLevelRow="0" outlineLevelCol="0"/>
  <cols>
    <col collapsed="false" customWidth="true" hidden="false" outlineLevel="0" max="1" min="1" style="0" width="14.12"/>
    <col collapsed="false" customWidth="true" hidden="false" outlineLevel="0" max="2" min="2" style="0" width="61.87"/>
  </cols>
  <sheetData>
    <row r="1" customFormat="false" ht="12.8" hidden="false" customHeight="false" outlineLevel="0" collapsed="false">
      <c r="A1" s="0" t="s">
        <v>0</v>
      </c>
      <c r="B1" s="0" t="s">
        <v>27</v>
      </c>
      <c r="C1" s="2" t="s">
        <v>28</v>
      </c>
      <c r="D1" s="2" t="s">
        <v>29</v>
      </c>
      <c r="E1" s="2" t="s">
        <v>30</v>
      </c>
    </row>
    <row r="2" customFormat="false" ht="13.8" hidden="false" customHeight="false" outlineLevel="0" collapsed="false">
      <c r="A2" s="3" t="s">
        <v>1</v>
      </c>
      <c r="B2" s="3" t="s">
        <v>31</v>
      </c>
      <c r="C2" s="2" t="s">
        <v>32</v>
      </c>
      <c r="D2" s="2" t="n">
        <v>8</v>
      </c>
      <c r="E2" s="2" t="n">
        <v>0</v>
      </c>
    </row>
    <row r="3" customFormat="false" ht="12.8" hidden="false" customHeight="false" outlineLevel="0" collapsed="false">
      <c r="A3" s="4" t="s">
        <v>1</v>
      </c>
      <c r="B3" s="4" t="s">
        <v>33</v>
      </c>
      <c r="C3" s="2" t="s">
        <v>32</v>
      </c>
      <c r="D3" s="2" t="n">
        <v>8</v>
      </c>
      <c r="E3" s="2" t="n">
        <v>0</v>
      </c>
    </row>
    <row r="4" customFormat="false" ht="12.8" hidden="false" customHeight="false" outlineLevel="0" collapsed="false">
      <c r="A4" s="4" t="s">
        <v>1</v>
      </c>
      <c r="B4" s="4" t="s">
        <v>34</v>
      </c>
      <c r="C4" s="2" t="s">
        <v>32</v>
      </c>
      <c r="D4" s="2" t="n">
        <v>8</v>
      </c>
      <c r="E4" s="2" t="n">
        <v>0</v>
      </c>
    </row>
    <row r="5" customFormat="false" ht="12.8" hidden="false" customHeight="false" outlineLevel="0" collapsed="false">
      <c r="A5" s="4" t="s">
        <v>1</v>
      </c>
      <c r="B5" s="4" t="s">
        <v>35</v>
      </c>
      <c r="C5" s="2" t="s">
        <v>32</v>
      </c>
      <c r="D5" s="2" t="n">
        <v>8</v>
      </c>
      <c r="E5" s="2" t="n">
        <v>0</v>
      </c>
    </row>
    <row r="6" customFormat="false" ht="12.8" hidden="false" customHeight="false" outlineLevel="0" collapsed="false">
      <c r="A6" s="4" t="s">
        <v>1</v>
      </c>
      <c r="B6" s="4" t="s">
        <v>36</v>
      </c>
      <c r="C6" s="2" t="s">
        <v>32</v>
      </c>
      <c r="D6" s="2" t="n">
        <v>8</v>
      </c>
      <c r="E6" s="2" t="n">
        <v>0</v>
      </c>
    </row>
    <row r="7" customFormat="false" ht="12.8" hidden="false" customHeight="false" outlineLevel="0" collapsed="false">
      <c r="A7" s="4" t="s">
        <v>1</v>
      </c>
      <c r="B7" s="4" t="s">
        <v>37</v>
      </c>
      <c r="C7" s="2" t="s">
        <v>32</v>
      </c>
      <c r="D7" s="2" t="n">
        <v>8</v>
      </c>
      <c r="E7" s="2" t="n">
        <v>0</v>
      </c>
    </row>
    <row r="8" customFormat="false" ht="12.8" hidden="false" customHeight="false" outlineLevel="0" collapsed="false">
      <c r="A8" s="4" t="s">
        <v>1</v>
      </c>
      <c r="B8" s="4" t="s">
        <v>38</v>
      </c>
      <c r="C8" s="2" t="s">
        <v>32</v>
      </c>
      <c r="D8" s="2" t="n">
        <v>8</v>
      </c>
      <c r="E8" s="2" t="n">
        <v>0</v>
      </c>
    </row>
    <row r="9" customFormat="false" ht="12.8" hidden="false" customHeight="false" outlineLevel="0" collapsed="false">
      <c r="A9" s="4" t="s">
        <v>1</v>
      </c>
      <c r="B9" s="4" t="s">
        <v>39</v>
      </c>
      <c r="C9" s="2" t="s">
        <v>32</v>
      </c>
      <c r="D9" s="2" t="n">
        <v>8</v>
      </c>
      <c r="E9" s="2" t="n">
        <v>0</v>
      </c>
    </row>
    <row r="10" customFormat="false" ht="13.8" hidden="false" customHeight="false" outlineLevel="0" collapsed="false">
      <c r="A10" s="4" t="s">
        <v>1</v>
      </c>
      <c r="B10" s="5" t="s">
        <v>40</v>
      </c>
      <c r="C10" s="2" t="s">
        <v>32</v>
      </c>
      <c r="D10" s="2" t="n">
        <v>8</v>
      </c>
      <c r="E10" s="2" t="n">
        <v>0</v>
      </c>
    </row>
    <row r="11" customFormat="false" ht="12.8" hidden="false" customHeight="false" outlineLevel="0" collapsed="false">
      <c r="A11" s="4" t="s">
        <v>1</v>
      </c>
      <c r="B11" s="4" t="s">
        <v>41</v>
      </c>
      <c r="C11" s="2" t="s">
        <v>32</v>
      </c>
      <c r="D11" s="2" t="n">
        <v>8</v>
      </c>
      <c r="E11" s="2" t="n">
        <v>0</v>
      </c>
    </row>
    <row r="12" customFormat="false" ht="12.8" hidden="false" customHeight="false" outlineLevel="0" collapsed="false">
      <c r="A12" s="4" t="s">
        <v>1</v>
      </c>
      <c r="B12" s="4" t="s">
        <v>42</v>
      </c>
      <c r="C12" s="2" t="s">
        <v>32</v>
      </c>
      <c r="D12" s="2" t="n">
        <v>8</v>
      </c>
      <c r="E12" s="2" t="n">
        <v>0</v>
      </c>
    </row>
    <row r="13" customFormat="false" ht="12.8" hidden="false" customHeight="false" outlineLevel="0" collapsed="false">
      <c r="A13" s="4" t="s">
        <v>1</v>
      </c>
      <c r="B13" s="4" t="s">
        <v>43</v>
      </c>
      <c r="C13" s="2" t="s">
        <v>32</v>
      </c>
      <c r="D13" s="2" t="n">
        <v>8</v>
      </c>
      <c r="E13" s="2" t="n">
        <v>0</v>
      </c>
    </row>
    <row r="14" customFormat="false" ht="12.8" hidden="false" customHeight="false" outlineLevel="0" collapsed="false">
      <c r="A14" s="4" t="s">
        <v>1</v>
      </c>
      <c r="B14" s="4" t="s">
        <v>44</v>
      </c>
      <c r="C14" s="2" t="s">
        <v>32</v>
      </c>
      <c r="D14" s="2" t="n">
        <v>8</v>
      </c>
      <c r="E14" s="2" t="n">
        <v>0</v>
      </c>
    </row>
    <row r="15" customFormat="false" ht="12.8" hidden="false" customHeight="false" outlineLevel="0" collapsed="false">
      <c r="A15" s="4" t="s">
        <v>1</v>
      </c>
      <c r="B15" s="4" t="s">
        <v>45</v>
      </c>
      <c r="C15" s="2" t="s">
        <v>32</v>
      </c>
      <c r="D15" s="2" t="n">
        <v>8</v>
      </c>
      <c r="E15" s="2" t="n">
        <v>0</v>
      </c>
    </row>
    <row r="16" customFormat="false" ht="12.8" hidden="false" customHeight="false" outlineLevel="0" collapsed="false">
      <c r="A16" s="4" t="s">
        <v>2</v>
      </c>
      <c r="B16" s="4" t="s">
        <v>46</v>
      </c>
      <c r="C16" s="2" t="s">
        <v>47</v>
      </c>
      <c r="D16" s="2" t="n">
        <v>5</v>
      </c>
      <c r="E16" s="2" t="n">
        <v>0</v>
      </c>
    </row>
    <row r="17" customFormat="false" ht="12.8" hidden="false" customHeight="false" outlineLevel="0" collapsed="false">
      <c r="A17" s="4" t="s">
        <v>2</v>
      </c>
      <c r="B17" s="4" t="s">
        <v>48</v>
      </c>
      <c r="C17" s="2" t="s">
        <v>47</v>
      </c>
      <c r="D17" s="2" t="n">
        <v>5</v>
      </c>
      <c r="E17" s="2" t="n">
        <v>0</v>
      </c>
    </row>
    <row r="18" customFormat="false" ht="12.8" hidden="false" customHeight="false" outlineLevel="0" collapsed="false">
      <c r="A18" s="4" t="s">
        <v>2</v>
      </c>
      <c r="B18" s="4" t="s">
        <v>49</v>
      </c>
      <c r="C18" s="2" t="s">
        <v>47</v>
      </c>
      <c r="D18" s="2" t="n">
        <v>5</v>
      </c>
      <c r="E18" s="2" t="n">
        <v>0</v>
      </c>
    </row>
    <row r="19" customFormat="false" ht="12.8" hidden="false" customHeight="false" outlineLevel="0" collapsed="false">
      <c r="A19" s="4" t="s">
        <v>2</v>
      </c>
      <c r="B19" s="4" t="s">
        <v>50</v>
      </c>
      <c r="C19" s="2" t="s">
        <v>47</v>
      </c>
      <c r="D19" s="2" t="n">
        <v>5</v>
      </c>
      <c r="E19" s="2" t="n">
        <v>0</v>
      </c>
    </row>
    <row r="20" customFormat="false" ht="12.8" hidden="false" customHeight="false" outlineLevel="0" collapsed="false">
      <c r="A20" s="4" t="s">
        <v>2</v>
      </c>
      <c r="B20" s="4" t="s">
        <v>51</v>
      </c>
      <c r="C20" s="2" t="s">
        <v>47</v>
      </c>
      <c r="D20" s="2" t="n">
        <v>5</v>
      </c>
      <c r="E20" s="2" t="n">
        <v>0</v>
      </c>
    </row>
    <row r="21" customFormat="false" ht="12.8" hidden="false" customHeight="false" outlineLevel="0" collapsed="false">
      <c r="A21" s="4" t="s">
        <v>2</v>
      </c>
      <c r="B21" s="4" t="s">
        <v>52</v>
      </c>
      <c r="C21" s="2" t="s">
        <v>47</v>
      </c>
      <c r="D21" s="2" t="n">
        <v>5</v>
      </c>
      <c r="E21" s="2" t="n">
        <v>0</v>
      </c>
    </row>
    <row r="22" customFormat="false" ht="12.8" hidden="false" customHeight="false" outlineLevel="0" collapsed="false">
      <c r="A22" s="4" t="s">
        <v>2</v>
      </c>
      <c r="B22" s="4" t="s">
        <v>53</v>
      </c>
      <c r="C22" s="2" t="s">
        <v>47</v>
      </c>
      <c r="D22" s="2" t="n">
        <v>5</v>
      </c>
      <c r="E22" s="2" t="n">
        <v>0</v>
      </c>
    </row>
    <row r="23" customFormat="false" ht="12.8" hidden="false" customHeight="false" outlineLevel="0" collapsed="false">
      <c r="A23" s="4" t="s">
        <v>2</v>
      </c>
      <c r="B23" s="4" t="s">
        <v>54</v>
      </c>
      <c r="C23" s="2" t="s">
        <v>47</v>
      </c>
      <c r="D23" s="2" t="n">
        <v>5</v>
      </c>
      <c r="E23" s="2" t="n">
        <v>0</v>
      </c>
    </row>
    <row r="24" customFormat="false" ht="12.8" hidden="false" customHeight="false" outlineLevel="0" collapsed="false">
      <c r="A24" s="4" t="s">
        <v>2</v>
      </c>
      <c r="B24" s="4" t="s">
        <v>55</v>
      </c>
      <c r="C24" s="2" t="s">
        <v>47</v>
      </c>
      <c r="D24" s="2" t="n">
        <v>5</v>
      </c>
      <c r="E24" s="2" t="n">
        <v>0</v>
      </c>
    </row>
    <row r="25" customFormat="false" ht="12.8" hidden="false" customHeight="false" outlineLevel="0" collapsed="false">
      <c r="A25" s="4" t="s">
        <v>2</v>
      </c>
      <c r="B25" s="4" t="s">
        <v>56</v>
      </c>
      <c r="C25" s="2" t="s">
        <v>47</v>
      </c>
      <c r="D25" s="2" t="n">
        <v>5</v>
      </c>
      <c r="E25" s="2" t="n">
        <v>0</v>
      </c>
    </row>
    <row r="26" customFormat="false" ht="12.8" hidden="false" customHeight="false" outlineLevel="0" collapsed="false">
      <c r="A26" s="4" t="s">
        <v>2</v>
      </c>
      <c r="B26" s="4" t="s">
        <v>57</v>
      </c>
      <c r="C26" s="2" t="s">
        <v>47</v>
      </c>
      <c r="D26" s="2" t="n">
        <v>5</v>
      </c>
      <c r="E26" s="2" t="n">
        <v>0</v>
      </c>
    </row>
    <row r="27" customFormat="false" ht="12.8" hidden="false" customHeight="false" outlineLevel="0" collapsed="false">
      <c r="A27" s="4" t="s">
        <v>3</v>
      </c>
      <c r="B27" s="4" t="s">
        <v>58</v>
      </c>
      <c r="C27" s="2" t="s">
        <v>47</v>
      </c>
      <c r="D27" s="2" t="n">
        <v>5</v>
      </c>
      <c r="E27" s="2" t="n">
        <v>0</v>
      </c>
    </row>
    <row r="28" customFormat="false" ht="12.8" hidden="false" customHeight="false" outlineLevel="0" collapsed="false">
      <c r="A28" s="4" t="s">
        <v>3</v>
      </c>
      <c r="B28" s="4" t="s">
        <v>59</v>
      </c>
      <c r="C28" s="2" t="s">
        <v>47</v>
      </c>
      <c r="D28" s="2" t="n">
        <v>5</v>
      </c>
      <c r="E28" s="2" t="n">
        <v>0</v>
      </c>
    </row>
    <row r="29" customFormat="false" ht="12.8" hidden="false" customHeight="false" outlineLevel="0" collapsed="false">
      <c r="A29" s="4" t="s">
        <v>3</v>
      </c>
      <c r="B29" s="4" t="s">
        <v>60</v>
      </c>
      <c r="C29" s="2" t="s">
        <v>47</v>
      </c>
      <c r="D29" s="2" t="n">
        <v>5</v>
      </c>
      <c r="E29" s="2" t="n">
        <v>0</v>
      </c>
    </row>
    <row r="30" customFormat="false" ht="24.05" hidden="false" customHeight="false" outlineLevel="0" collapsed="false">
      <c r="A30" s="4" t="s">
        <v>3</v>
      </c>
      <c r="B30" s="4" t="s">
        <v>61</v>
      </c>
      <c r="C30" s="2" t="s">
        <v>62</v>
      </c>
      <c r="D30" s="2" t="n">
        <v>2</v>
      </c>
      <c r="E30" s="2" t="n">
        <v>0</v>
      </c>
    </row>
    <row r="31" customFormat="false" ht="12.8" hidden="false" customHeight="false" outlineLevel="0" collapsed="false">
      <c r="A31" s="4" t="s">
        <v>3</v>
      </c>
      <c r="B31" s="4" t="s">
        <v>63</v>
      </c>
      <c r="C31" s="2" t="s">
        <v>47</v>
      </c>
      <c r="D31" s="2" t="n">
        <v>5</v>
      </c>
      <c r="E31" s="2" t="n">
        <v>0</v>
      </c>
    </row>
    <row r="32" customFormat="false" ht="12.8" hidden="false" customHeight="false" outlineLevel="0" collapsed="false">
      <c r="A32" s="4" t="s">
        <v>3</v>
      </c>
      <c r="B32" s="4" t="s">
        <v>64</v>
      </c>
      <c r="C32" s="2" t="s">
        <v>47</v>
      </c>
      <c r="D32" s="2" t="n">
        <v>5</v>
      </c>
      <c r="E32" s="2" t="n">
        <v>0</v>
      </c>
    </row>
    <row r="33" customFormat="false" ht="12.8" hidden="false" customHeight="false" outlineLevel="0" collapsed="false">
      <c r="A33" s="4" t="s">
        <v>3</v>
      </c>
      <c r="B33" s="4" t="s">
        <v>65</v>
      </c>
      <c r="C33" s="2" t="s">
        <v>47</v>
      </c>
      <c r="D33" s="2" t="n">
        <v>5</v>
      </c>
      <c r="E33" s="2" t="n">
        <v>0</v>
      </c>
    </row>
    <row r="34" customFormat="false" ht="12.8" hidden="false" customHeight="false" outlineLevel="0" collapsed="false">
      <c r="A34" s="4" t="s">
        <v>3</v>
      </c>
      <c r="B34" s="4" t="s">
        <v>66</v>
      </c>
      <c r="C34" s="2" t="s">
        <v>47</v>
      </c>
      <c r="D34" s="2" t="n">
        <v>5</v>
      </c>
      <c r="E34" s="2" t="n">
        <v>0</v>
      </c>
    </row>
    <row r="35" customFormat="false" ht="12.8" hidden="false" customHeight="false" outlineLevel="0" collapsed="false">
      <c r="A35" s="4" t="s">
        <v>3</v>
      </c>
      <c r="B35" s="4" t="s">
        <v>67</v>
      </c>
      <c r="C35" s="2" t="s">
        <v>47</v>
      </c>
      <c r="D35" s="2" t="n">
        <v>5</v>
      </c>
      <c r="E35" s="2" t="n">
        <v>0</v>
      </c>
    </row>
    <row r="36" customFormat="false" ht="12.8" hidden="false" customHeight="false" outlineLevel="0" collapsed="false">
      <c r="A36" s="4" t="s">
        <v>3</v>
      </c>
      <c r="B36" s="4" t="s">
        <v>68</v>
      </c>
      <c r="C36" s="2" t="s">
        <v>47</v>
      </c>
      <c r="D36" s="2" t="n">
        <v>5</v>
      </c>
      <c r="E36" s="2" t="n">
        <v>0</v>
      </c>
    </row>
    <row r="37" customFormat="false" ht="24.05" hidden="false" customHeight="false" outlineLevel="0" collapsed="false">
      <c r="A37" s="4" t="s">
        <v>3</v>
      </c>
      <c r="B37" s="4" t="s">
        <v>69</v>
      </c>
      <c r="C37" s="2" t="s">
        <v>62</v>
      </c>
      <c r="D37" s="2" t="n">
        <v>2</v>
      </c>
      <c r="E37" s="2" t="n">
        <v>0</v>
      </c>
    </row>
    <row r="38" customFormat="false" ht="24.05" hidden="false" customHeight="false" outlineLevel="0" collapsed="false">
      <c r="A38" s="4" t="s">
        <v>3</v>
      </c>
      <c r="B38" s="4" t="s">
        <v>70</v>
      </c>
      <c r="C38" s="2" t="s">
        <v>62</v>
      </c>
      <c r="D38" s="2" t="n">
        <v>2</v>
      </c>
      <c r="E38" s="2" t="n">
        <v>0</v>
      </c>
    </row>
    <row r="39" customFormat="false" ht="24.05" hidden="false" customHeight="false" outlineLevel="0" collapsed="false">
      <c r="A39" s="4" t="s">
        <v>3</v>
      </c>
      <c r="B39" s="4" t="s">
        <v>71</v>
      </c>
      <c r="C39" s="2" t="s">
        <v>62</v>
      </c>
      <c r="D39" s="2" t="n">
        <v>2</v>
      </c>
      <c r="E39" s="2" t="n">
        <v>0</v>
      </c>
    </row>
    <row r="40" customFormat="false" ht="24.05" hidden="false" customHeight="false" outlineLevel="0" collapsed="false">
      <c r="A40" s="4" t="s">
        <v>3</v>
      </c>
      <c r="B40" s="4" t="s">
        <v>72</v>
      </c>
      <c r="C40" s="2" t="s">
        <v>62</v>
      </c>
      <c r="D40" s="2" t="n">
        <v>2</v>
      </c>
      <c r="E40" s="2" t="n">
        <v>0</v>
      </c>
    </row>
    <row r="41" customFormat="false" ht="12.8" hidden="false" customHeight="false" outlineLevel="0" collapsed="false">
      <c r="A41" s="4" t="s">
        <v>3</v>
      </c>
      <c r="B41" s="4" t="s">
        <v>73</v>
      </c>
      <c r="C41" s="2" t="s">
        <v>47</v>
      </c>
      <c r="D41" s="2" t="n">
        <v>5</v>
      </c>
      <c r="E41" s="2" t="n">
        <v>0</v>
      </c>
    </row>
    <row r="42" customFormat="false" ht="12.8" hidden="false" customHeight="false" outlineLevel="0" collapsed="false">
      <c r="A42" s="4" t="s">
        <v>3</v>
      </c>
      <c r="B42" s="4" t="s">
        <v>74</v>
      </c>
      <c r="C42" s="2" t="s">
        <v>47</v>
      </c>
      <c r="D42" s="2" t="n">
        <v>5</v>
      </c>
      <c r="E42" s="2" t="n">
        <v>0</v>
      </c>
    </row>
    <row r="43" customFormat="false" ht="12.8" hidden="false" customHeight="false" outlineLevel="0" collapsed="false">
      <c r="A43" s="4" t="s">
        <v>3</v>
      </c>
      <c r="B43" s="4" t="s">
        <v>75</v>
      </c>
      <c r="C43" s="2" t="s">
        <v>47</v>
      </c>
      <c r="D43" s="2" t="n">
        <v>5</v>
      </c>
      <c r="E43" s="2" t="n">
        <v>0</v>
      </c>
    </row>
    <row r="44" customFormat="false" ht="12.8" hidden="false" customHeight="false" outlineLevel="0" collapsed="false">
      <c r="A44" s="4" t="s">
        <v>3</v>
      </c>
      <c r="B44" s="4" t="s">
        <v>76</v>
      </c>
      <c r="C44" s="2" t="s">
        <v>47</v>
      </c>
      <c r="D44" s="2" t="n">
        <v>5</v>
      </c>
      <c r="E44" s="2" t="n">
        <v>0</v>
      </c>
    </row>
    <row r="45" customFormat="false" ht="12.8" hidden="false" customHeight="false" outlineLevel="0" collapsed="false">
      <c r="A45" s="4" t="s">
        <v>3</v>
      </c>
      <c r="B45" s="4" t="s">
        <v>77</v>
      </c>
      <c r="C45" s="2" t="s">
        <v>47</v>
      </c>
      <c r="D45" s="2" t="n">
        <v>5</v>
      </c>
      <c r="E45" s="2" t="n">
        <v>0</v>
      </c>
    </row>
    <row r="46" customFormat="false" ht="12.8" hidden="false" customHeight="false" outlineLevel="0" collapsed="false">
      <c r="A46" s="4" t="s">
        <v>3</v>
      </c>
      <c r="B46" s="4" t="s">
        <v>78</v>
      </c>
      <c r="C46" s="2" t="s">
        <v>47</v>
      </c>
      <c r="D46" s="2" t="n">
        <v>5</v>
      </c>
      <c r="E46" s="2" t="n">
        <v>0</v>
      </c>
    </row>
    <row r="47" customFormat="false" ht="12.8" hidden="false" customHeight="false" outlineLevel="0" collapsed="false">
      <c r="A47" s="4" t="s">
        <v>3</v>
      </c>
      <c r="B47" s="4" t="s">
        <v>79</v>
      </c>
      <c r="C47" s="2" t="s">
        <v>47</v>
      </c>
      <c r="D47" s="2" t="n">
        <v>5</v>
      </c>
      <c r="E47" s="2" t="n">
        <v>0</v>
      </c>
    </row>
    <row r="48" customFormat="false" ht="12.8" hidden="false" customHeight="false" outlineLevel="0" collapsed="false">
      <c r="A48" s="4" t="s">
        <v>3</v>
      </c>
      <c r="B48" s="4" t="s">
        <v>80</v>
      </c>
      <c r="C48" s="2" t="s">
        <v>47</v>
      </c>
      <c r="D48" s="2" t="n">
        <v>5</v>
      </c>
      <c r="E48" s="2" t="n">
        <v>0</v>
      </c>
    </row>
    <row r="49" customFormat="false" ht="12.8" hidden="false" customHeight="false" outlineLevel="0" collapsed="false">
      <c r="A49" s="4" t="s">
        <v>3</v>
      </c>
      <c r="B49" s="4" t="s">
        <v>81</v>
      </c>
      <c r="C49" s="2" t="s">
        <v>47</v>
      </c>
      <c r="D49" s="2" t="n">
        <v>5</v>
      </c>
      <c r="E49" s="2" t="n">
        <v>0</v>
      </c>
    </row>
    <row r="50" customFormat="false" ht="12.8" hidden="false" customHeight="false" outlineLevel="0" collapsed="false">
      <c r="A50" s="4" t="s">
        <v>3</v>
      </c>
      <c r="B50" s="4" t="s">
        <v>82</v>
      </c>
      <c r="C50" s="2" t="s">
        <v>47</v>
      </c>
      <c r="D50" s="2" t="n">
        <v>5</v>
      </c>
      <c r="E50" s="2" t="n">
        <v>0</v>
      </c>
    </row>
    <row r="51" customFormat="false" ht="12.8" hidden="false" customHeight="false" outlineLevel="0" collapsed="false">
      <c r="A51" s="4" t="s">
        <v>3</v>
      </c>
      <c r="B51" s="4" t="s">
        <v>83</v>
      </c>
      <c r="C51" s="2" t="s">
        <v>47</v>
      </c>
      <c r="D51" s="2" t="n">
        <v>5</v>
      </c>
      <c r="E51" s="2" t="n">
        <v>0</v>
      </c>
    </row>
    <row r="52" customFormat="false" ht="12.8" hidden="false" customHeight="false" outlineLevel="0" collapsed="false">
      <c r="A52" s="4" t="s">
        <v>3</v>
      </c>
      <c r="B52" s="4" t="s">
        <v>84</v>
      </c>
      <c r="C52" s="2" t="s">
        <v>47</v>
      </c>
      <c r="D52" s="2" t="n">
        <v>5</v>
      </c>
      <c r="E52" s="2" t="n">
        <v>0</v>
      </c>
    </row>
    <row r="53" customFormat="false" ht="12.8" hidden="false" customHeight="false" outlineLevel="0" collapsed="false">
      <c r="A53" s="4" t="s">
        <v>3</v>
      </c>
      <c r="B53" s="4" t="s">
        <v>85</v>
      </c>
      <c r="C53" s="2" t="s">
        <v>32</v>
      </c>
      <c r="D53" s="2" t="n">
        <v>8</v>
      </c>
      <c r="E53" s="2" t="n">
        <v>0</v>
      </c>
    </row>
    <row r="54" customFormat="false" ht="12.8" hidden="false" customHeight="false" outlineLevel="0" collapsed="false">
      <c r="A54" s="4" t="s">
        <v>3</v>
      </c>
      <c r="B54" s="4" t="s">
        <v>86</v>
      </c>
      <c r="C54" s="2" t="s">
        <v>32</v>
      </c>
      <c r="D54" s="2" t="n">
        <v>8</v>
      </c>
      <c r="E54" s="2" t="n">
        <v>0</v>
      </c>
    </row>
    <row r="55" customFormat="false" ht="12.8" hidden="false" customHeight="false" outlineLevel="0" collapsed="false">
      <c r="A55" s="4" t="s">
        <v>3</v>
      </c>
      <c r="B55" s="4" t="s">
        <v>87</v>
      </c>
      <c r="C55" s="2" t="s">
        <v>32</v>
      </c>
      <c r="D55" s="2" t="n">
        <v>8</v>
      </c>
      <c r="E55" s="2" t="n">
        <v>0</v>
      </c>
    </row>
    <row r="56" customFormat="false" ht="12.8" hidden="false" customHeight="false" outlineLevel="0" collapsed="false">
      <c r="A56" s="4" t="s">
        <v>3</v>
      </c>
      <c r="B56" s="4" t="s">
        <v>88</v>
      </c>
      <c r="C56" s="2" t="s">
        <v>32</v>
      </c>
      <c r="D56" s="2" t="n">
        <v>8</v>
      </c>
      <c r="E56" s="2" t="n">
        <v>0</v>
      </c>
    </row>
    <row r="57" customFormat="false" ht="12.8" hidden="false" customHeight="false" outlineLevel="0" collapsed="false">
      <c r="A57" s="4" t="s">
        <v>3</v>
      </c>
      <c r="B57" s="4" t="s">
        <v>89</v>
      </c>
      <c r="C57" s="2" t="s">
        <v>32</v>
      </c>
      <c r="D57" s="2" t="n">
        <v>8</v>
      </c>
      <c r="E57" s="2" t="n">
        <v>0</v>
      </c>
    </row>
    <row r="58" customFormat="false" ht="12.8" hidden="false" customHeight="false" outlineLevel="0" collapsed="false">
      <c r="A58" s="4" t="s">
        <v>3</v>
      </c>
      <c r="B58" s="4" t="s">
        <v>90</v>
      </c>
      <c r="C58" s="2" t="s">
        <v>32</v>
      </c>
      <c r="D58" s="2" t="n">
        <v>8</v>
      </c>
      <c r="E58" s="2" t="n">
        <v>0</v>
      </c>
    </row>
    <row r="59" customFormat="false" ht="12.8" hidden="false" customHeight="false" outlineLevel="0" collapsed="false">
      <c r="A59" s="4" t="s">
        <v>3</v>
      </c>
      <c r="B59" s="4" t="s">
        <v>91</v>
      </c>
      <c r="C59" s="2" t="s">
        <v>32</v>
      </c>
      <c r="D59" s="2" t="n">
        <v>8</v>
      </c>
      <c r="E59" s="2" t="n">
        <v>0</v>
      </c>
    </row>
    <row r="60" customFormat="false" ht="12.8" hidden="false" customHeight="false" outlineLevel="0" collapsed="false">
      <c r="A60" s="4" t="s">
        <v>3</v>
      </c>
      <c r="B60" s="4" t="s">
        <v>92</v>
      </c>
      <c r="C60" s="2" t="s">
        <v>32</v>
      </c>
      <c r="D60" s="2" t="n">
        <v>8</v>
      </c>
      <c r="E60" s="2" t="n">
        <v>0</v>
      </c>
    </row>
    <row r="61" customFormat="false" ht="12.8" hidden="false" customHeight="false" outlineLevel="0" collapsed="false">
      <c r="A61" s="4" t="s">
        <v>3</v>
      </c>
      <c r="B61" s="4" t="s">
        <v>93</v>
      </c>
      <c r="C61" s="2" t="s">
        <v>32</v>
      </c>
      <c r="D61" s="2" t="n">
        <v>8</v>
      </c>
      <c r="E61" s="2" t="n">
        <v>0</v>
      </c>
    </row>
    <row r="62" customFormat="false" ht="12.8" hidden="false" customHeight="false" outlineLevel="0" collapsed="false">
      <c r="A62" s="4" t="s">
        <v>3</v>
      </c>
      <c r="B62" s="4" t="s">
        <v>94</v>
      </c>
      <c r="C62" s="2" t="s">
        <v>32</v>
      </c>
      <c r="D62" s="2" t="n">
        <v>8</v>
      </c>
      <c r="E62" s="2" t="n">
        <v>0</v>
      </c>
    </row>
    <row r="63" customFormat="false" ht="12.8" hidden="false" customHeight="false" outlineLevel="0" collapsed="false">
      <c r="A63" s="4" t="s">
        <v>4</v>
      </c>
      <c r="B63" s="4" t="s">
        <v>95</v>
      </c>
      <c r="C63" s="2" t="s">
        <v>47</v>
      </c>
      <c r="D63" s="2" t="n">
        <v>5</v>
      </c>
      <c r="E63" s="2" t="n">
        <v>0</v>
      </c>
    </row>
    <row r="64" customFormat="false" ht="12.8" hidden="false" customHeight="false" outlineLevel="0" collapsed="false">
      <c r="A64" s="4" t="s">
        <v>4</v>
      </c>
      <c r="B64" s="4" t="s">
        <v>96</v>
      </c>
      <c r="C64" s="2" t="s">
        <v>47</v>
      </c>
      <c r="D64" s="2" t="n">
        <v>5</v>
      </c>
      <c r="E64" s="2" t="n">
        <v>0</v>
      </c>
    </row>
    <row r="65" customFormat="false" ht="12.8" hidden="false" customHeight="false" outlineLevel="0" collapsed="false">
      <c r="A65" s="4" t="s">
        <v>4</v>
      </c>
      <c r="B65" s="4" t="s">
        <v>97</v>
      </c>
      <c r="C65" s="2" t="s">
        <v>32</v>
      </c>
      <c r="D65" s="2" t="n">
        <v>8</v>
      </c>
      <c r="E65" s="2" t="n">
        <v>0</v>
      </c>
    </row>
    <row r="66" customFormat="false" ht="12.8" hidden="false" customHeight="false" outlineLevel="0" collapsed="false">
      <c r="A66" s="4" t="s">
        <v>4</v>
      </c>
      <c r="B66" s="4" t="s">
        <v>98</v>
      </c>
      <c r="C66" s="2" t="s">
        <v>32</v>
      </c>
      <c r="D66" s="2" t="n">
        <v>8</v>
      </c>
      <c r="E66" s="2" t="n">
        <v>0</v>
      </c>
    </row>
    <row r="67" customFormat="false" ht="12.8" hidden="false" customHeight="false" outlineLevel="0" collapsed="false">
      <c r="A67" s="4" t="s">
        <v>4</v>
      </c>
      <c r="B67" s="4" t="s">
        <v>99</v>
      </c>
      <c r="C67" s="2" t="s">
        <v>32</v>
      </c>
      <c r="D67" s="2" t="n">
        <v>8</v>
      </c>
      <c r="E67" s="2" t="n">
        <v>0</v>
      </c>
    </row>
    <row r="68" customFormat="false" ht="12.8" hidden="false" customHeight="false" outlineLevel="0" collapsed="false">
      <c r="A68" s="4" t="s">
        <v>4</v>
      </c>
      <c r="B68" s="4" t="s">
        <v>100</v>
      </c>
      <c r="C68" s="2" t="s">
        <v>101</v>
      </c>
      <c r="D68" s="2" t="n">
        <v>5</v>
      </c>
      <c r="E68" s="2" t="n">
        <v>0</v>
      </c>
    </row>
    <row r="69" customFormat="false" ht="12.8" hidden="false" customHeight="false" outlineLevel="0" collapsed="false">
      <c r="A69" s="4" t="s">
        <v>4</v>
      </c>
      <c r="B69" s="4" t="s">
        <v>102</v>
      </c>
      <c r="C69" s="2" t="s">
        <v>101</v>
      </c>
      <c r="D69" s="2" t="n">
        <v>5</v>
      </c>
      <c r="E69" s="2" t="n">
        <v>0</v>
      </c>
    </row>
    <row r="70" customFormat="false" ht="12.8" hidden="false" customHeight="false" outlineLevel="0" collapsed="false">
      <c r="A70" s="4" t="s">
        <v>4</v>
      </c>
      <c r="B70" s="4" t="s">
        <v>103</v>
      </c>
      <c r="C70" s="2" t="s">
        <v>101</v>
      </c>
      <c r="D70" s="2" t="n">
        <v>5</v>
      </c>
      <c r="E70" s="2" t="n">
        <v>0</v>
      </c>
    </row>
    <row r="71" customFormat="false" ht="12.8" hidden="false" customHeight="false" outlineLevel="0" collapsed="false">
      <c r="A71" s="4" t="s">
        <v>4</v>
      </c>
      <c r="B71" s="4" t="s">
        <v>104</v>
      </c>
      <c r="C71" s="2" t="s">
        <v>101</v>
      </c>
      <c r="D71" s="2" t="n">
        <v>5</v>
      </c>
      <c r="E71" s="2" t="n">
        <v>0</v>
      </c>
    </row>
    <row r="72" customFormat="false" ht="12.8" hidden="false" customHeight="false" outlineLevel="0" collapsed="false">
      <c r="A72" s="4" t="s">
        <v>4</v>
      </c>
      <c r="B72" s="4" t="s">
        <v>105</v>
      </c>
      <c r="C72" s="2" t="s">
        <v>101</v>
      </c>
      <c r="D72" s="2" t="n">
        <v>5</v>
      </c>
      <c r="E72" s="2" t="n">
        <v>0</v>
      </c>
    </row>
    <row r="73" customFormat="false" ht="12.8" hidden="false" customHeight="false" outlineLevel="0" collapsed="false">
      <c r="A73" s="4" t="s">
        <v>4</v>
      </c>
      <c r="B73" s="4" t="s">
        <v>106</v>
      </c>
      <c r="C73" s="2" t="s">
        <v>47</v>
      </c>
      <c r="D73" s="2" t="n">
        <v>5</v>
      </c>
      <c r="E73" s="2" t="n">
        <v>0</v>
      </c>
    </row>
    <row r="74" customFormat="false" ht="12.8" hidden="false" customHeight="false" outlineLevel="0" collapsed="false">
      <c r="A74" s="4" t="s">
        <v>4</v>
      </c>
      <c r="B74" s="4" t="s">
        <v>107</v>
      </c>
      <c r="C74" s="2" t="s">
        <v>47</v>
      </c>
      <c r="D74" s="2" t="n">
        <v>5</v>
      </c>
      <c r="E74" s="2" t="n">
        <v>0</v>
      </c>
    </row>
    <row r="75" customFormat="false" ht="12.8" hidden="false" customHeight="false" outlineLevel="0" collapsed="false">
      <c r="A75" s="4" t="s">
        <v>4</v>
      </c>
      <c r="B75" s="4" t="s">
        <v>108</v>
      </c>
      <c r="C75" s="2" t="s">
        <v>47</v>
      </c>
      <c r="D75" s="2" t="n">
        <v>5</v>
      </c>
      <c r="E75" s="2" t="n">
        <v>0</v>
      </c>
    </row>
    <row r="76" customFormat="false" ht="12.8" hidden="false" customHeight="false" outlineLevel="0" collapsed="false">
      <c r="A76" s="4" t="s">
        <v>4</v>
      </c>
      <c r="B76" s="4" t="s">
        <v>109</v>
      </c>
      <c r="C76" s="2" t="s">
        <v>47</v>
      </c>
      <c r="D76" s="2" t="n">
        <v>5</v>
      </c>
      <c r="E76" s="2" t="n">
        <v>0</v>
      </c>
    </row>
    <row r="77" customFormat="false" ht="12.8" hidden="false" customHeight="false" outlineLevel="0" collapsed="false">
      <c r="A77" s="4" t="s">
        <v>4</v>
      </c>
      <c r="B77" s="4" t="s">
        <v>110</v>
      </c>
      <c r="C77" s="2" t="s">
        <v>111</v>
      </c>
      <c r="D77" s="2" t="n">
        <v>5</v>
      </c>
      <c r="E77" s="2" t="n">
        <v>0</v>
      </c>
    </row>
    <row r="78" customFormat="false" ht="12.8" hidden="false" customHeight="false" outlineLevel="0" collapsed="false">
      <c r="A78" s="4" t="s">
        <v>4</v>
      </c>
      <c r="B78" s="4" t="s">
        <v>112</v>
      </c>
      <c r="C78" s="2" t="s">
        <v>32</v>
      </c>
      <c r="D78" s="2" t="n">
        <v>8</v>
      </c>
      <c r="E78" s="2" t="n">
        <v>0</v>
      </c>
    </row>
    <row r="79" customFormat="false" ht="12.8" hidden="false" customHeight="false" outlineLevel="0" collapsed="false">
      <c r="A79" s="4" t="s">
        <v>4</v>
      </c>
      <c r="B79" s="4" t="s">
        <v>113</v>
      </c>
      <c r="C79" s="2" t="s">
        <v>32</v>
      </c>
      <c r="D79" s="2" t="n">
        <v>8</v>
      </c>
      <c r="E79" s="2" t="n">
        <v>0</v>
      </c>
    </row>
    <row r="80" customFormat="false" ht="12.8" hidden="false" customHeight="false" outlineLevel="0" collapsed="false">
      <c r="A80" s="4" t="s">
        <v>4</v>
      </c>
      <c r="B80" s="4" t="s">
        <v>114</v>
      </c>
      <c r="C80" s="2" t="s">
        <v>32</v>
      </c>
      <c r="D80" s="2" t="n">
        <v>8</v>
      </c>
      <c r="E80" s="2" t="n">
        <v>0</v>
      </c>
    </row>
    <row r="81" customFormat="false" ht="12.8" hidden="false" customHeight="false" outlineLevel="0" collapsed="false">
      <c r="A81" s="4" t="s">
        <v>4</v>
      </c>
      <c r="B81" s="4" t="s">
        <v>115</v>
      </c>
      <c r="C81" s="2" t="s">
        <v>111</v>
      </c>
      <c r="D81" s="2" t="n">
        <v>5</v>
      </c>
      <c r="E81" s="2" t="n">
        <v>0</v>
      </c>
    </row>
    <row r="82" customFormat="false" ht="12.8" hidden="false" customHeight="false" outlineLevel="0" collapsed="false">
      <c r="A82" s="4" t="s">
        <v>4</v>
      </c>
      <c r="B82" s="4" t="s">
        <v>116</v>
      </c>
      <c r="C82" s="2" t="s">
        <v>111</v>
      </c>
      <c r="D82" s="2" t="n">
        <v>5</v>
      </c>
      <c r="E82" s="2" t="n">
        <v>0</v>
      </c>
    </row>
    <row r="83" customFormat="false" ht="12.8" hidden="false" customHeight="false" outlineLevel="0" collapsed="false">
      <c r="A83" s="4" t="s">
        <v>4</v>
      </c>
      <c r="B83" s="4" t="s">
        <v>117</v>
      </c>
      <c r="C83" s="2" t="s">
        <v>111</v>
      </c>
      <c r="D83" s="2" t="n">
        <v>5</v>
      </c>
      <c r="E83" s="2" t="n">
        <v>0</v>
      </c>
    </row>
    <row r="84" customFormat="false" ht="12.8" hidden="false" customHeight="false" outlineLevel="0" collapsed="false">
      <c r="A84" s="4" t="s">
        <v>4</v>
      </c>
      <c r="B84" s="4" t="s">
        <v>118</v>
      </c>
      <c r="C84" s="2" t="s">
        <v>111</v>
      </c>
      <c r="D84" s="2" t="n">
        <v>5</v>
      </c>
      <c r="E84" s="2" t="n">
        <v>0</v>
      </c>
    </row>
    <row r="85" customFormat="false" ht="12.8" hidden="false" customHeight="false" outlineLevel="0" collapsed="false">
      <c r="A85" s="4" t="s">
        <v>4</v>
      </c>
      <c r="B85" s="4" t="s">
        <v>119</v>
      </c>
      <c r="C85" s="2" t="s">
        <v>111</v>
      </c>
      <c r="D85" s="2" t="n">
        <v>5</v>
      </c>
      <c r="E85" s="2" t="n">
        <v>0</v>
      </c>
    </row>
    <row r="86" customFormat="false" ht="12.8" hidden="false" customHeight="false" outlineLevel="0" collapsed="false">
      <c r="A86" s="4" t="s">
        <v>4</v>
      </c>
      <c r="B86" s="4" t="s">
        <v>120</v>
      </c>
      <c r="C86" s="2" t="s">
        <v>111</v>
      </c>
      <c r="D86" s="2" t="n">
        <v>5</v>
      </c>
      <c r="E86" s="2" t="n">
        <v>0</v>
      </c>
    </row>
    <row r="87" customFormat="false" ht="12.8" hidden="false" customHeight="false" outlineLevel="0" collapsed="false">
      <c r="A87" s="4" t="s">
        <v>5</v>
      </c>
      <c r="B87" s="4" t="s">
        <v>121</v>
      </c>
      <c r="C87" s="2" t="s">
        <v>111</v>
      </c>
      <c r="D87" s="2" t="n">
        <v>5</v>
      </c>
      <c r="E87" s="2" t="n">
        <v>0</v>
      </c>
    </row>
    <row r="88" customFormat="false" ht="12.8" hidden="false" customHeight="false" outlineLevel="0" collapsed="false">
      <c r="A88" s="4" t="s">
        <v>5</v>
      </c>
      <c r="B88" s="4" t="s">
        <v>122</v>
      </c>
      <c r="C88" s="2" t="s">
        <v>111</v>
      </c>
      <c r="D88" s="2" t="n">
        <v>5</v>
      </c>
      <c r="E88" s="2" t="n">
        <v>0</v>
      </c>
    </row>
    <row r="89" customFormat="false" ht="12.8" hidden="false" customHeight="false" outlineLevel="0" collapsed="false">
      <c r="A89" s="4" t="s">
        <v>5</v>
      </c>
      <c r="B89" s="4" t="s">
        <v>123</v>
      </c>
      <c r="C89" s="2" t="s">
        <v>111</v>
      </c>
      <c r="D89" s="2" t="n">
        <v>5</v>
      </c>
      <c r="E89" s="2" t="n">
        <v>0</v>
      </c>
    </row>
    <row r="90" customFormat="false" ht="12.8" hidden="false" customHeight="false" outlineLevel="0" collapsed="false">
      <c r="A90" s="4" t="s">
        <v>5</v>
      </c>
      <c r="B90" s="4" t="s">
        <v>124</v>
      </c>
      <c r="C90" s="2" t="s">
        <v>111</v>
      </c>
      <c r="D90" s="2" t="n">
        <v>5</v>
      </c>
      <c r="E90" s="2" t="n">
        <v>0</v>
      </c>
    </row>
    <row r="91" customFormat="false" ht="12.8" hidden="false" customHeight="false" outlineLevel="0" collapsed="false">
      <c r="A91" s="4" t="s">
        <v>6</v>
      </c>
      <c r="B91" s="4" t="s">
        <v>125</v>
      </c>
      <c r="C91" s="2" t="s">
        <v>32</v>
      </c>
      <c r="D91" s="2" t="n">
        <v>8</v>
      </c>
      <c r="E91" s="2" t="n">
        <v>0</v>
      </c>
    </row>
    <row r="92" customFormat="false" ht="12.8" hidden="false" customHeight="false" outlineLevel="0" collapsed="false">
      <c r="A92" s="4" t="s">
        <v>6</v>
      </c>
      <c r="B92" s="4" t="s">
        <v>126</v>
      </c>
      <c r="C92" s="2" t="s">
        <v>32</v>
      </c>
      <c r="D92" s="2" t="n">
        <v>8</v>
      </c>
      <c r="E92" s="2" t="n">
        <v>0</v>
      </c>
    </row>
    <row r="93" customFormat="false" ht="12.8" hidden="false" customHeight="false" outlineLevel="0" collapsed="false">
      <c r="A93" s="4" t="s">
        <v>6</v>
      </c>
      <c r="B93" s="4" t="s">
        <v>127</v>
      </c>
      <c r="C93" s="2" t="s">
        <v>32</v>
      </c>
      <c r="D93" s="2" t="n">
        <v>8</v>
      </c>
      <c r="E93" s="2" t="n">
        <v>0</v>
      </c>
    </row>
    <row r="94" customFormat="false" ht="12.8" hidden="false" customHeight="false" outlineLevel="0" collapsed="false">
      <c r="A94" s="4" t="s">
        <v>6</v>
      </c>
      <c r="B94" s="4" t="s">
        <v>128</v>
      </c>
      <c r="C94" s="2" t="s">
        <v>32</v>
      </c>
      <c r="D94" s="2" t="n">
        <v>8</v>
      </c>
      <c r="E94" s="2" t="n">
        <v>0</v>
      </c>
    </row>
    <row r="95" customFormat="false" ht="12.8" hidden="false" customHeight="false" outlineLevel="0" collapsed="false">
      <c r="A95" s="4" t="s">
        <v>6</v>
      </c>
      <c r="B95" s="4" t="s">
        <v>129</v>
      </c>
      <c r="C95" s="2" t="s">
        <v>32</v>
      </c>
      <c r="D95" s="2" t="n">
        <v>8</v>
      </c>
      <c r="E95" s="2" t="n">
        <v>0</v>
      </c>
    </row>
    <row r="96" customFormat="false" ht="12.8" hidden="false" customHeight="false" outlineLevel="0" collapsed="false">
      <c r="A96" s="4" t="s">
        <v>6</v>
      </c>
      <c r="B96" s="4" t="s">
        <v>130</v>
      </c>
      <c r="C96" s="2" t="s">
        <v>32</v>
      </c>
      <c r="D96" s="2" t="n">
        <v>8</v>
      </c>
      <c r="E96" s="2" t="n">
        <v>0</v>
      </c>
    </row>
    <row r="97" customFormat="false" ht="12.8" hidden="false" customHeight="false" outlineLevel="0" collapsed="false">
      <c r="A97" s="4" t="s">
        <v>6</v>
      </c>
      <c r="B97" s="4" t="s">
        <v>131</v>
      </c>
      <c r="C97" s="2" t="s">
        <v>32</v>
      </c>
      <c r="D97" s="2" t="n">
        <v>8</v>
      </c>
      <c r="E97" s="2" t="n">
        <v>0</v>
      </c>
    </row>
    <row r="98" customFormat="false" ht="12.8" hidden="false" customHeight="false" outlineLevel="0" collapsed="false">
      <c r="A98" s="4" t="s">
        <v>6</v>
      </c>
      <c r="B98" s="4" t="s">
        <v>132</v>
      </c>
      <c r="C98" s="2" t="s">
        <v>32</v>
      </c>
      <c r="D98" s="2" t="n">
        <v>8</v>
      </c>
      <c r="E98" s="2" t="n">
        <v>0</v>
      </c>
    </row>
    <row r="99" customFormat="false" ht="12.8" hidden="false" customHeight="false" outlineLevel="0" collapsed="false">
      <c r="A99" s="4" t="s">
        <v>6</v>
      </c>
      <c r="B99" s="4" t="s">
        <v>133</v>
      </c>
      <c r="C99" s="2" t="s">
        <v>32</v>
      </c>
      <c r="D99" s="2" t="n">
        <v>8</v>
      </c>
      <c r="E99" s="2" t="n">
        <v>0</v>
      </c>
    </row>
    <row r="100" customFormat="false" ht="12.8" hidden="false" customHeight="false" outlineLevel="0" collapsed="false">
      <c r="A100" s="4" t="s">
        <v>6</v>
      </c>
      <c r="B100" s="4" t="s">
        <v>134</v>
      </c>
      <c r="C100" s="2" t="s">
        <v>32</v>
      </c>
      <c r="D100" s="2" t="n">
        <v>8</v>
      </c>
      <c r="E100" s="2" t="n">
        <v>0</v>
      </c>
    </row>
    <row r="101" customFormat="false" ht="12.8" hidden="false" customHeight="false" outlineLevel="0" collapsed="false">
      <c r="A101" s="4" t="s">
        <v>6</v>
      </c>
      <c r="B101" s="4" t="s">
        <v>135</v>
      </c>
      <c r="C101" s="2" t="s">
        <v>32</v>
      </c>
      <c r="D101" s="2" t="n">
        <v>8</v>
      </c>
      <c r="E101" s="2" t="n">
        <v>0</v>
      </c>
    </row>
    <row r="102" customFormat="false" ht="12.8" hidden="false" customHeight="false" outlineLevel="0" collapsed="false">
      <c r="A102" s="4" t="s">
        <v>6</v>
      </c>
      <c r="B102" s="4" t="s">
        <v>136</v>
      </c>
      <c r="C102" s="2" t="s">
        <v>111</v>
      </c>
      <c r="D102" s="2" t="n">
        <v>5</v>
      </c>
      <c r="E102" s="2" t="n">
        <v>0</v>
      </c>
    </row>
    <row r="103" customFormat="false" ht="12.8" hidden="false" customHeight="false" outlineLevel="0" collapsed="false">
      <c r="A103" s="4" t="s">
        <v>6</v>
      </c>
      <c r="B103" s="4" t="s">
        <v>137</v>
      </c>
      <c r="C103" s="2" t="s">
        <v>111</v>
      </c>
      <c r="D103" s="2" t="n">
        <v>5</v>
      </c>
      <c r="E103" s="2" t="n">
        <v>0</v>
      </c>
    </row>
    <row r="104" customFormat="false" ht="12.8" hidden="false" customHeight="false" outlineLevel="0" collapsed="false">
      <c r="A104" s="4" t="s">
        <v>6</v>
      </c>
      <c r="B104" s="4" t="s">
        <v>138</v>
      </c>
      <c r="C104" s="2" t="s">
        <v>111</v>
      </c>
      <c r="D104" s="2" t="n">
        <v>5</v>
      </c>
      <c r="E104" s="2" t="n">
        <v>0</v>
      </c>
    </row>
    <row r="105" customFormat="false" ht="12.8" hidden="false" customHeight="false" outlineLevel="0" collapsed="false">
      <c r="A105" s="4" t="s">
        <v>6</v>
      </c>
      <c r="B105" s="4" t="s">
        <v>139</v>
      </c>
      <c r="C105" s="2" t="s">
        <v>111</v>
      </c>
      <c r="D105" s="2" t="n">
        <v>5</v>
      </c>
      <c r="E105" s="2" t="n">
        <v>0</v>
      </c>
    </row>
    <row r="106" customFormat="false" ht="12.8" hidden="false" customHeight="false" outlineLevel="0" collapsed="false">
      <c r="A106" s="4" t="s">
        <v>6</v>
      </c>
      <c r="B106" s="4" t="s">
        <v>140</v>
      </c>
      <c r="C106" s="2" t="s">
        <v>111</v>
      </c>
      <c r="D106" s="2" t="n">
        <v>5</v>
      </c>
      <c r="E106" s="2" t="n">
        <v>0</v>
      </c>
    </row>
    <row r="107" customFormat="false" ht="12.8" hidden="false" customHeight="false" outlineLevel="0" collapsed="false">
      <c r="A107" s="4" t="s">
        <v>6</v>
      </c>
      <c r="B107" s="4" t="s">
        <v>141</v>
      </c>
      <c r="C107" s="2" t="s">
        <v>47</v>
      </c>
      <c r="D107" s="2" t="n">
        <v>5</v>
      </c>
      <c r="E107" s="2" t="n">
        <v>0</v>
      </c>
    </row>
    <row r="108" customFormat="false" ht="12.8" hidden="false" customHeight="false" outlineLevel="0" collapsed="false">
      <c r="A108" s="4" t="s">
        <v>6</v>
      </c>
      <c r="B108" s="4" t="s">
        <v>142</v>
      </c>
      <c r="C108" s="2" t="s">
        <v>47</v>
      </c>
      <c r="D108" s="2" t="n">
        <v>5</v>
      </c>
      <c r="E108" s="2" t="n">
        <v>0</v>
      </c>
    </row>
    <row r="109" customFormat="false" ht="12.8" hidden="false" customHeight="false" outlineLevel="0" collapsed="false">
      <c r="A109" s="4" t="s">
        <v>6</v>
      </c>
      <c r="B109" s="4" t="s">
        <v>143</v>
      </c>
      <c r="C109" s="2" t="s">
        <v>47</v>
      </c>
      <c r="D109" s="2" t="n">
        <v>5</v>
      </c>
      <c r="E109" s="2" t="n">
        <v>0</v>
      </c>
    </row>
    <row r="110" customFormat="false" ht="12.8" hidden="false" customHeight="false" outlineLevel="0" collapsed="false">
      <c r="A110" s="4" t="s">
        <v>6</v>
      </c>
      <c r="B110" s="4" t="s">
        <v>144</v>
      </c>
      <c r="C110" s="2" t="s">
        <v>47</v>
      </c>
      <c r="D110" s="2" t="n">
        <v>5</v>
      </c>
      <c r="E110" s="2" t="n">
        <v>0</v>
      </c>
    </row>
    <row r="111" customFormat="false" ht="12.8" hidden="false" customHeight="false" outlineLevel="0" collapsed="false">
      <c r="A111" s="4" t="s">
        <v>6</v>
      </c>
      <c r="B111" s="4" t="s">
        <v>145</v>
      </c>
      <c r="C111" s="2" t="s">
        <v>47</v>
      </c>
      <c r="D111" s="2" t="n">
        <v>5</v>
      </c>
      <c r="E111" s="2" t="n">
        <v>0</v>
      </c>
    </row>
    <row r="112" customFormat="false" ht="12.8" hidden="false" customHeight="false" outlineLevel="0" collapsed="false">
      <c r="A112" s="4" t="s">
        <v>6</v>
      </c>
      <c r="B112" s="4" t="s">
        <v>146</v>
      </c>
      <c r="C112" s="2" t="s">
        <v>47</v>
      </c>
      <c r="D112" s="2" t="n">
        <v>5</v>
      </c>
      <c r="E112" s="2" t="n">
        <v>0</v>
      </c>
    </row>
    <row r="113" customFormat="false" ht="12.8" hidden="false" customHeight="false" outlineLevel="0" collapsed="false">
      <c r="A113" s="4" t="s">
        <v>6</v>
      </c>
      <c r="B113" s="4" t="s">
        <v>147</v>
      </c>
      <c r="C113" s="2" t="s">
        <v>47</v>
      </c>
      <c r="D113" s="2" t="n">
        <v>5</v>
      </c>
      <c r="E113" s="2" t="n">
        <v>0</v>
      </c>
    </row>
    <row r="114" customFormat="false" ht="12.8" hidden="false" customHeight="false" outlineLevel="0" collapsed="false">
      <c r="A114" s="4" t="s">
        <v>6</v>
      </c>
      <c r="B114" s="4" t="s">
        <v>148</v>
      </c>
      <c r="C114" s="2" t="s">
        <v>101</v>
      </c>
      <c r="D114" s="2" t="n">
        <v>5</v>
      </c>
      <c r="E114" s="2" t="n">
        <v>0</v>
      </c>
    </row>
    <row r="115" customFormat="false" ht="12.8" hidden="false" customHeight="false" outlineLevel="0" collapsed="false">
      <c r="A115" s="4" t="s">
        <v>6</v>
      </c>
      <c r="B115" s="4" t="s">
        <v>149</v>
      </c>
      <c r="C115" s="2" t="s">
        <v>101</v>
      </c>
      <c r="D115" s="2" t="n">
        <v>5</v>
      </c>
      <c r="E115" s="2" t="n">
        <v>0</v>
      </c>
    </row>
    <row r="116" customFormat="false" ht="12.8" hidden="false" customHeight="false" outlineLevel="0" collapsed="false">
      <c r="A116" s="4" t="s">
        <v>6</v>
      </c>
      <c r="B116" s="4" t="s">
        <v>150</v>
      </c>
      <c r="C116" s="2" t="s">
        <v>101</v>
      </c>
      <c r="D116" s="2" t="n">
        <v>5</v>
      </c>
      <c r="E116" s="2" t="n">
        <v>0</v>
      </c>
    </row>
    <row r="117" customFormat="false" ht="12.8" hidden="false" customHeight="false" outlineLevel="0" collapsed="false">
      <c r="A117" s="4" t="s">
        <v>6</v>
      </c>
      <c r="B117" s="4" t="s">
        <v>151</v>
      </c>
      <c r="C117" s="2" t="s">
        <v>101</v>
      </c>
      <c r="D117" s="2" t="n">
        <v>5</v>
      </c>
      <c r="E117" s="2" t="n">
        <v>0</v>
      </c>
    </row>
    <row r="118" customFormat="false" ht="12.8" hidden="false" customHeight="false" outlineLevel="0" collapsed="false">
      <c r="A118" s="4" t="s">
        <v>6</v>
      </c>
      <c r="B118" s="4" t="s">
        <v>152</v>
      </c>
      <c r="C118" s="2" t="s">
        <v>101</v>
      </c>
      <c r="D118" s="2" t="n">
        <v>5</v>
      </c>
      <c r="E118" s="2" t="n">
        <v>0</v>
      </c>
    </row>
    <row r="119" customFormat="false" ht="12.8" hidden="false" customHeight="false" outlineLevel="0" collapsed="false">
      <c r="A119" s="4" t="s">
        <v>6</v>
      </c>
      <c r="B119" s="4" t="s">
        <v>153</v>
      </c>
      <c r="C119" s="2" t="s">
        <v>101</v>
      </c>
      <c r="D119" s="2" t="n">
        <v>5</v>
      </c>
      <c r="E119" s="2" t="n">
        <v>0</v>
      </c>
    </row>
    <row r="120" customFormat="false" ht="12.8" hidden="false" customHeight="false" outlineLevel="0" collapsed="false">
      <c r="A120" s="4" t="s">
        <v>6</v>
      </c>
      <c r="B120" s="4" t="s">
        <v>154</v>
      </c>
      <c r="C120" s="2" t="s">
        <v>101</v>
      </c>
      <c r="D120" s="2" t="n">
        <v>5</v>
      </c>
      <c r="E120" s="2" t="n">
        <v>0</v>
      </c>
    </row>
    <row r="121" customFormat="false" ht="12.8" hidden="false" customHeight="false" outlineLevel="0" collapsed="false">
      <c r="A121" s="4" t="s">
        <v>6</v>
      </c>
      <c r="B121" s="4" t="s">
        <v>155</v>
      </c>
      <c r="C121" s="2" t="s">
        <v>101</v>
      </c>
      <c r="D121" s="2" t="n">
        <v>5</v>
      </c>
      <c r="E121" s="2" t="n">
        <v>0</v>
      </c>
    </row>
    <row r="122" customFormat="false" ht="12.8" hidden="false" customHeight="false" outlineLevel="0" collapsed="false">
      <c r="A122" s="4" t="s">
        <v>6</v>
      </c>
      <c r="B122" s="4" t="s">
        <v>156</v>
      </c>
      <c r="C122" s="2" t="s">
        <v>157</v>
      </c>
      <c r="D122" s="2" t="n">
        <v>16</v>
      </c>
      <c r="E122" s="2" t="n">
        <v>0</v>
      </c>
    </row>
    <row r="123" customFormat="false" ht="12.8" hidden="false" customHeight="false" outlineLevel="0" collapsed="false">
      <c r="A123" s="4" t="s">
        <v>6</v>
      </c>
      <c r="B123" s="4" t="s">
        <v>158</v>
      </c>
      <c r="C123" s="2" t="s">
        <v>157</v>
      </c>
      <c r="D123" s="2" t="n">
        <v>16</v>
      </c>
      <c r="E123" s="2" t="n">
        <v>0</v>
      </c>
    </row>
    <row r="124" customFormat="false" ht="12.8" hidden="false" customHeight="false" outlineLevel="0" collapsed="false">
      <c r="A124" s="4" t="s">
        <v>7</v>
      </c>
      <c r="B124" s="4" t="s">
        <v>159</v>
      </c>
      <c r="C124" s="2" t="s">
        <v>47</v>
      </c>
      <c r="D124" s="2" t="n">
        <v>5</v>
      </c>
      <c r="E124" s="2" t="n">
        <v>0</v>
      </c>
    </row>
    <row r="125" customFormat="false" ht="12.8" hidden="false" customHeight="false" outlineLevel="0" collapsed="false">
      <c r="A125" s="4" t="s">
        <v>7</v>
      </c>
      <c r="B125" s="4" t="s">
        <v>160</v>
      </c>
      <c r="C125" s="2" t="s">
        <v>47</v>
      </c>
      <c r="D125" s="2" t="n">
        <v>5</v>
      </c>
      <c r="E125" s="2" t="n">
        <v>0</v>
      </c>
    </row>
    <row r="126" customFormat="false" ht="12.8" hidden="false" customHeight="false" outlineLevel="0" collapsed="false">
      <c r="A126" s="4" t="s">
        <v>7</v>
      </c>
      <c r="B126" s="4" t="s">
        <v>161</v>
      </c>
      <c r="C126" s="2" t="s">
        <v>47</v>
      </c>
      <c r="D126" s="2" t="n">
        <v>5</v>
      </c>
      <c r="E126" s="2" t="n">
        <v>0</v>
      </c>
    </row>
    <row r="127" customFormat="false" ht="12.8" hidden="false" customHeight="false" outlineLevel="0" collapsed="false">
      <c r="A127" s="4" t="s">
        <v>7</v>
      </c>
      <c r="B127" s="4" t="s">
        <v>162</v>
      </c>
      <c r="C127" s="2" t="s">
        <v>47</v>
      </c>
      <c r="D127" s="2" t="n">
        <v>5</v>
      </c>
      <c r="E127" s="2" t="n">
        <v>0</v>
      </c>
    </row>
    <row r="128" customFormat="false" ht="12.8" hidden="false" customHeight="false" outlineLevel="0" collapsed="false">
      <c r="A128" s="4" t="s">
        <v>7</v>
      </c>
      <c r="B128" s="4" t="s">
        <v>163</v>
      </c>
      <c r="C128" s="2" t="s">
        <v>47</v>
      </c>
      <c r="D128" s="2" t="n">
        <v>5</v>
      </c>
      <c r="E128" s="2" t="n">
        <v>0</v>
      </c>
    </row>
    <row r="129" customFormat="false" ht="12.8" hidden="false" customHeight="false" outlineLevel="0" collapsed="false">
      <c r="A129" s="4" t="s">
        <v>7</v>
      </c>
      <c r="B129" s="4" t="s">
        <v>164</v>
      </c>
      <c r="C129" s="2" t="s">
        <v>47</v>
      </c>
      <c r="D129" s="2" t="n">
        <v>5</v>
      </c>
      <c r="E129" s="2" t="n">
        <v>0</v>
      </c>
    </row>
    <row r="130" customFormat="false" ht="12.8" hidden="false" customHeight="false" outlineLevel="0" collapsed="false">
      <c r="A130" s="4" t="s">
        <v>7</v>
      </c>
      <c r="B130" s="4" t="s">
        <v>165</v>
      </c>
      <c r="C130" s="2" t="s">
        <v>47</v>
      </c>
      <c r="D130" s="2" t="n">
        <v>5</v>
      </c>
      <c r="E130" s="2" t="n">
        <v>0</v>
      </c>
    </row>
    <row r="131" customFormat="false" ht="12.8" hidden="false" customHeight="false" outlineLevel="0" collapsed="false">
      <c r="A131" s="4" t="s">
        <v>7</v>
      </c>
      <c r="B131" s="4" t="s">
        <v>166</v>
      </c>
      <c r="C131" s="2" t="s">
        <v>47</v>
      </c>
      <c r="D131" s="2" t="n">
        <v>5</v>
      </c>
      <c r="E131" s="2" t="n">
        <v>0</v>
      </c>
    </row>
    <row r="132" customFormat="false" ht="12.8" hidden="false" customHeight="false" outlineLevel="0" collapsed="false">
      <c r="A132" s="4" t="s">
        <v>7</v>
      </c>
      <c r="B132" s="4" t="s">
        <v>167</v>
      </c>
      <c r="C132" s="2" t="s">
        <v>47</v>
      </c>
      <c r="D132" s="2" t="n">
        <v>5</v>
      </c>
      <c r="E132" s="2" t="n">
        <v>0</v>
      </c>
    </row>
    <row r="133" customFormat="false" ht="12.8" hidden="false" customHeight="false" outlineLevel="0" collapsed="false">
      <c r="A133" s="4" t="s">
        <v>7</v>
      </c>
      <c r="B133" s="4" t="s">
        <v>168</v>
      </c>
      <c r="C133" s="2" t="s">
        <v>32</v>
      </c>
      <c r="D133" s="2" t="n">
        <v>8</v>
      </c>
      <c r="E133" s="2" t="n">
        <v>0</v>
      </c>
    </row>
    <row r="134" customFormat="false" ht="12.8" hidden="false" customHeight="false" outlineLevel="0" collapsed="false">
      <c r="A134" s="4" t="s">
        <v>7</v>
      </c>
      <c r="B134" s="4" t="s">
        <v>169</v>
      </c>
      <c r="C134" s="2" t="s">
        <v>32</v>
      </c>
      <c r="D134" s="2" t="n">
        <v>8</v>
      </c>
      <c r="E134" s="2" t="n">
        <v>0</v>
      </c>
    </row>
    <row r="135" customFormat="false" ht="12.8" hidden="false" customHeight="false" outlineLevel="0" collapsed="false">
      <c r="A135" s="4" t="s">
        <v>8</v>
      </c>
      <c r="B135" s="4" t="s">
        <v>170</v>
      </c>
      <c r="C135" s="2" t="s">
        <v>111</v>
      </c>
      <c r="D135" s="2" t="n">
        <v>5</v>
      </c>
      <c r="E135" s="2" t="n">
        <v>0</v>
      </c>
    </row>
    <row r="136" customFormat="false" ht="12.8" hidden="false" customHeight="false" outlineLevel="0" collapsed="false">
      <c r="A136" s="4" t="s">
        <v>8</v>
      </c>
      <c r="B136" s="4" t="s">
        <v>171</v>
      </c>
      <c r="C136" s="2" t="s">
        <v>47</v>
      </c>
      <c r="D136" s="2" t="n">
        <v>5</v>
      </c>
      <c r="E136" s="2" t="n">
        <v>0</v>
      </c>
    </row>
    <row r="137" customFormat="false" ht="12.8" hidden="false" customHeight="false" outlineLevel="0" collapsed="false">
      <c r="A137" s="4" t="s">
        <v>8</v>
      </c>
      <c r="B137" s="4" t="s">
        <v>172</v>
      </c>
      <c r="C137" s="2" t="s">
        <v>47</v>
      </c>
      <c r="D137" s="2" t="n">
        <v>5</v>
      </c>
      <c r="E137" s="2" t="n">
        <v>0</v>
      </c>
    </row>
    <row r="138" customFormat="false" ht="12.8" hidden="false" customHeight="false" outlineLevel="0" collapsed="false">
      <c r="A138" s="4" t="s">
        <v>8</v>
      </c>
      <c r="B138" s="4" t="s">
        <v>173</v>
      </c>
      <c r="C138" s="2" t="s">
        <v>47</v>
      </c>
      <c r="D138" s="2" t="n">
        <v>5</v>
      </c>
      <c r="E138" s="2" t="n">
        <v>0</v>
      </c>
    </row>
    <row r="139" customFormat="false" ht="12.8" hidden="false" customHeight="false" outlineLevel="0" collapsed="false">
      <c r="A139" s="4" t="s">
        <v>8</v>
      </c>
      <c r="B139" s="4" t="s">
        <v>174</v>
      </c>
      <c r="C139" s="2" t="s">
        <v>47</v>
      </c>
      <c r="D139" s="2" t="n">
        <v>5</v>
      </c>
      <c r="E139" s="2" t="n">
        <v>0</v>
      </c>
    </row>
    <row r="140" customFormat="false" ht="12.8" hidden="false" customHeight="false" outlineLevel="0" collapsed="false">
      <c r="A140" s="4" t="s">
        <v>8</v>
      </c>
      <c r="B140" s="4" t="s">
        <v>175</v>
      </c>
      <c r="C140" s="2" t="s">
        <v>47</v>
      </c>
      <c r="D140" s="2" t="n">
        <v>5</v>
      </c>
      <c r="E140" s="2" t="n">
        <v>0</v>
      </c>
    </row>
    <row r="141" customFormat="false" ht="12.8" hidden="false" customHeight="false" outlineLevel="0" collapsed="false">
      <c r="A141" s="4" t="s">
        <v>8</v>
      </c>
      <c r="B141" s="4" t="s">
        <v>176</v>
      </c>
      <c r="C141" s="2" t="s">
        <v>47</v>
      </c>
      <c r="D141" s="2" t="n">
        <v>5</v>
      </c>
      <c r="E141" s="2" t="n">
        <v>0</v>
      </c>
    </row>
    <row r="142" customFormat="false" ht="12.8" hidden="false" customHeight="false" outlineLevel="0" collapsed="false">
      <c r="A142" s="4" t="s">
        <v>8</v>
      </c>
      <c r="B142" s="4" t="s">
        <v>177</v>
      </c>
      <c r="C142" s="2" t="s">
        <v>47</v>
      </c>
      <c r="D142" s="2" t="n">
        <v>5</v>
      </c>
      <c r="E142" s="2" t="n">
        <v>0</v>
      </c>
    </row>
    <row r="143" customFormat="false" ht="12.8" hidden="false" customHeight="false" outlineLevel="0" collapsed="false">
      <c r="A143" s="4" t="s">
        <v>8</v>
      </c>
      <c r="B143" s="4" t="s">
        <v>178</v>
      </c>
      <c r="C143" s="2" t="s">
        <v>47</v>
      </c>
      <c r="D143" s="2" t="n">
        <v>5</v>
      </c>
      <c r="E143" s="2" t="n">
        <v>0</v>
      </c>
    </row>
    <row r="144" customFormat="false" ht="12.8" hidden="false" customHeight="false" outlineLevel="0" collapsed="false">
      <c r="A144" s="4" t="s">
        <v>8</v>
      </c>
      <c r="B144" s="4" t="s">
        <v>179</v>
      </c>
      <c r="C144" s="2" t="s">
        <v>47</v>
      </c>
      <c r="D144" s="2" t="n">
        <v>5</v>
      </c>
      <c r="E144" s="2" t="n">
        <v>0</v>
      </c>
    </row>
    <row r="145" customFormat="false" ht="12.8" hidden="false" customHeight="false" outlineLevel="0" collapsed="false">
      <c r="A145" s="4" t="s">
        <v>8</v>
      </c>
      <c r="B145" s="4" t="s">
        <v>180</v>
      </c>
      <c r="C145" s="2" t="s">
        <v>47</v>
      </c>
      <c r="D145" s="2" t="n">
        <v>5</v>
      </c>
      <c r="E145" s="2" t="n">
        <v>0</v>
      </c>
    </row>
    <row r="146" customFormat="false" ht="12.8" hidden="false" customHeight="false" outlineLevel="0" collapsed="false">
      <c r="A146" s="4" t="s">
        <v>8</v>
      </c>
      <c r="B146" s="4" t="s">
        <v>181</v>
      </c>
      <c r="C146" s="2" t="s">
        <v>47</v>
      </c>
      <c r="D146" s="2" t="n">
        <v>5</v>
      </c>
      <c r="E146" s="2" t="n">
        <v>0</v>
      </c>
    </row>
    <row r="147" customFormat="false" ht="12.8" hidden="false" customHeight="false" outlineLevel="0" collapsed="false">
      <c r="A147" s="4" t="s">
        <v>8</v>
      </c>
      <c r="B147" s="4" t="s">
        <v>182</v>
      </c>
      <c r="C147" s="2" t="s">
        <v>111</v>
      </c>
      <c r="D147" s="2" t="n">
        <v>5</v>
      </c>
      <c r="E147" s="2" t="n">
        <v>0</v>
      </c>
    </row>
    <row r="148" customFormat="false" ht="12.8" hidden="false" customHeight="false" outlineLevel="0" collapsed="false">
      <c r="A148" s="4" t="s">
        <v>8</v>
      </c>
      <c r="B148" s="4" t="s">
        <v>183</v>
      </c>
      <c r="C148" s="2" t="s">
        <v>111</v>
      </c>
      <c r="D148" s="2" t="n">
        <v>5</v>
      </c>
      <c r="E148" s="2" t="n">
        <v>0</v>
      </c>
    </row>
    <row r="149" customFormat="false" ht="12.8" hidden="false" customHeight="false" outlineLevel="0" collapsed="false">
      <c r="A149" s="4" t="s">
        <v>8</v>
      </c>
      <c r="B149" s="4" t="s">
        <v>184</v>
      </c>
      <c r="C149" s="2" t="s">
        <v>111</v>
      </c>
      <c r="D149" s="2" t="n">
        <v>5</v>
      </c>
      <c r="E149" s="2" t="n">
        <v>0</v>
      </c>
    </row>
    <row r="150" customFormat="false" ht="12.8" hidden="false" customHeight="false" outlineLevel="0" collapsed="false">
      <c r="A150" s="4" t="s">
        <v>8</v>
      </c>
      <c r="B150" s="4" t="s">
        <v>185</v>
      </c>
      <c r="C150" s="2" t="s">
        <v>47</v>
      </c>
      <c r="D150" s="2" t="n">
        <v>5</v>
      </c>
      <c r="E150" s="2" t="n">
        <v>0</v>
      </c>
    </row>
    <row r="151" customFormat="false" ht="12.8" hidden="false" customHeight="false" outlineLevel="0" collapsed="false">
      <c r="A151" s="4" t="s">
        <v>8</v>
      </c>
      <c r="B151" s="4" t="s">
        <v>186</v>
      </c>
      <c r="C151" s="2" t="s">
        <v>111</v>
      </c>
      <c r="D151" s="2" t="n">
        <v>5</v>
      </c>
      <c r="E151" s="2" t="n">
        <v>0</v>
      </c>
    </row>
    <row r="152" customFormat="false" ht="12.8" hidden="false" customHeight="false" outlineLevel="0" collapsed="false">
      <c r="A152" s="4" t="s">
        <v>8</v>
      </c>
      <c r="B152" s="4" t="s">
        <v>187</v>
      </c>
      <c r="C152" s="2" t="s">
        <v>111</v>
      </c>
      <c r="D152" s="2" t="n">
        <v>5</v>
      </c>
      <c r="E152" s="2" t="n">
        <v>0</v>
      </c>
    </row>
    <row r="153" customFormat="false" ht="12.8" hidden="false" customHeight="false" outlineLevel="0" collapsed="false">
      <c r="A153" s="4" t="s">
        <v>8</v>
      </c>
      <c r="B153" s="4" t="s">
        <v>188</v>
      </c>
      <c r="C153" s="2" t="s">
        <v>47</v>
      </c>
      <c r="D153" s="2" t="n">
        <v>5</v>
      </c>
      <c r="E153" s="2" t="n">
        <v>0</v>
      </c>
    </row>
    <row r="154" customFormat="false" ht="12.8" hidden="false" customHeight="false" outlineLevel="0" collapsed="false">
      <c r="A154" s="4" t="s">
        <v>8</v>
      </c>
      <c r="B154" s="4" t="s">
        <v>189</v>
      </c>
      <c r="C154" s="2" t="s">
        <v>111</v>
      </c>
      <c r="D154" s="2" t="n">
        <v>5</v>
      </c>
      <c r="E154" s="2" t="n">
        <v>0</v>
      </c>
    </row>
    <row r="155" customFormat="false" ht="12.8" hidden="false" customHeight="false" outlineLevel="0" collapsed="false">
      <c r="A155" s="4" t="s">
        <v>8</v>
      </c>
      <c r="B155" s="4" t="s">
        <v>190</v>
      </c>
      <c r="C155" s="2" t="s">
        <v>47</v>
      </c>
      <c r="D155" s="2" t="n">
        <v>5</v>
      </c>
      <c r="E155" s="2" t="n">
        <v>0</v>
      </c>
    </row>
    <row r="156" customFormat="false" ht="12.8" hidden="false" customHeight="false" outlineLevel="0" collapsed="false">
      <c r="A156" s="4" t="s">
        <v>8</v>
      </c>
      <c r="B156" s="4" t="s">
        <v>191</v>
      </c>
      <c r="C156" s="2" t="s">
        <v>111</v>
      </c>
      <c r="D156" s="2" t="n">
        <v>5</v>
      </c>
      <c r="E156" s="2" t="n">
        <v>0</v>
      </c>
    </row>
    <row r="157" customFormat="false" ht="12.8" hidden="false" customHeight="false" outlineLevel="0" collapsed="false">
      <c r="A157" s="4" t="s">
        <v>8</v>
      </c>
      <c r="B157" s="4" t="s">
        <v>192</v>
      </c>
      <c r="C157" s="2" t="s">
        <v>47</v>
      </c>
      <c r="D157" s="2" t="n">
        <v>5</v>
      </c>
      <c r="E157" s="2" t="n">
        <v>0</v>
      </c>
    </row>
    <row r="158" customFormat="false" ht="12.8" hidden="false" customHeight="false" outlineLevel="0" collapsed="false">
      <c r="A158" s="4" t="s">
        <v>8</v>
      </c>
      <c r="B158" s="4" t="s">
        <v>193</v>
      </c>
      <c r="C158" s="2" t="s">
        <v>111</v>
      </c>
      <c r="D158" s="2" t="n">
        <v>5</v>
      </c>
      <c r="E158" s="2" t="n">
        <v>0</v>
      </c>
    </row>
    <row r="159" customFormat="false" ht="12.8" hidden="false" customHeight="false" outlineLevel="0" collapsed="false">
      <c r="A159" s="4" t="s">
        <v>8</v>
      </c>
      <c r="B159" s="4" t="s">
        <v>194</v>
      </c>
      <c r="C159" s="2" t="s">
        <v>111</v>
      </c>
      <c r="D159" s="2" t="n">
        <v>5</v>
      </c>
      <c r="E159" s="2" t="n">
        <v>0</v>
      </c>
    </row>
    <row r="160" customFormat="false" ht="12.8" hidden="false" customHeight="false" outlineLevel="0" collapsed="false">
      <c r="A160" s="4" t="s">
        <v>8</v>
      </c>
      <c r="B160" s="4" t="s">
        <v>195</v>
      </c>
      <c r="C160" s="2" t="s">
        <v>111</v>
      </c>
      <c r="D160" s="2" t="n">
        <v>5</v>
      </c>
      <c r="E160" s="2" t="n">
        <v>0</v>
      </c>
    </row>
    <row r="161" customFormat="false" ht="12.8" hidden="false" customHeight="false" outlineLevel="0" collapsed="false">
      <c r="A161" s="4" t="s">
        <v>8</v>
      </c>
      <c r="B161" s="4" t="s">
        <v>196</v>
      </c>
      <c r="C161" s="2" t="s">
        <v>32</v>
      </c>
      <c r="D161" s="2" t="n">
        <v>8</v>
      </c>
      <c r="E161" s="2" t="n">
        <v>0</v>
      </c>
    </row>
    <row r="162" customFormat="false" ht="12.8" hidden="false" customHeight="false" outlineLevel="0" collapsed="false">
      <c r="A162" s="4" t="s">
        <v>8</v>
      </c>
      <c r="B162" s="4" t="s">
        <v>197</v>
      </c>
      <c r="C162" s="2" t="s">
        <v>32</v>
      </c>
      <c r="D162" s="2" t="n">
        <v>8</v>
      </c>
      <c r="E162" s="2" t="n">
        <v>0</v>
      </c>
    </row>
    <row r="163" customFormat="false" ht="12.8" hidden="false" customHeight="false" outlineLevel="0" collapsed="false">
      <c r="A163" s="4" t="s">
        <v>8</v>
      </c>
      <c r="B163" s="4" t="s">
        <v>198</v>
      </c>
      <c r="C163" s="2" t="s">
        <v>32</v>
      </c>
      <c r="D163" s="2" t="n">
        <v>8</v>
      </c>
      <c r="E163" s="2" t="n">
        <v>0</v>
      </c>
    </row>
    <row r="164" customFormat="false" ht="12.8" hidden="false" customHeight="false" outlineLevel="0" collapsed="false">
      <c r="A164" s="4" t="s">
        <v>8</v>
      </c>
      <c r="B164" s="4" t="s">
        <v>199</v>
      </c>
      <c r="C164" s="2" t="s">
        <v>32</v>
      </c>
      <c r="D164" s="2" t="n">
        <v>8</v>
      </c>
      <c r="E164" s="2" t="n">
        <v>0</v>
      </c>
    </row>
    <row r="165" customFormat="false" ht="12.8" hidden="false" customHeight="false" outlineLevel="0" collapsed="false">
      <c r="A165" s="4" t="s">
        <v>8</v>
      </c>
      <c r="B165" s="4" t="s">
        <v>200</v>
      </c>
      <c r="C165" s="2" t="s">
        <v>32</v>
      </c>
      <c r="D165" s="2" t="n">
        <v>8</v>
      </c>
      <c r="E165" s="2" t="n">
        <v>0</v>
      </c>
    </row>
    <row r="166" customFormat="false" ht="12.8" hidden="false" customHeight="false" outlineLevel="0" collapsed="false">
      <c r="A166" s="4" t="s">
        <v>8</v>
      </c>
      <c r="B166" s="4" t="s">
        <v>201</v>
      </c>
      <c r="C166" s="2" t="s">
        <v>32</v>
      </c>
      <c r="D166" s="2" t="n">
        <v>8</v>
      </c>
      <c r="E166" s="2" t="n">
        <v>0</v>
      </c>
    </row>
    <row r="167" customFormat="false" ht="12.8" hidden="false" customHeight="false" outlineLevel="0" collapsed="false">
      <c r="A167" s="4" t="s">
        <v>8</v>
      </c>
      <c r="B167" s="4" t="s">
        <v>202</v>
      </c>
      <c r="C167" s="2" t="s">
        <v>203</v>
      </c>
      <c r="D167" s="2" t="n">
        <v>9</v>
      </c>
      <c r="E167" s="2" t="n">
        <v>0</v>
      </c>
    </row>
    <row r="168" customFormat="false" ht="12.8" hidden="false" customHeight="false" outlineLevel="0" collapsed="false">
      <c r="A168" s="4" t="s">
        <v>8</v>
      </c>
      <c r="B168" s="4" t="s">
        <v>204</v>
      </c>
      <c r="C168" s="2" t="s">
        <v>47</v>
      </c>
      <c r="D168" s="2" t="n">
        <v>5</v>
      </c>
      <c r="E168" s="2" t="n">
        <v>0</v>
      </c>
    </row>
    <row r="169" customFormat="false" ht="12.8" hidden="false" customHeight="false" outlineLevel="0" collapsed="false">
      <c r="A169" s="4" t="s">
        <v>8</v>
      </c>
      <c r="B169" s="4" t="s">
        <v>205</v>
      </c>
      <c r="C169" s="2" t="s">
        <v>203</v>
      </c>
      <c r="D169" s="2" t="n">
        <v>9</v>
      </c>
      <c r="E169" s="2" t="n">
        <v>0</v>
      </c>
    </row>
    <row r="170" customFormat="false" ht="12.8" hidden="false" customHeight="false" outlineLevel="0" collapsed="false">
      <c r="A170" s="4" t="s">
        <v>8</v>
      </c>
      <c r="B170" s="4" t="s">
        <v>206</v>
      </c>
      <c r="C170" s="2" t="s">
        <v>203</v>
      </c>
      <c r="D170" s="2" t="n">
        <v>9</v>
      </c>
      <c r="E170" s="2" t="n">
        <v>0</v>
      </c>
    </row>
    <row r="171" customFormat="false" ht="12.8" hidden="false" customHeight="false" outlineLevel="0" collapsed="false">
      <c r="A171" s="4" t="s">
        <v>8</v>
      </c>
      <c r="B171" s="4" t="s">
        <v>207</v>
      </c>
      <c r="C171" s="2" t="s">
        <v>203</v>
      </c>
      <c r="D171" s="2" t="n">
        <v>9</v>
      </c>
      <c r="E171" s="2" t="n">
        <v>0</v>
      </c>
    </row>
    <row r="172" customFormat="false" ht="12.8" hidden="false" customHeight="false" outlineLevel="0" collapsed="false">
      <c r="A172" s="4" t="s">
        <v>8</v>
      </c>
      <c r="B172" s="4" t="s">
        <v>208</v>
      </c>
      <c r="C172" s="2" t="s">
        <v>203</v>
      </c>
      <c r="D172" s="2" t="n">
        <v>9</v>
      </c>
      <c r="E172" s="2" t="n">
        <v>0</v>
      </c>
    </row>
    <row r="173" customFormat="false" ht="12.8" hidden="false" customHeight="false" outlineLevel="0" collapsed="false">
      <c r="A173" s="4" t="s">
        <v>8</v>
      </c>
      <c r="B173" s="4" t="s">
        <v>209</v>
      </c>
      <c r="C173" s="2" t="s">
        <v>203</v>
      </c>
      <c r="D173" s="2" t="n">
        <v>9</v>
      </c>
      <c r="E173" s="2" t="n">
        <v>0</v>
      </c>
    </row>
    <row r="174" customFormat="false" ht="12.8" hidden="false" customHeight="false" outlineLevel="0" collapsed="false">
      <c r="A174" s="4" t="s">
        <v>8</v>
      </c>
      <c r="B174" s="4" t="s">
        <v>210</v>
      </c>
      <c r="C174" s="2" t="s">
        <v>203</v>
      </c>
      <c r="D174" s="2" t="n">
        <v>9</v>
      </c>
      <c r="E174" s="2" t="n">
        <v>0</v>
      </c>
    </row>
    <row r="175" customFormat="false" ht="12.8" hidden="false" customHeight="false" outlineLevel="0" collapsed="false">
      <c r="A175" s="4" t="s">
        <v>8</v>
      </c>
      <c r="B175" s="4" t="s">
        <v>211</v>
      </c>
      <c r="C175" s="2" t="s">
        <v>212</v>
      </c>
      <c r="D175" s="2" t="n">
        <v>3</v>
      </c>
      <c r="E175" s="2" t="n">
        <v>0</v>
      </c>
    </row>
    <row r="176" customFormat="false" ht="12.8" hidden="false" customHeight="false" outlineLevel="0" collapsed="false">
      <c r="A176" s="4" t="s">
        <v>8</v>
      </c>
      <c r="B176" s="4" t="s">
        <v>213</v>
      </c>
      <c r="C176" s="2" t="s">
        <v>32</v>
      </c>
      <c r="D176" s="2" t="n">
        <v>8</v>
      </c>
      <c r="E176" s="2" t="n">
        <v>0</v>
      </c>
    </row>
    <row r="177" customFormat="false" ht="12.8" hidden="false" customHeight="false" outlineLevel="0" collapsed="false">
      <c r="A177" s="4" t="s">
        <v>8</v>
      </c>
      <c r="B177" s="4" t="s">
        <v>214</v>
      </c>
      <c r="C177" s="2" t="s">
        <v>32</v>
      </c>
      <c r="D177" s="2" t="n">
        <v>8</v>
      </c>
      <c r="E177" s="2" t="n">
        <v>0</v>
      </c>
    </row>
    <row r="178" customFormat="false" ht="12.8" hidden="false" customHeight="false" outlineLevel="0" collapsed="false">
      <c r="A178" s="4" t="s">
        <v>8</v>
      </c>
      <c r="B178" s="4" t="s">
        <v>215</v>
      </c>
      <c r="C178" s="2" t="s">
        <v>32</v>
      </c>
      <c r="D178" s="2" t="n">
        <v>8</v>
      </c>
      <c r="E178" s="2" t="n">
        <v>0</v>
      </c>
    </row>
    <row r="179" customFormat="false" ht="12.8" hidden="false" customHeight="false" outlineLevel="0" collapsed="false">
      <c r="A179" s="4" t="s">
        <v>8</v>
      </c>
      <c r="B179" s="4" t="s">
        <v>216</v>
      </c>
      <c r="C179" s="2" t="s">
        <v>32</v>
      </c>
      <c r="D179" s="2" t="n">
        <v>8</v>
      </c>
      <c r="E179" s="2" t="n">
        <v>0</v>
      </c>
    </row>
    <row r="180" customFormat="false" ht="12.8" hidden="false" customHeight="false" outlineLevel="0" collapsed="false">
      <c r="A180" s="4" t="s">
        <v>9</v>
      </c>
      <c r="B180" s="4" t="s">
        <v>217</v>
      </c>
      <c r="C180" s="2" t="s">
        <v>101</v>
      </c>
      <c r="D180" s="2" t="n">
        <v>5</v>
      </c>
      <c r="E180" s="2" t="n">
        <v>0</v>
      </c>
    </row>
    <row r="181" customFormat="false" ht="12.8" hidden="false" customHeight="false" outlineLevel="0" collapsed="false">
      <c r="A181" s="4" t="s">
        <v>9</v>
      </c>
      <c r="B181" s="4" t="s">
        <v>218</v>
      </c>
      <c r="C181" s="2" t="s">
        <v>101</v>
      </c>
      <c r="D181" s="2" t="n">
        <v>5</v>
      </c>
      <c r="E181" s="2" t="n">
        <v>0</v>
      </c>
    </row>
    <row r="182" customFormat="false" ht="12.8" hidden="false" customHeight="false" outlineLevel="0" collapsed="false">
      <c r="A182" s="4" t="s">
        <v>9</v>
      </c>
      <c r="B182" s="4" t="s">
        <v>219</v>
      </c>
      <c r="C182" s="2" t="s">
        <v>101</v>
      </c>
      <c r="D182" s="2" t="n">
        <v>5</v>
      </c>
      <c r="E182" s="2" t="n">
        <v>0</v>
      </c>
    </row>
    <row r="183" customFormat="false" ht="12.8" hidden="false" customHeight="false" outlineLevel="0" collapsed="false">
      <c r="A183" s="4" t="s">
        <v>9</v>
      </c>
      <c r="B183" s="4" t="s">
        <v>220</v>
      </c>
      <c r="C183" s="2" t="s">
        <v>101</v>
      </c>
      <c r="D183" s="2" t="n">
        <v>5</v>
      </c>
      <c r="E183" s="2" t="n">
        <v>0</v>
      </c>
    </row>
    <row r="184" customFormat="false" ht="12.8" hidden="false" customHeight="false" outlineLevel="0" collapsed="false">
      <c r="A184" s="4" t="s">
        <v>9</v>
      </c>
      <c r="B184" s="4" t="s">
        <v>221</v>
      </c>
      <c r="C184" s="2" t="s">
        <v>101</v>
      </c>
      <c r="D184" s="2" t="n">
        <v>5</v>
      </c>
      <c r="E184" s="2" t="n">
        <v>0</v>
      </c>
    </row>
    <row r="185" customFormat="false" ht="12.8" hidden="false" customHeight="false" outlineLevel="0" collapsed="false">
      <c r="A185" s="4" t="s">
        <v>9</v>
      </c>
      <c r="B185" s="4" t="s">
        <v>222</v>
      </c>
      <c r="C185" s="2" t="s">
        <v>101</v>
      </c>
      <c r="D185" s="2" t="n">
        <v>5</v>
      </c>
      <c r="E185" s="2" t="n">
        <v>0</v>
      </c>
    </row>
    <row r="186" customFormat="false" ht="12.8" hidden="false" customHeight="false" outlineLevel="0" collapsed="false">
      <c r="A186" s="4" t="s">
        <v>10</v>
      </c>
      <c r="B186" s="4" t="s">
        <v>223</v>
      </c>
      <c r="C186" s="2" t="s">
        <v>47</v>
      </c>
      <c r="D186" s="2" t="n">
        <v>5</v>
      </c>
      <c r="E186" s="2" t="n">
        <v>0</v>
      </c>
    </row>
    <row r="187" customFormat="false" ht="12.8" hidden="false" customHeight="false" outlineLevel="0" collapsed="false">
      <c r="A187" s="4" t="s">
        <v>10</v>
      </c>
      <c r="B187" s="4" t="s">
        <v>224</v>
      </c>
      <c r="C187" s="2" t="s">
        <v>47</v>
      </c>
      <c r="D187" s="2" t="n">
        <v>5</v>
      </c>
      <c r="E187" s="2" t="n">
        <v>0</v>
      </c>
    </row>
    <row r="188" customFormat="false" ht="12.8" hidden="false" customHeight="false" outlineLevel="0" collapsed="false">
      <c r="A188" s="4" t="s">
        <v>10</v>
      </c>
      <c r="B188" s="4" t="s">
        <v>225</v>
      </c>
      <c r="C188" s="2" t="s">
        <v>47</v>
      </c>
      <c r="D188" s="2" t="n">
        <v>5</v>
      </c>
      <c r="E188" s="2" t="n">
        <v>0</v>
      </c>
    </row>
    <row r="189" customFormat="false" ht="12.8" hidden="false" customHeight="false" outlineLevel="0" collapsed="false">
      <c r="A189" s="4" t="s">
        <v>10</v>
      </c>
      <c r="B189" s="4" t="s">
        <v>226</v>
      </c>
      <c r="C189" s="2" t="s">
        <v>47</v>
      </c>
      <c r="D189" s="2" t="n">
        <v>5</v>
      </c>
      <c r="E189" s="2" t="n">
        <v>0</v>
      </c>
    </row>
    <row r="190" customFormat="false" ht="12.8" hidden="false" customHeight="false" outlineLevel="0" collapsed="false">
      <c r="A190" s="4" t="s">
        <v>10</v>
      </c>
      <c r="B190" s="4" t="s">
        <v>227</v>
      </c>
      <c r="C190" s="2" t="s">
        <v>47</v>
      </c>
      <c r="D190" s="2" t="n">
        <v>5</v>
      </c>
      <c r="E190" s="2" t="n">
        <v>0</v>
      </c>
    </row>
    <row r="191" customFormat="false" ht="12.8" hidden="false" customHeight="false" outlineLevel="0" collapsed="false">
      <c r="A191" s="4" t="s">
        <v>10</v>
      </c>
      <c r="B191" s="4" t="s">
        <v>228</v>
      </c>
      <c r="C191" s="2" t="s">
        <v>47</v>
      </c>
      <c r="D191" s="2" t="n">
        <v>5</v>
      </c>
      <c r="E191" s="2" t="n">
        <v>0</v>
      </c>
    </row>
    <row r="192" customFormat="false" ht="12.8" hidden="false" customHeight="false" outlineLevel="0" collapsed="false">
      <c r="A192" s="4" t="s">
        <v>10</v>
      </c>
      <c r="B192" s="4" t="s">
        <v>229</v>
      </c>
      <c r="C192" s="2" t="s">
        <v>47</v>
      </c>
      <c r="D192" s="2" t="n">
        <v>5</v>
      </c>
      <c r="E192" s="2" t="n">
        <v>0</v>
      </c>
    </row>
    <row r="193" customFormat="false" ht="12.8" hidden="false" customHeight="false" outlineLevel="0" collapsed="false">
      <c r="A193" s="4" t="s">
        <v>10</v>
      </c>
      <c r="B193" s="4" t="s">
        <v>230</v>
      </c>
      <c r="C193" s="2" t="s">
        <v>47</v>
      </c>
      <c r="D193" s="2" t="n">
        <v>5</v>
      </c>
      <c r="E193" s="2" t="n">
        <v>0</v>
      </c>
    </row>
    <row r="194" customFormat="false" ht="12.8" hidden="false" customHeight="false" outlineLevel="0" collapsed="false">
      <c r="A194" s="4" t="s">
        <v>10</v>
      </c>
      <c r="B194" s="4" t="s">
        <v>231</v>
      </c>
      <c r="C194" s="2" t="s">
        <v>47</v>
      </c>
      <c r="D194" s="2" t="n">
        <v>5</v>
      </c>
      <c r="E194" s="2" t="n">
        <v>0</v>
      </c>
    </row>
    <row r="195" customFormat="false" ht="12.8" hidden="false" customHeight="false" outlineLevel="0" collapsed="false">
      <c r="A195" s="4" t="s">
        <v>10</v>
      </c>
      <c r="B195" s="4" t="s">
        <v>232</v>
      </c>
      <c r="C195" s="2" t="s">
        <v>47</v>
      </c>
      <c r="D195" s="2" t="n">
        <v>5</v>
      </c>
      <c r="E195" s="2" t="n">
        <v>0</v>
      </c>
    </row>
    <row r="196" customFormat="false" ht="12.8" hidden="false" customHeight="false" outlineLevel="0" collapsed="false">
      <c r="A196" s="4" t="s">
        <v>10</v>
      </c>
      <c r="B196" s="4" t="s">
        <v>233</v>
      </c>
      <c r="C196" s="2" t="s">
        <v>47</v>
      </c>
      <c r="D196" s="2" t="n">
        <v>5</v>
      </c>
      <c r="E196" s="2" t="n">
        <v>0</v>
      </c>
    </row>
    <row r="197" customFormat="false" ht="12.8" hidden="false" customHeight="false" outlineLevel="0" collapsed="false">
      <c r="A197" s="4" t="s">
        <v>10</v>
      </c>
      <c r="B197" s="4" t="s">
        <v>234</v>
      </c>
      <c r="C197" s="2" t="s">
        <v>47</v>
      </c>
      <c r="D197" s="2" t="n">
        <v>5</v>
      </c>
      <c r="E197" s="2" t="n">
        <v>0</v>
      </c>
    </row>
    <row r="198" customFormat="false" ht="12.8" hidden="false" customHeight="false" outlineLevel="0" collapsed="false">
      <c r="A198" s="4" t="s">
        <v>10</v>
      </c>
      <c r="B198" s="4" t="s">
        <v>235</v>
      </c>
      <c r="C198" s="2" t="s">
        <v>47</v>
      </c>
      <c r="D198" s="2" t="n">
        <v>5</v>
      </c>
      <c r="E198" s="2" t="n">
        <v>0</v>
      </c>
    </row>
    <row r="199" customFormat="false" ht="12.8" hidden="false" customHeight="false" outlineLevel="0" collapsed="false">
      <c r="A199" s="4" t="s">
        <v>10</v>
      </c>
      <c r="B199" s="4" t="s">
        <v>236</v>
      </c>
      <c r="C199" s="2" t="s">
        <v>47</v>
      </c>
      <c r="D199" s="2" t="n">
        <v>5</v>
      </c>
      <c r="E199" s="2" t="n">
        <v>0</v>
      </c>
    </row>
    <row r="200" customFormat="false" ht="12.8" hidden="false" customHeight="false" outlineLevel="0" collapsed="false">
      <c r="A200" s="4" t="s">
        <v>10</v>
      </c>
      <c r="B200" s="4" t="s">
        <v>237</v>
      </c>
      <c r="C200" s="2" t="s">
        <v>47</v>
      </c>
      <c r="D200" s="2" t="n">
        <v>5</v>
      </c>
      <c r="E200" s="2" t="n">
        <v>0</v>
      </c>
    </row>
    <row r="201" customFormat="false" ht="12.8" hidden="false" customHeight="false" outlineLevel="0" collapsed="false">
      <c r="A201" s="4" t="s">
        <v>10</v>
      </c>
      <c r="B201" s="4" t="s">
        <v>238</v>
      </c>
      <c r="C201" s="2" t="s">
        <v>47</v>
      </c>
      <c r="D201" s="2" t="n">
        <v>5</v>
      </c>
      <c r="E201" s="2" t="n">
        <v>0</v>
      </c>
    </row>
    <row r="202" customFormat="false" ht="12.8" hidden="false" customHeight="false" outlineLevel="0" collapsed="false">
      <c r="A202" s="4" t="s">
        <v>10</v>
      </c>
      <c r="B202" s="4" t="s">
        <v>239</v>
      </c>
      <c r="C202" s="2" t="s">
        <v>111</v>
      </c>
      <c r="D202" s="2" t="n">
        <v>5</v>
      </c>
      <c r="E202" s="2" t="n">
        <v>0</v>
      </c>
    </row>
    <row r="203" customFormat="false" ht="12.8" hidden="false" customHeight="false" outlineLevel="0" collapsed="false">
      <c r="A203" s="4" t="s">
        <v>10</v>
      </c>
      <c r="B203" s="4" t="s">
        <v>240</v>
      </c>
      <c r="C203" s="2" t="s">
        <v>111</v>
      </c>
      <c r="D203" s="2" t="n">
        <v>5</v>
      </c>
      <c r="E203" s="2" t="n">
        <v>0</v>
      </c>
    </row>
    <row r="204" customFormat="false" ht="12.8" hidden="false" customHeight="false" outlineLevel="0" collapsed="false">
      <c r="A204" s="4" t="s">
        <v>10</v>
      </c>
      <c r="B204" s="4" t="s">
        <v>241</v>
      </c>
      <c r="C204" s="2" t="s">
        <v>111</v>
      </c>
      <c r="D204" s="2" t="n">
        <v>5</v>
      </c>
      <c r="E204" s="2" t="n">
        <v>0</v>
      </c>
    </row>
    <row r="205" customFormat="false" ht="12.8" hidden="false" customHeight="false" outlineLevel="0" collapsed="false">
      <c r="A205" s="4" t="s">
        <v>10</v>
      </c>
      <c r="B205" s="4" t="s">
        <v>242</v>
      </c>
      <c r="C205" s="2" t="s">
        <v>111</v>
      </c>
      <c r="D205" s="2" t="n">
        <v>5</v>
      </c>
      <c r="E205" s="2" t="n">
        <v>0</v>
      </c>
    </row>
    <row r="206" customFormat="false" ht="12.8" hidden="false" customHeight="false" outlineLevel="0" collapsed="false">
      <c r="A206" s="4" t="s">
        <v>10</v>
      </c>
      <c r="B206" s="4" t="s">
        <v>243</v>
      </c>
      <c r="C206" s="2" t="s">
        <v>111</v>
      </c>
      <c r="D206" s="2" t="n">
        <v>5</v>
      </c>
      <c r="E206" s="2" t="n">
        <v>0</v>
      </c>
    </row>
    <row r="207" customFormat="false" ht="12.8" hidden="false" customHeight="false" outlineLevel="0" collapsed="false">
      <c r="A207" s="4" t="s">
        <v>10</v>
      </c>
      <c r="B207" s="4" t="s">
        <v>244</v>
      </c>
      <c r="C207" s="2" t="s">
        <v>111</v>
      </c>
      <c r="D207" s="2" t="n">
        <v>5</v>
      </c>
      <c r="E207" s="2" t="n">
        <v>0</v>
      </c>
    </row>
    <row r="208" customFormat="false" ht="12.8" hidden="false" customHeight="false" outlineLevel="0" collapsed="false">
      <c r="A208" s="4" t="s">
        <v>10</v>
      </c>
      <c r="B208" s="4" t="s">
        <v>245</v>
      </c>
      <c r="C208" s="2" t="s">
        <v>111</v>
      </c>
      <c r="D208" s="2" t="n">
        <v>5</v>
      </c>
      <c r="E208" s="2" t="n">
        <v>0</v>
      </c>
    </row>
    <row r="209" customFormat="false" ht="12.8" hidden="false" customHeight="false" outlineLevel="0" collapsed="false">
      <c r="A209" s="4" t="s">
        <v>10</v>
      </c>
      <c r="B209" s="4" t="s">
        <v>246</v>
      </c>
      <c r="C209" s="2" t="s">
        <v>111</v>
      </c>
      <c r="D209" s="2" t="n">
        <v>5</v>
      </c>
      <c r="E209" s="2" t="n">
        <v>0</v>
      </c>
    </row>
    <row r="210" customFormat="false" ht="12.8" hidden="false" customHeight="false" outlineLevel="0" collapsed="false">
      <c r="A210" s="4" t="s">
        <v>10</v>
      </c>
      <c r="B210" s="4" t="s">
        <v>247</v>
      </c>
      <c r="C210" s="2" t="s">
        <v>47</v>
      </c>
      <c r="D210" s="2" t="n">
        <v>5</v>
      </c>
      <c r="E210" s="2" t="n">
        <v>0</v>
      </c>
    </row>
    <row r="211" customFormat="false" ht="12.8" hidden="false" customHeight="false" outlineLevel="0" collapsed="false">
      <c r="A211" s="4" t="s">
        <v>10</v>
      </c>
      <c r="B211" s="4" t="s">
        <v>248</v>
      </c>
      <c r="C211" s="2" t="s">
        <v>47</v>
      </c>
      <c r="D211" s="2" t="n">
        <v>5</v>
      </c>
      <c r="E211" s="2" t="n">
        <v>0</v>
      </c>
    </row>
    <row r="212" customFormat="false" ht="12.8" hidden="false" customHeight="false" outlineLevel="0" collapsed="false">
      <c r="A212" s="4" t="s">
        <v>10</v>
      </c>
      <c r="B212" s="4" t="s">
        <v>249</v>
      </c>
      <c r="C212" s="2" t="s">
        <v>47</v>
      </c>
      <c r="D212" s="2" t="n">
        <v>5</v>
      </c>
      <c r="E212" s="2" t="n">
        <v>0</v>
      </c>
    </row>
    <row r="213" customFormat="false" ht="12.8" hidden="false" customHeight="false" outlineLevel="0" collapsed="false">
      <c r="A213" s="4" t="s">
        <v>10</v>
      </c>
      <c r="B213" s="4" t="s">
        <v>250</v>
      </c>
      <c r="C213" s="2" t="s">
        <v>47</v>
      </c>
      <c r="D213" s="2" t="n">
        <v>5</v>
      </c>
      <c r="E213" s="2" t="n">
        <v>0</v>
      </c>
    </row>
    <row r="214" customFormat="false" ht="12.8" hidden="false" customHeight="false" outlineLevel="0" collapsed="false">
      <c r="A214" s="4" t="s">
        <v>10</v>
      </c>
      <c r="B214" s="4" t="s">
        <v>251</v>
      </c>
      <c r="C214" s="2" t="s">
        <v>111</v>
      </c>
      <c r="D214" s="2" t="n">
        <v>5</v>
      </c>
      <c r="E214" s="2" t="n">
        <v>0</v>
      </c>
    </row>
    <row r="215" customFormat="false" ht="12.8" hidden="false" customHeight="false" outlineLevel="0" collapsed="false">
      <c r="A215" s="4" t="s">
        <v>10</v>
      </c>
      <c r="B215" s="4" t="s">
        <v>252</v>
      </c>
      <c r="C215" s="2" t="s">
        <v>111</v>
      </c>
      <c r="D215" s="2" t="n">
        <v>5</v>
      </c>
      <c r="E215" s="2" t="n">
        <v>0</v>
      </c>
    </row>
    <row r="216" customFormat="false" ht="12.8" hidden="false" customHeight="false" outlineLevel="0" collapsed="false">
      <c r="A216" s="4" t="s">
        <v>10</v>
      </c>
      <c r="B216" s="4" t="s">
        <v>253</v>
      </c>
      <c r="C216" s="2" t="s">
        <v>32</v>
      </c>
      <c r="D216" s="2" t="n">
        <v>8</v>
      </c>
      <c r="E216" s="2" t="n">
        <v>0</v>
      </c>
    </row>
    <row r="217" customFormat="false" ht="12.8" hidden="false" customHeight="false" outlineLevel="0" collapsed="false">
      <c r="A217" s="4" t="s">
        <v>10</v>
      </c>
      <c r="B217" s="4" t="s">
        <v>254</v>
      </c>
      <c r="C217" s="2" t="s">
        <v>47</v>
      </c>
      <c r="D217" s="2" t="n">
        <v>5</v>
      </c>
      <c r="E217" s="2" t="n">
        <v>0</v>
      </c>
    </row>
    <row r="218" customFormat="false" ht="12.8" hidden="false" customHeight="false" outlineLevel="0" collapsed="false">
      <c r="A218" s="4" t="s">
        <v>10</v>
      </c>
      <c r="B218" s="4" t="s">
        <v>255</v>
      </c>
      <c r="C218" s="2" t="s">
        <v>47</v>
      </c>
      <c r="D218" s="2" t="n">
        <v>5</v>
      </c>
      <c r="E218" s="2" t="n">
        <v>0</v>
      </c>
    </row>
    <row r="219" customFormat="false" ht="12.8" hidden="false" customHeight="false" outlineLevel="0" collapsed="false">
      <c r="A219" s="4" t="s">
        <v>10</v>
      </c>
      <c r="B219" s="4" t="s">
        <v>256</v>
      </c>
      <c r="C219" s="2" t="s">
        <v>47</v>
      </c>
      <c r="D219" s="2" t="n">
        <v>5</v>
      </c>
      <c r="E219" s="2" t="n">
        <v>0</v>
      </c>
    </row>
    <row r="220" customFormat="false" ht="12.8" hidden="false" customHeight="false" outlineLevel="0" collapsed="false">
      <c r="A220" s="4" t="s">
        <v>10</v>
      </c>
      <c r="B220" s="4" t="s">
        <v>257</v>
      </c>
      <c r="C220" s="2" t="s">
        <v>47</v>
      </c>
      <c r="D220" s="2" t="n">
        <v>5</v>
      </c>
      <c r="E220" s="2" t="n">
        <v>0</v>
      </c>
    </row>
    <row r="221" customFormat="false" ht="12.8" hidden="false" customHeight="false" outlineLevel="0" collapsed="false">
      <c r="A221" s="4" t="s">
        <v>10</v>
      </c>
      <c r="B221" s="4" t="s">
        <v>258</v>
      </c>
      <c r="C221" s="2" t="s">
        <v>111</v>
      </c>
      <c r="D221" s="2" t="n">
        <v>5</v>
      </c>
      <c r="E221" s="2" t="n">
        <v>0</v>
      </c>
    </row>
    <row r="222" customFormat="false" ht="12.8" hidden="false" customHeight="false" outlineLevel="0" collapsed="false">
      <c r="A222" s="4" t="s">
        <v>10</v>
      </c>
      <c r="B222" s="4" t="s">
        <v>259</v>
      </c>
      <c r="C222" s="2" t="s">
        <v>111</v>
      </c>
      <c r="D222" s="2" t="n">
        <v>5</v>
      </c>
      <c r="E222" s="2" t="n">
        <v>0</v>
      </c>
    </row>
    <row r="223" customFormat="false" ht="12.8" hidden="false" customHeight="false" outlineLevel="0" collapsed="false">
      <c r="A223" s="4" t="s">
        <v>10</v>
      </c>
      <c r="B223" s="4" t="s">
        <v>260</v>
      </c>
      <c r="C223" s="2" t="s">
        <v>111</v>
      </c>
      <c r="D223" s="2" t="n">
        <v>5</v>
      </c>
      <c r="E223" s="2" t="n">
        <v>0</v>
      </c>
    </row>
    <row r="224" customFormat="false" ht="12.8" hidden="false" customHeight="false" outlineLevel="0" collapsed="false">
      <c r="A224" s="4" t="s">
        <v>10</v>
      </c>
      <c r="B224" s="4" t="s">
        <v>261</v>
      </c>
      <c r="C224" s="2" t="s">
        <v>32</v>
      </c>
      <c r="D224" s="2" t="n">
        <v>8</v>
      </c>
      <c r="E224" s="2" t="n">
        <v>0</v>
      </c>
    </row>
    <row r="225" customFormat="false" ht="12.8" hidden="false" customHeight="false" outlineLevel="0" collapsed="false">
      <c r="A225" s="4" t="s">
        <v>10</v>
      </c>
      <c r="B225" s="4" t="s">
        <v>262</v>
      </c>
      <c r="C225" s="2" t="s">
        <v>32</v>
      </c>
      <c r="D225" s="2" t="n">
        <v>8</v>
      </c>
      <c r="E225" s="2" t="n">
        <v>0</v>
      </c>
    </row>
    <row r="226" customFormat="false" ht="12.8" hidden="false" customHeight="false" outlineLevel="0" collapsed="false">
      <c r="A226" s="4" t="s">
        <v>10</v>
      </c>
      <c r="B226" s="4" t="s">
        <v>263</v>
      </c>
      <c r="C226" s="2" t="s">
        <v>32</v>
      </c>
      <c r="D226" s="2" t="n">
        <v>8</v>
      </c>
      <c r="E226" s="2" t="n">
        <v>0</v>
      </c>
    </row>
    <row r="227" customFormat="false" ht="12.8" hidden="false" customHeight="false" outlineLevel="0" collapsed="false">
      <c r="A227" s="4" t="s">
        <v>11</v>
      </c>
      <c r="B227" s="4" t="s">
        <v>264</v>
      </c>
      <c r="C227" s="2" t="s">
        <v>32</v>
      </c>
      <c r="D227" s="2" t="n">
        <v>8</v>
      </c>
      <c r="E227" s="2" t="n">
        <v>0</v>
      </c>
    </row>
    <row r="228" customFormat="false" ht="12.8" hidden="false" customHeight="false" outlineLevel="0" collapsed="false">
      <c r="A228" s="4" t="s">
        <v>11</v>
      </c>
      <c r="B228" s="4" t="s">
        <v>265</v>
      </c>
      <c r="C228" s="2" t="s">
        <v>32</v>
      </c>
      <c r="D228" s="2" t="n">
        <v>8</v>
      </c>
      <c r="E228" s="2" t="n">
        <v>0</v>
      </c>
    </row>
    <row r="229" customFormat="false" ht="12.8" hidden="false" customHeight="false" outlineLevel="0" collapsed="false">
      <c r="A229" s="4" t="s">
        <v>11</v>
      </c>
      <c r="B229" s="4" t="s">
        <v>266</v>
      </c>
      <c r="C229" s="2" t="s">
        <v>32</v>
      </c>
      <c r="D229" s="2" t="n">
        <v>8</v>
      </c>
      <c r="E229" s="2" t="n">
        <v>0</v>
      </c>
    </row>
    <row r="230" customFormat="false" ht="12.8" hidden="false" customHeight="false" outlineLevel="0" collapsed="false">
      <c r="A230" s="4" t="s">
        <v>11</v>
      </c>
      <c r="B230" s="4" t="s">
        <v>267</v>
      </c>
      <c r="C230" s="2" t="s">
        <v>32</v>
      </c>
      <c r="D230" s="2" t="n">
        <v>8</v>
      </c>
      <c r="E230" s="2" t="n">
        <v>0</v>
      </c>
    </row>
    <row r="231" customFormat="false" ht="12.8" hidden="false" customHeight="false" outlineLevel="0" collapsed="false">
      <c r="A231" s="4" t="s">
        <v>11</v>
      </c>
      <c r="B231" s="4" t="s">
        <v>268</v>
      </c>
      <c r="C231" s="2" t="s">
        <v>32</v>
      </c>
      <c r="D231" s="2" t="n">
        <v>8</v>
      </c>
      <c r="E231" s="2" t="n">
        <v>0</v>
      </c>
    </row>
    <row r="232" customFormat="false" ht="12.8" hidden="false" customHeight="false" outlineLevel="0" collapsed="false">
      <c r="A232" s="4" t="s">
        <v>11</v>
      </c>
      <c r="B232" s="4" t="s">
        <v>269</v>
      </c>
      <c r="C232" s="2" t="s">
        <v>32</v>
      </c>
      <c r="D232" s="2" t="n">
        <v>8</v>
      </c>
      <c r="E232" s="2" t="n">
        <v>0</v>
      </c>
    </row>
    <row r="233" customFormat="false" ht="12.8" hidden="false" customHeight="false" outlineLevel="0" collapsed="false">
      <c r="A233" s="4" t="s">
        <v>11</v>
      </c>
      <c r="B233" s="4" t="s">
        <v>270</v>
      </c>
      <c r="C233" s="2" t="s">
        <v>32</v>
      </c>
      <c r="D233" s="2" t="n">
        <v>8</v>
      </c>
      <c r="E233" s="2" t="n">
        <v>0</v>
      </c>
    </row>
    <row r="234" customFormat="false" ht="12.8" hidden="false" customHeight="false" outlineLevel="0" collapsed="false">
      <c r="A234" s="4" t="s">
        <v>11</v>
      </c>
      <c r="B234" s="4" t="s">
        <v>271</v>
      </c>
      <c r="C234" s="2" t="s">
        <v>32</v>
      </c>
      <c r="D234" s="2" t="n">
        <v>8</v>
      </c>
      <c r="E234" s="2" t="n">
        <v>0</v>
      </c>
    </row>
    <row r="235" customFormat="false" ht="12.8" hidden="false" customHeight="false" outlineLevel="0" collapsed="false">
      <c r="A235" s="4" t="s">
        <v>11</v>
      </c>
      <c r="B235" s="4" t="s">
        <v>272</v>
      </c>
      <c r="C235" s="2" t="s">
        <v>32</v>
      </c>
      <c r="D235" s="2" t="n">
        <v>8</v>
      </c>
      <c r="E235" s="2" t="n">
        <v>0</v>
      </c>
    </row>
    <row r="236" customFormat="false" ht="12.8" hidden="false" customHeight="false" outlineLevel="0" collapsed="false">
      <c r="A236" s="4" t="s">
        <v>11</v>
      </c>
      <c r="B236" s="4" t="s">
        <v>273</v>
      </c>
      <c r="C236" s="2" t="s">
        <v>32</v>
      </c>
      <c r="D236" s="2" t="n">
        <v>8</v>
      </c>
      <c r="E236" s="2" t="n">
        <v>0</v>
      </c>
    </row>
    <row r="237" customFormat="false" ht="12.8" hidden="false" customHeight="false" outlineLevel="0" collapsed="false">
      <c r="A237" s="4" t="s">
        <v>11</v>
      </c>
      <c r="B237" s="4" t="s">
        <v>274</v>
      </c>
      <c r="C237" s="2" t="s">
        <v>32</v>
      </c>
      <c r="D237" s="2" t="n">
        <v>8</v>
      </c>
      <c r="E237" s="2" t="n">
        <v>0</v>
      </c>
    </row>
    <row r="238" customFormat="false" ht="12.8" hidden="false" customHeight="false" outlineLevel="0" collapsed="false">
      <c r="A238" s="4" t="s">
        <v>11</v>
      </c>
      <c r="B238" s="4" t="s">
        <v>275</v>
      </c>
      <c r="C238" s="2" t="s">
        <v>32</v>
      </c>
      <c r="D238" s="2" t="n">
        <v>8</v>
      </c>
      <c r="E238" s="2" t="n">
        <v>0</v>
      </c>
    </row>
    <row r="239" customFormat="false" ht="12.8" hidden="false" customHeight="false" outlineLevel="0" collapsed="false">
      <c r="A239" s="4" t="s">
        <v>11</v>
      </c>
      <c r="B239" s="4" t="s">
        <v>276</v>
      </c>
      <c r="C239" s="2" t="s">
        <v>32</v>
      </c>
      <c r="D239" s="2" t="n">
        <v>8</v>
      </c>
      <c r="E239" s="2" t="n">
        <v>0</v>
      </c>
    </row>
    <row r="240" customFormat="false" ht="12.8" hidden="false" customHeight="false" outlineLevel="0" collapsed="false">
      <c r="A240" s="4" t="s">
        <v>11</v>
      </c>
      <c r="B240" s="4" t="s">
        <v>277</v>
      </c>
      <c r="C240" s="2" t="s">
        <v>32</v>
      </c>
      <c r="D240" s="2" t="n">
        <v>8</v>
      </c>
      <c r="E240" s="2" t="n">
        <v>0</v>
      </c>
    </row>
    <row r="241" customFormat="false" ht="12.8" hidden="false" customHeight="false" outlineLevel="0" collapsed="false">
      <c r="A241" s="4" t="s">
        <v>11</v>
      </c>
      <c r="B241" s="4" t="s">
        <v>278</v>
      </c>
      <c r="C241" s="2" t="s">
        <v>32</v>
      </c>
      <c r="D241" s="2" t="n">
        <v>8</v>
      </c>
      <c r="E241" s="2" t="n">
        <v>0</v>
      </c>
    </row>
    <row r="242" customFormat="false" ht="12.8" hidden="false" customHeight="false" outlineLevel="0" collapsed="false">
      <c r="A242" s="4" t="s">
        <v>11</v>
      </c>
      <c r="B242" s="4" t="s">
        <v>279</v>
      </c>
      <c r="C242" s="2" t="s">
        <v>32</v>
      </c>
      <c r="D242" s="2" t="n">
        <v>8</v>
      </c>
      <c r="E242" s="2" t="n">
        <v>0</v>
      </c>
    </row>
    <row r="243" customFormat="false" ht="12.8" hidden="false" customHeight="false" outlineLevel="0" collapsed="false">
      <c r="A243" s="4" t="s">
        <v>11</v>
      </c>
      <c r="B243" s="4" t="s">
        <v>280</v>
      </c>
      <c r="C243" s="2" t="s">
        <v>32</v>
      </c>
      <c r="D243" s="2" t="n">
        <v>8</v>
      </c>
      <c r="E243" s="2" t="n">
        <v>0</v>
      </c>
    </row>
    <row r="244" customFormat="false" ht="12.8" hidden="false" customHeight="false" outlineLevel="0" collapsed="false">
      <c r="A244" s="4" t="s">
        <v>11</v>
      </c>
      <c r="B244" s="4" t="s">
        <v>281</v>
      </c>
      <c r="C244" s="2" t="s">
        <v>47</v>
      </c>
      <c r="D244" s="2" t="n">
        <v>5</v>
      </c>
      <c r="E244" s="2" t="n">
        <v>0</v>
      </c>
    </row>
    <row r="245" customFormat="false" ht="12.8" hidden="false" customHeight="false" outlineLevel="0" collapsed="false">
      <c r="A245" s="4" t="s">
        <v>12</v>
      </c>
      <c r="B245" s="4" t="s">
        <v>282</v>
      </c>
      <c r="C245" s="2" t="s">
        <v>47</v>
      </c>
      <c r="D245" s="2" t="n">
        <v>5</v>
      </c>
      <c r="E245" s="2" t="n">
        <v>0</v>
      </c>
    </row>
    <row r="246" customFormat="false" ht="12.8" hidden="false" customHeight="false" outlineLevel="0" collapsed="false">
      <c r="A246" s="4" t="s">
        <v>12</v>
      </c>
      <c r="B246" s="4" t="s">
        <v>283</v>
      </c>
      <c r="C246" s="2" t="s">
        <v>47</v>
      </c>
      <c r="D246" s="2" t="n">
        <v>5</v>
      </c>
      <c r="E246" s="2" t="n">
        <v>0</v>
      </c>
    </row>
    <row r="247" customFormat="false" ht="12.8" hidden="false" customHeight="false" outlineLevel="0" collapsed="false">
      <c r="A247" s="4" t="s">
        <v>12</v>
      </c>
      <c r="B247" s="4" t="s">
        <v>284</v>
      </c>
      <c r="C247" s="2" t="s">
        <v>47</v>
      </c>
      <c r="D247" s="2" t="n">
        <v>5</v>
      </c>
      <c r="E247" s="2" t="n">
        <v>0</v>
      </c>
    </row>
    <row r="248" customFormat="false" ht="12.8" hidden="false" customHeight="false" outlineLevel="0" collapsed="false">
      <c r="A248" s="4" t="s">
        <v>12</v>
      </c>
      <c r="B248" s="4" t="s">
        <v>285</v>
      </c>
      <c r="C248" s="2" t="s">
        <v>47</v>
      </c>
      <c r="D248" s="2" t="n">
        <v>5</v>
      </c>
      <c r="E248" s="2" t="n">
        <v>0</v>
      </c>
    </row>
    <row r="249" customFormat="false" ht="12.8" hidden="false" customHeight="false" outlineLevel="0" collapsed="false">
      <c r="A249" s="4" t="s">
        <v>12</v>
      </c>
      <c r="B249" s="4" t="s">
        <v>286</v>
      </c>
      <c r="C249" s="2" t="s">
        <v>47</v>
      </c>
      <c r="D249" s="2" t="n">
        <v>5</v>
      </c>
      <c r="E249" s="2" t="n">
        <v>0</v>
      </c>
    </row>
    <row r="250" customFormat="false" ht="12.8" hidden="false" customHeight="false" outlineLevel="0" collapsed="false">
      <c r="A250" s="4" t="s">
        <v>12</v>
      </c>
      <c r="B250" s="4" t="s">
        <v>287</v>
      </c>
      <c r="C250" s="2" t="s">
        <v>47</v>
      </c>
      <c r="D250" s="2" t="n">
        <v>5</v>
      </c>
      <c r="E250" s="2" t="n">
        <v>0</v>
      </c>
    </row>
    <row r="251" customFormat="false" ht="12.8" hidden="false" customHeight="false" outlineLevel="0" collapsed="false">
      <c r="A251" s="4" t="s">
        <v>12</v>
      </c>
      <c r="B251" s="4" t="s">
        <v>288</v>
      </c>
      <c r="C251" s="2" t="s">
        <v>47</v>
      </c>
      <c r="D251" s="2" t="n">
        <v>5</v>
      </c>
      <c r="E251" s="2" t="n">
        <v>0</v>
      </c>
    </row>
    <row r="252" customFormat="false" ht="12.8" hidden="false" customHeight="false" outlineLevel="0" collapsed="false">
      <c r="A252" s="4" t="s">
        <v>12</v>
      </c>
      <c r="B252" s="4" t="s">
        <v>289</v>
      </c>
      <c r="C252" s="2" t="s">
        <v>47</v>
      </c>
      <c r="D252" s="2" t="n">
        <v>5</v>
      </c>
      <c r="E252" s="2" t="n">
        <v>0</v>
      </c>
    </row>
    <row r="253" customFormat="false" ht="12.8" hidden="false" customHeight="false" outlineLevel="0" collapsed="false">
      <c r="A253" s="4" t="s">
        <v>12</v>
      </c>
      <c r="B253" s="4" t="s">
        <v>290</v>
      </c>
      <c r="C253" s="2" t="s">
        <v>47</v>
      </c>
      <c r="D253" s="2" t="n">
        <v>5</v>
      </c>
      <c r="E253" s="2" t="n">
        <v>0</v>
      </c>
    </row>
    <row r="254" customFormat="false" ht="12.8" hidden="false" customHeight="false" outlineLevel="0" collapsed="false">
      <c r="A254" s="4" t="s">
        <v>12</v>
      </c>
      <c r="B254" s="4" t="s">
        <v>291</v>
      </c>
      <c r="C254" s="2" t="s">
        <v>32</v>
      </c>
      <c r="D254" s="2" t="n">
        <v>8</v>
      </c>
      <c r="E254" s="2" t="n">
        <v>0</v>
      </c>
    </row>
    <row r="255" customFormat="false" ht="12.8" hidden="false" customHeight="false" outlineLevel="0" collapsed="false">
      <c r="A255" s="4" t="s">
        <v>12</v>
      </c>
      <c r="B255" s="4" t="s">
        <v>292</v>
      </c>
      <c r="C255" s="2" t="s">
        <v>32</v>
      </c>
      <c r="D255" s="2" t="n">
        <v>8</v>
      </c>
      <c r="E255" s="2" t="n">
        <v>0</v>
      </c>
    </row>
    <row r="256" customFormat="false" ht="12.8" hidden="false" customHeight="false" outlineLevel="0" collapsed="false">
      <c r="A256" s="4" t="s">
        <v>12</v>
      </c>
      <c r="B256" s="4" t="s">
        <v>293</v>
      </c>
      <c r="C256" s="2" t="s">
        <v>32</v>
      </c>
      <c r="D256" s="2" t="n">
        <v>8</v>
      </c>
      <c r="E256" s="2" t="n">
        <v>0</v>
      </c>
    </row>
    <row r="257" customFormat="false" ht="12.8" hidden="false" customHeight="false" outlineLevel="0" collapsed="false">
      <c r="A257" s="4" t="s">
        <v>12</v>
      </c>
      <c r="B257" s="4" t="s">
        <v>294</v>
      </c>
      <c r="C257" s="2" t="s">
        <v>47</v>
      </c>
      <c r="D257" s="2" t="n">
        <v>5</v>
      </c>
      <c r="E257" s="2" t="n">
        <v>0</v>
      </c>
    </row>
    <row r="258" customFormat="false" ht="12.8" hidden="false" customHeight="false" outlineLevel="0" collapsed="false">
      <c r="A258" s="4" t="s">
        <v>12</v>
      </c>
      <c r="B258" s="4" t="s">
        <v>295</v>
      </c>
      <c r="C258" s="2" t="s">
        <v>47</v>
      </c>
      <c r="D258" s="2" t="n">
        <v>5</v>
      </c>
      <c r="E258" s="2" t="n">
        <v>0</v>
      </c>
    </row>
    <row r="259" customFormat="false" ht="12.8" hidden="false" customHeight="false" outlineLevel="0" collapsed="false">
      <c r="A259" s="4" t="s">
        <v>12</v>
      </c>
      <c r="B259" s="4" t="s">
        <v>296</v>
      </c>
      <c r="C259" s="2" t="s">
        <v>47</v>
      </c>
      <c r="D259" s="2" t="n">
        <v>5</v>
      </c>
      <c r="E259" s="2" t="n">
        <v>0</v>
      </c>
    </row>
    <row r="260" customFormat="false" ht="12.8" hidden="false" customHeight="false" outlineLevel="0" collapsed="false">
      <c r="A260" s="4" t="s">
        <v>13</v>
      </c>
      <c r="B260" s="4" t="s">
        <v>297</v>
      </c>
      <c r="C260" s="2" t="s">
        <v>47</v>
      </c>
      <c r="D260" s="2" t="n">
        <v>5</v>
      </c>
      <c r="E260" s="2" t="n">
        <v>0</v>
      </c>
    </row>
    <row r="261" customFormat="false" ht="12.8" hidden="false" customHeight="false" outlineLevel="0" collapsed="false">
      <c r="A261" s="4" t="s">
        <v>13</v>
      </c>
      <c r="B261" s="4" t="s">
        <v>298</v>
      </c>
      <c r="C261" s="2" t="s">
        <v>111</v>
      </c>
      <c r="D261" s="2" t="n">
        <v>5</v>
      </c>
      <c r="E261" s="2" t="n">
        <v>0</v>
      </c>
    </row>
    <row r="262" customFormat="false" ht="12.8" hidden="false" customHeight="false" outlineLevel="0" collapsed="false">
      <c r="A262" s="4" t="s">
        <v>13</v>
      </c>
      <c r="B262" s="4" t="s">
        <v>299</v>
      </c>
      <c r="C262" s="2" t="s">
        <v>47</v>
      </c>
      <c r="D262" s="2" t="n">
        <v>5</v>
      </c>
      <c r="E262" s="2" t="n">
        <v>0</v>
      </c>
    </row>
    <row r="263" customFormat="false" ht="12.8" hidden="false" customHeight="false" outlineLevel="0" collapsed="false">
      <c r="A263" s="4" t="s">
        <v>13</v>
      </c>
      <c r="B263" s="4" t="s">
        <v>300</v>
      </c>
      <c r="C263" s="2" t="s">
        <v>47</v>
      </c>
      <c r="D263" s="2" t="n">
        <v>5</v>
      </c>
      <c r="E263" s="2" t="n">
        <v>0</v>
      </c>
    </row>
    <row r="264" customFormat="false" ht="12.8" hidden="false" customHeight="false" outlineLevel="0" collapsed="false">
      <c r="A264" s="4" t="s">
        <v>13</v>
      </c>
      <c r="B264" s="4" t="s">
        <v>301</v>
      </c>
      <c r="C264" s="2" t="s">
        <v>47</v>
      </c>
      <c r="D264" s="2" t="n">
        <v>5</v>
      </c>
      <c r="E264" s="2" t="n">
        <v>0</v>
      </c>
    </row>
    <row r="265" customFormat="false" ht="12.8" hidden="false" customHeight="false" outlineLevel="0" collapsed="false">
      <c r="A265" s="4" t="s">
        <v>13</v>
      </c>
      <c r="B265" s="4" t="s">
        <v>302</v>
      </c>
      <c r="C265" s="2" t="s">
        <v>47</v>
      </c>
      <c r="D265" s="2" t="n">
        <v>5</v>
      </c>
      <c r="E265" s="2" t="n">
        <v>0</v>
      </c>
    </row>
    <row r="266" customFormat="false" ht="12.8" hidden="false" customHeight="false" outlineLevel="0" collapsed="false">
      <c r="A266" s="4" t="s">
        <v>13</v>
      </c>
      <c r="B266" s="4" t="s">
        <v>303</v>
      </c>
      <c r="C266" s="2" t="s">
        <v>47</v>
      </c>
      <c r="D266" s="2" t="n">
        <v>5</v>
      </c>
      <c r="E266" s="2" t="n">
        <v>0</v>
      </c>
    </row>
    <row r="267" customFormat="false" ht="12.8" hidden="false" customHeight="false" outlineLevel="0" collapsed="false">
      <c r="A267" s="4" t="s">
        <v>13</v>
      </c>
      <c r="B267" s="4" t="s">
        <v>304</v>
      </c>
      <c r="C267" s="2" t="s">
        <v>111</v>
      </c>
      <c r="D267" s="2" t="n">
        <v>5</v>
      </c>
      <c r="E267" s="2" t="n">
        <v>0</v>
      </c>
    </row>
    <row r="268" customFormat="false" ht="12.8" hidden="false" customHeight="false" outlineLevel="0" collapsed="false">
      <c r="A268" s="4" t="s">
        <v>13</v>
      </c>
      <c r="B268" s="4" t="s">
        <v>305</v>
      </c>
      <c r="C268" s="2" t="s">
        <v>47</v>
      </c>
      <c r="D268" s="2" t="n">
        <v>5</v>
      </c>
      <c r="E268" s="2" t="n">
        <v>0</v>
      </c>
    </row>
    <row r="269" customFormat="false" ht="12.8" hidden="false" customHeight="false" outlineLevel="0" collapsed="false">
      <c r="A269" s="4" t="s">
        <v>13</v>
      </c>
      <c r="B269" s="4" t="s">
        <v>306</v>
      </c>
      <c r="C269" s="2" t="s">
        <v>47</v>
      </c>
      <c r="D269" s="2" t="n">
        <v>5</v>
      </c>
      <c r="E269" s="2" t="n">
        <v>0</v>
      </c>
    </row>
    <row r="270" customFormat="false" ht="12.8" hidden="false" customHeight="false" outlineLevel="0" collapsed="false">
      <c r="A270" s="4" t="s">
        <v>13</v>
      </c>
      <c r="B270" s="4" t="s">
        <v>307</v>
      </c>
      <c r="C270" s="2" t="s">
        <v>47</v>
      </c>
      <c r="D270" s="2" t="n">
        <v>5</v>
      </c>
      <c r="E270" s="2" t="n">
        <v>0</v>
      </c>
    </row>
    <row r="271" customFormat="false" ht="12.8" hidden="false" customHeight="false" outlineLevel="0" collapsed="false">
      <c r="A271" s="4" t="s">
        <v>13</v>
      </c>
      <c r="B271" s="4" t="s">
        <v>308</v>
      </c>
      <c r="C271" s="2" t="s">
        <v>47</v>
      </c>
      <c r="D271" s="2" t="n">
        <v>5</v>
      </c>
      <c r="E271" s="2" t="n">
        <v>0</v>
      </c>
    </row>
    <row r="272" customFormat="false" ht="12.8" hidden="false" customHeight="false" outlineLevel="0" collapsed="false">
      <c r="A272" s="4" t="s">
        <v>13</v>
      </c>
      <c r="B272" s="4" t="s">
        <v>309</v>
      </c>
      <c r="C272" s="2" t="s">
        <v>47</v>
      </c>
      <c r="D272" s="2" t="n">
        <v>5</v>
      </c>
      <c r="E272" s="2" t="n">
        <v>0</v>
      </c>
    </row>
    <row r="273" customFormat="false" ht="12.8" hidden="false" customHeight="false" outlineLevel="0" collapsed="false">
      <c r="A273" s="4" t="s">
        <v>13</v>
      </c>
      <c r="B273" s="4" t="s">
        <v>310</v>
      </c>
      <c r="C273" s="2" t="s">
        <v>47</v>
      </c>
      <c r="D273" s="2" t="n">
        <v>5</v>
      </c>
      <c r="E273" s="2" t="n">
        <v>0</v>
      </c>
    </row>
    <row r="274" customFormat="false" ht="12.8" hidden="false" customHeight="false" outlineLevel="0" collapsed="false">
      <c r="A274" s="4" t="s">
        <v>13</v>
      </c>
      <c r="B274" s="4" t="s">
        <v>311</v>
      </c>
      <c r="C274" s="2" t="s">
        <v>101</v>
      </c>
      <c r="D274" s="2" t="n">
        <v>5</v>
      </c>
      <c r="E274" s="2" t="n">
        <v>0</v>
      </c>
    </row>
    <row r="275" customFormat="false" ht="12.8" hidden="false" customHeight="false" outlineLevel="0" collapsed="false">
      <c r="A275" s="4" t="s">
        <v>13</v>
      </c>
      <c r="B275" s="4" t="s">
        <v>312</v>
      </c>
      <c r="C275" s="2" t="s">
        <v>101</v>
      </c>
      <c r="D275" s="2" t="n">
        <v>5</v>
      </c>
      <c r="E275" s="2" t="n">
        <v>0</v>
      </c>
    </row>
    <row r="276" customFormat="false" ht="12.8" hidden="false" customHeight="false" outlineLevel="0" collapsed="false">
      <c r="A276" s="4" t="s">
        <v>13</v>
      </c>
      <c r="B276" s="4" t="s">
        <v>313</v>
      </c>
      <c r="C276" s="2" t="s">
        <v>101</v>
      </c>
      <c r="D276" s="2" t="n">
        <v>5</v>
      </c>
      <c r="E276" s="2" t="n">
        <v>0</v>
      </c>
    </row>
    <row r="277" customFormat="false" ht="12.8" hidden="false" customHeight="false" outlineLevel="0" collapsed="false">
      <c r="A277" s="4" t="s">
        <v>13</v>
      </c>
      <c r="B277" s="4" t="s">
        <v>314</v>
      </c>
      <c r="C277" s="2" t="s">
        <v>32</v>
      </c>
      <c r="D277" s="2" t="n">
        <v>8</v>
      </c>
      <c r="E277" s="2" t="n">
        <v>0</v>
      </c>
    </row>
    <row r="278" customFormat="false" ht="12.8" hidden="false" customHeight="false" outlineLevel="0" collapsed="false">
      <c r="A278" s="4" t="s">
        <v>13</v>
      </c>
      <c r="B278" s="4" t="s">
        <v>315</v>
      </c>
      <c r="C278" s="2" t="s">
        <v>32</v>
      </c>
      <c r="D278" s="2" t="n">
        <v>8</v>
      </c>
      <c r="E278" s="2" t="n">
        <v>0</v>
      </c>
    </row>
    <row r="279" customFormat="false" ht="12.8" hidden="false" customHeight="false" outlineLevel="0" collapsed="false">
      <c r="A279" s="4" t="s">
        <v>13</v>
      </c>
      <c r="B279" s="4" t="s">
        <v>316</v>
      </c>
      <c r="C279" s="2" t="s">
        <v>32</v>
      </c>
      <c r="D279" s="2" t="n">
        <v>8</v>
      </c>
      <c r="E279" s="2" t="n">
        <v>0</v>
      </c>
    </row>
    <row r="280" customFormat="false" ht="12.8" hidden="false" customHeight="false" outlineLevel="0" collapsed="false">
      <c r="A280" s="4" t="s">
        <v>13</v>
      </c>
      <c r="B280" s="4" t="s">
        <v>317</v>
      </c>
      <c r="C280" s="2" t="s">
        <v>111</v>
      </c>
      <c r="D280" s="2" t="n">
        <v>5</v>
      </c>
      <c r="E280" s="2" t="n">
        <v>0</v>
      </c>
    </row>
    <row r="281" customFormat="false" ht="12.8" hidden="false" customHeight="false" outlineLevel="0" collapsed="false">
      <c r="A281" s="4" t="s">
        <v>13</v>
      </c>
      <c r="B281" s="4" t="s">
        <v>318</v>
      </c>
      <c r="C281" s="2" t="s">
        <v>47</v>
      </c>
      <c r="D281" s="2" t="n">
        <v>5</v>
      </c>
      <c r="E281" s="2" t="n">
        <v>0</v>
      </c>
    </row>
    <row r="282" customFormat="false" ht="12.8" hidden="false" customHeight="false" outlineLevel="0" collapsed="false">
      <c r="A282" s="4" t="s">
        <v>13</v>
      </c>
      <c r="B282" s="4" t="s">
        <v>319</v>
      </c>
      <c r="C282" s="2" t="s">
        <v>111</v>
      </c>
      <c r="D282" s="2" t="n">
        <v>5</v>
      </c>
      <c r="E282" s="2" t="n">
        <v>0</v>
      </c>
    </row>
    <row r="283" customFormat="false" ht="12.8" hidden="false" customHeight="false" outlineLevel="0" collapsed="false">
      <c r="A283" s="4" t="s">
        <v>13</v>
      </c>
      <c r="B283" s="4" t="s">
        <v>320</v>
      </c>
      <c r="C283" s="2" t="s">
        <v>111</v>
      </c>
      <c r="D283" s="2" t="n">
        <v>5</v>
      </c>
      <c r="E283" s="2" t="n">
        <v>0</v>
      </c>
    </row>
    <row r="284" customFormat="false" ht="12.8" hidden="false" customHeight="false" outlineLevel="0" collapsed="false">
      <c r="A284" s="4" t="s">
        <v>13</v>
      </c>
      <c r="B284" s="4" t="s">
        <v>321</v>
      </c>
      <c r="C284" s="2" t="s">
        <v>111</v>
      </c>
      <c r="D284" s="2" t="n">
        <v>5</v>
      </c>
      <c r="E284" s="2" t="n">
        <v>0</v>
      </c>
    </row>
    <row r="285" customFormat="false" ht="12.8" hidden="false" customHeight="false" outlineLevel="0" collapsed="false">
      <c r="A285" s="4" t="s">
        <v>13</v>
      </c>
      <c r="B285" s="4" t="s">
        <v>322</v>
      </c>
      <c r="C285" s="2" t="s">
        <v>47</v>
      </c>
      <c r="D285" s="2" t="n">
        <v>5</v>
      </c>
      <c r="E285" s="2" t="n">
        <v>0</v>
      </c>
    </row>
    <row r="286" customFormat="false" ht="12.8" hidden="false" customHeight="false" outlineLevel="0" collapsed="false">
      <c r="A286" s="4" t="s">
        <v>14</v>
      </c>
      <c r="B286" s="4" t="s">
        <v>323</v>
      </c>
      <c r="C286" s="2" t="s">
        <v>47</v>
      </c>
      <c r="D286" s="2" t="n">
        <v>5</v>
      </c>
      <c r="E286" s="2" t="n">
        <v>0</v>
      </c>
    </row>
    <row r="287" customFormat="false" ht="12.8" hidden="false" customHeight="false" outlineLevel="0" collapsed="false">
      <c r="A287" s="4" t="s">
        <v>14</v>
      </c>
      <c r="B287" s="4" t="s">
        <v>324</v>
      </c>
      <c r="C287" s="2" t="s">
        <v>47</v>
      </c>
      <c r="D287" s="2" t="n">
        <v>5</v>
      </c>
      <c r="E287" s="2" t="n">
        <v>0</v>
      </c>
    </row>
    <row r="288" customFormat="false" ht="12.8" hidden="false" customHeight="false" outlineLevel="0" collapsed="false">
      <c r="A288" s="4" t="s">
        <v>14</v>
      </c>
      <c r="B288" s="4" t="s">
        <v>325</v>
      </c>
      <c r="C288" s="2" t="s">
        <v>47</v>
      </c>
      <c r="D288" s="2" t="n">
        <v>5</v>
      </c>
      <c r="E288" s="2" t="n">
        <v>0</v>
      </c>
    </row>
    <row r="289" customFormat="false" ht="12.8" hidden="false" customHeight="false" outlineLevel="0" collapsed="false">
      <c r="A289" s="4" t="s">
        <v>14</v>
      </c>
      <c r="B289" s="4" t="s">
        <v>326</v>
      </c>
      <c r="C289" s="2" t="s">
        <v>47</v>
      </c>
      <c r="D289" s="2" t="n">
        <v>5</v>
      </c>
      <c r="E289" s="2" t="n">
        <v>0</v>
      </c>
    </row>
    <row r="290" customFormat="false" ht="12.8" hidden="false" customHeight="false" outlineLevel="0" collapsed="false">
      <c r="A290" s="4" t="s">
        <v>14</v>
      </c>
      <c r="B290" s="4" t="s">
        <v>327</v>
      </c>
      <c r="C290" s="2" t="s">
        <v>47</v>
      </c>
      <c r="D290" s="2" t="n">
        <v>5</v>
      </c>
      <c r="E290" s="2" t="n">
        <v>0</v>
      </c>
    </row>
    <row r="291" customFormat="false" ht="12.8" hidden="false" customHeight="false" outlineLevel="0" collapsed="false">
      <c r="A291" s="4" t="s">
        <v>14</v>
      </c>
      <c r="B291" s="4" t="s">
        <v>328</v>
      </c>
      <c r="C291" s="2" t="s">
        <v>47</v>
      </c>
      <c r="D291" s="2" t="n">
        <v>5</v>
      </c>
      <c r="E291" s="2" t="n">
        <v>0</v>
      </c>
    </row>
    <row r="292" customFormat="false" ht="12.8" hidden="false" customHeight="false" outlineLevel="0" collapsed="false">
      <c r="A292" s="4" t="s">
        <v>14</v>
      </c>
      <c r="B292" s="4" t="s">
        <v>329</v>
      </c>
      <c r="C292" s="2" t="s">
        <v>47</v>
      </c>
      <c r="D292" s="2" t="n">
        <v>5</v>
      </c>
      <c r="E292" s="2" t="n">
        <v>0</v>
      </c>
    </row>
    <row r="293" customFormat="false" ht="12.8" hidden="false" customHeight="false" outlineLevel="0" collapsed="false">
      <c r="A293" s="4" t="s">
        <v>14</v>
      </c>
      <c r="B293" s="4" t="s">
        <v>330</v>
      </c>
      <c r="C293" s="2" t="s">
        <v>47</v>
      </c>
      <c r="D293" s="2" t="n">
        <v>5</v>
      </c>
      <c r="E293" s="2" t="n">
        <v>0</v>
      </c>
    </row>
    <row r="294" customFormat="false" ht="12.8" hidden="false" customHeight="false" outlineLevel="0" collapsed="false">
      <c r="A294" s="4" t="s">
        <v>14</v>
      </c>
      <c r="B294" s="4" t="s">
        <v>331</v>
      </c>
      <c r="C294" s="2" t="s">
        <v>47</v>
      </c>
      <c r="D294" s="2" t="n">
        <v>5</v>
      </c>
      <c r="E294" s="2" t="n">
        <v>0</v>
      </c>
    </row>
    <row r="295" customFormat="false" ht="12.8" hidden="false" customHeight="false" outlineLevel="0" collapsed="false">
      <c r="A295" s="4" t="s">
        <v>14</v>
      </c>
      <c r="B295" s="4" t="s">
        <v>332</v>
      </c>
      <c r="C295" s="2" t="s">
        <v>47</v>
      </c>
      <c r="D295" s="2" t="n">
        <v>5</v>
      </c>
      <c r="E295" s="2" t="n">
        <v>0</v>
      </c>
    </row>
    <row r="296" customFormat="false" ht="12.8" hidden="false" customHeight="false" outlineLevel="0" collapsed="false">
      <c r="A296" s="4" t="s">
        <v>14</v>
      </c>
      <c r="B296" s="4" t="s">
        <v>333</v>
      </c>
      <c r="C296" s="2" t="s">
        <v>47</v>
      </c>
      <c r="D296" s="2" t="n">
        <v>5</v>
      </c>
      <c r="E296" s="2" t="n">
        <v>0</v>
      </c>
    </row>
    <row r="297" customFormat="false" ht="12.8" hidden="false" customHeight="false" outlineLevel="0" collapsed="false">
      <c r="A297" s="4" t="s">
        <v>14</v>
      </c>
      <c r="B297" s="4" t="s">
        <v>334</v>
      </c>
      <c r="C297" s="2" t="s">
        <v>47</v>
      </c>
      <c r="D297" s="2" t="n">
        <v>5</v>
      </c>
      <c r="E297" s="2" t="n">
        <v>0</v>
      </c>
    </row>
    <row r="298" customFormat="false" ht="12.8" hidden="false" customHeight="false" outlineLevel="0" collapsed="false">
      <c r="A298" s="4" t="s">
        <v>14</v>
      </c>
      <c r="B298" s="4" t="s">
        <v>335</v>
      </c>
      <c r="C298" s="2" t="s">
        <v>47</v>
      </c>
      <c r="D298" s="2" t="n">
        <v>5</v>
      </c>
      <c r="E298" s="2" t="n">
        <v>0</v>
      </c>
    </row>
    <row r="299" customFormat="false" ht="12.8" hidden="false" customHeight="false" outlineLevel="0" collapsed="false">
      <c r="A299" s="4" t="s">
        <v>14</v>
      </c>
      <c r="B299" s="4" t="s">
        <v>336</v>
      </c>
      <c r="C299" s="2" t="s">
        <v>47</v>
      </c>
      <c r="D299" s="2" t="n">
        <v>5</v>
      </c>
      <c r="E299" s="2" t="n">
        <v>0</v>
      </c>
    </row>
    <row r="300" customFormat="false" ht="12.8" hidden="false" customHeight="false" outlineLevel="0" collapsed="false">
      <c r="A300" s="4" t="s">
        <v>14</v>
      </c>
      <c r="B300" s="4" t="s">
        <v>337</v>
      </c>
      <c r="C300" s="2" t="s">
        <v>47</v>
      </c>
      <c r="D300" s="2" t="n">
        <v>5</v>
      </c>
      <c r="E300" s="2" t="n">
        <v>0</v>
      </c>
    </row>
    <row r="301" customFormat="false" ht="12.8" hidden="false" customHeight="false" outlineLevel="0" collapsed="false">
      <c r="A301" s="4" t="s">
        <v>14</v>
      </c>
      <c r="B301" s="4" t="s">
        <v>338</v>
      </c>
      <c r="C301" s="2" t="s">
        <v>47</v>
      </c>
      <c r="D301" s="2" t="n">
        <v>5</v>
      </c>
      <c r="E301" s="2" t="n">
        <v>0</v>
      </c>
    </row>
    <row r="302" customFormat="false" ht="12.8" hidden="false" customHeight="false" outlineLevel="0" collapsed="false">
      <c r="A302" s="4" t="s">
        <v>14</v>
      </c>
      <c r="B302" s="4" t="s">
        <v>339</v>
      </c>
      <c r="C302" s="2" t="s">
        <v>47</v>
      </c>
      <c r="D302" s="2" t="n">
        <v>5</v>
      </c>
      <c r="E302" s="2" t="n">
        <v>0</v>
      </c>
    </row>
    <row r="303" customFormat="false" ht="12.8" hidden="false" customHeight="false" outlineLevel="0" collapsed="false">
      <c r="A303" s="4" t="s">
        <v>14</v>
      </c>
      <c r="B303" s="4" t="s">
        <v>340</v>
      </c>
      <c r="C303" s="2" t="s">
        <v>47</v>
      </c>
      <c r="D303" s="2" t="n">
        <v>5</v>
      </c>
      <c r="E303" s="2" t="n">
        <v>0</v>
      </c>
    </row>
    <row r="304" customFormat="false" ht="12.8" hidden="false" customHeight="false" outlineLevel="0" collapsed="false">
      <c r="A304" s="4" t="s">
        <v>14</v>
      </c>
      <c r="B304" s="4" t="s">
        <v>341</v>
      </c>
      <c r="C304" s="2" t="s">
        <v>47</v>
      </c>
      <c r="D304" s="2" t="n">
        <v>5</v>
      </c>
      <c r="E304" s="2" t="n">
        <v>0</v>
      </c>
    </row>
    <row r="305" customFormat="false" ht="12.8" hidden="false" customHeight="false" outlineLevel="0" collapsed="false">
      <c r="A305" s="4" t="s">
        <v>14</v>
      </c>
      <c r="B305" s="4" t="s">
        <v>342</v>
      </c>
      <c r="C305" s="2" t="s">
        <v>47</v>
      </c>
      <c r="D305" s="2" t="n">
        <v>5</v>
      </c>
      <c r="E305" s="2" t="n">
        <v>0</v>
      </c>
    </row>
    <row r="306" customFormat="false" ht="12.8" hidden="false" customHeight="false" outlineLevel="0" collapsed="false">
      <c r="A306" s="4" t="s">
        <v>14</v>
      </c>
      <c r="B306" s="4" t="s">
        <v>343</v>
      </c>
      <c r="C306" s="2" t="s">
        <v>47</v>
      </c>
      <c r="D306" s="2" t="n">
        <v>5</v>
      </c>
      <c r="E306" s="2" t="n">
        <v>0</v>
      </c>
    </row>
    <row r="307" customFormat="false" ht="12.8" hidden="false" customHeight="false" outlineLevel="0" collapsed="false">
      <c r="A307" s="4" t="s">
        <v>14</v>
      </c>
      <c r="B307" s="4" t="s">
        <v>344</v>
      </c>
      <c r="C307" s="2" t="s">
        <v>47</v>
      </c>
      <c r="D307" s="2" t="n">
        <v>5</v>
      </c>
      <c r="E307" s="2" t="n">
        <v>0</v>
      </c>
    </row>
    <row r="308" customFormat="false" ht="12.8" hidden="false" customHeight="false" outlineLevel="0" collapsed="false">
      <c r="A308" s="4" t="s">
        <v>14</v>
      </c>
      <c r="B308" s="4" t="s">
        <v>345</v>
      </c>
      <c r="C308" s="2" t="s">
        <v>47</v>
      </c>
      <c r="D308" s="2" t="n">
        <v>5</v>
      </c>
      <c r="E308" s="2" t="n">
        <v>0</v>
      </c>
    </row>
    <row r="309" customFormat="false" ht="12.8" hidden="false" customHeight="false" outlineLevel="0" collapsed="false">
      <c r="A309" s="4" t="s">
        <v>14</v>
      </c>
      <c r="B309" s="4" t="s">
        <v>346</v>
      </c>
      <c r="C309" s="2" t="s">
        <v>47</v>
      </c>
      <c r="D309" s="2" t="n">
        <v>5</v>
      </c>
      <c r="E309" s="2" t="n">
        <v>0</v>
      </c>
    </row>
    <row r="310" customFormat="false" ht="12.8" hidden="false" customHeight="false" outlineLevel="0" collapsed="false">
      <c r="A310" s="4" t="s">
        <v>14</v>
      </c>
      <c r="B310" s="4" t="s">
        <v>347</v>
      </c>
      <c r="C310" s="2" t="s">
        <v>47</v>
      </c>
      <c r="D310" s="2" t="n">
        <v>5</v>
      </c>
      <c r="E310" s="2" t="n">
        <v>0</v>
      </c>
    </row>
    <row r="311" customFormat="false" ht="12.8" hidden="false" customHeight="false" outlineLevel="0" collapsed="false">
      <c r="A311" s="4" t="s">
        <v>14</v>
      </c>
      <c r="B311" s="4" t="s">
        <v>348</v>
      </c>
      <c r="C311" s="2" t="s">
        <v>47</v>
      </c>
      <c r="D311" s="2" t="n">
        <v>5</v>
      </c>
      <c r="E311" s="2" t="n">
        <v>0</v>
      </c>
    </row>
    <row r="312" customFormat="false" ht="12.8" hidden="false" customHeight="false" outlineLevel="0" collapsed="false">
      <c r="A312" s="4" t="s">
        <v>14</v>
      </c>
      <c r="B312" s="4" t="s">
        <v>349</v>
      </c>
      <c r="C312" s="2" t="s">
        <v>47</v>
      </c>
      <c r="D312" s="2" t="n">
        <v>5</v>
      </c>
      <c r="E312" s="2" t="n">
        <v>0</v>
      </c>
    </row>
    <row r="313" customFormat="false" ht="12.8" hidden="false" customHeight="false" outlineLevel="0" collapsed="false">
      <c r="A313" s="4" t="s">
        <v>14</v>
      </c>
      <c r="B313" s="4" t="s">
        <v>350</v>
      </c>
      <c r="C313" s="2" t="s">
        <v>47</v>
      </c>
      <c r="D313" s="2" t="n">
        <v>5</v>
      </c>
      <c r="E313" s="2" t="n">
        <v>0</v>
      </c>
    </row>
    <row r="314" customFormat="false" ht="12.8" hidden="false" customHeight="false" outlineLevel="0" collapsed="false">
      <c r="A314" s="4" t="s">
        <v>14</v>
      </c>
      <c r="B314" s="4" t="s">
        <v>351</v>
      </c>
      <c r="C314" s="2" t="s">
        <v>157</v>
      </c>
      <c r="D314" s="2" t="n">
        <v>16</v>
      </c>
      <c r="E314" s="2" t="n">
        <v>0</v>
      </c>
    </row>
    <row r="315" customFormat="false" ht="12.8" hidden="false" customHeight="false" outlineLevel="0" collapsed="false">
      <c r="A315" s="4" t="s">
        <v>14</v>
      </c>
      <c r="B315" s="4" t="s">
        <v>352</v>
      </c>
      <c r="C315" s="2" t="s">
        <v>157</v>
      </c>
      <c r="D315" s="2" t="n">
        <v>16</v>
      </c>
      <c r="E315" s="2" t="n">
        <v>0</v>
      </c>
    </row>
    <row r="316" customFormat="false" ht="12.8" hidden="false" customHeight="false" outlineLevel="0" collapsed="false">
      <c r="A316" s="4" t="s">
        <v>15</v>
      </c>
      <c r="B316" s="4" t="s">
        <v>353</v>
      </c>
      <c r="C316" s="2" t="s">
        <v>111</v>
      </c>
      <c r="D316" s="2" t="n">
        <v>5</v>
      </c>
      <c r="E316" s="2" t="n">
        <v>0</v>
      </c>
    </row>
    <row r="317" customFormat="false" ht="12.8" hidden="false" customHeight="false" outlineLevel="0" collapsed="false">
      <c r="A317" s="4" t="s">
        <v>15</v>
      </c>
      <c r="B317" s="4" t="s">
        <v>354</v>
      </c>
      <c r="C317" s="2" t="s">
        <v>111</v>
      </c>
      <c r="D317" s="2" t="n">
        <v>5</v>
      </c>
      <c r="E317" s="2" t="n">
        <v>0</v>
      </c>
    </row>
    <row r="318" customFormat="false" ht="24.05" hidden="false" customHeight="false" outlineLevel="0" collapsed="false">
      <c r="A318" s="4" t="s">
        <v>15</v>
      </c>
      <c r="B318" s="4" t="s">
        <v>355</v>
      </c>
      <c r="C318" s="2" t="s">
        <v>62</v>
      </c>
      <c r="D318" s="2" t="n">
        <v>2</v>
      </c>
      <c r="E318" s="2" t="n">
        <v>0</v>
      </c>
    </row>
    <row r="319" customFormat="false" ht="24.05" hidden="false" customHeight="false" outlineLevel="0" collapsed="false">
      <c r="A319" s="4" t="s">
        <v>15</v>
      </c>
      <c r="B319" s="4" t="s">
        <v>356</v>
      </c>
      <c r="C319" s="2" t="s">
        <v>62</v>
      </c>
      <c r="D319" s="2" t="n">
        <v>2</v>
      </c>
      <c r="E319" s="2" t="n">
        <v>0</v>
      </c>
    </row>
    <row r="320" customFormat="false" ht="24.05" hidden="false" customHeight="false" outlineLevel="0" collapsed="false">
      <c r="A320" s="4" t="s">
        <v>15</v>
      </c>
      <c r="B320" s="4" t="s">
        <v>357</v>
      </c>
      <c r="C320" s="2" t="s">
        <v>62</v>
      </c>
      <c r="D320" s="2" t="n">
        <v>2</v>
      </c>
      <c r="E320" s="2" t="n">
        <v>0</v>
      </c>
    </row>
    <row r="321" customFormat="false" ht="12.8" hidden="false" customHeight="false" outlineLevel="0" collapsed="false">
      <c r="A321" s="4" t="s">
        <v>15</v>
      </c>
      <c r="B321" s="4" t="s">
        <v>358</v>
      </c>
      <c r="C321" s="2" t="s">
        <v>111</v>
      </c>
      <c r="D321" s="2" t="n">
        <v>5</v>
      </c>
      <c r="E321" s="2" t="n">
        <v>0</v>
      </c>
    </row>
    <row r="322" customFormat="false" ht="12.8" hidden="false" customHeight="false" outlineLevel="0" collapsed="false">
      <c r="A322" s="4" t="s">
        <v>15</v>
      </c>
      <c r="B322" s="4" t="s">
        <v>359</v>
      </c>
      <c r="C322" s="2" t="s">
        <v>111</v>
      </c>
      <c r="D322" s="2" t="n">
        <v>5</v>
      </c>
      <c r="E322" s="2" t="n">
        <v>0</v>
      </c>
    </row>
    <row r="323" customFormat="false" ht="12.8" hidden="false" customHeight="false" outlineLevel="0" collapsed="false">
      <c r="A323" s="4" t="s">
        <v>15</v>
      </c>
      <c r="B323" s="4" t="s">
        <v>360</v>
      </c>
      <c r="C323" s="2" t="s">
        <v>111</v>
      </c>
      <c r="D323" s="2" t="n">
        <v>5</v>
      </c>
      <c r="E323" s="2" t="n">
        <v>0</v>
      </c>
    </row>
    <row r="324" customFormat="false" ht="12.8" hidden="false" customHeight="false" outlineLevel="0" collapsed="false">
      <c r="A324" s="4" t="s">
        <v>15</v>
      </c>
      <c r="B324" s="4" t="s">
        <v>361</v>
      </c>
      <c r="C324" s="2" t="s">
        <v>111</v>
      </c>
      <c r="D324" s="2" t="n">
        <v>5</v>
      </c>
      <c r="E324" s="2" t="n">
        <v>0</v>
      </c>
    </row>
    <row r="325" customFormat="false" ht="12.8" hidden="false" customHeight="false" outlineLevel="0" collapsed="false">
      <c r="A325" s="4" t="s">
        <v>15</v>
      </c>
      <c r="B325" s="4" t="s">
        <v>362</v>
      </c>
      <c r="C325" s="2" t="s">
        <v>111</v>
      </c>
      <c r="D325" s="2" t="n">
        <v>5</v>
      </c>
      <c r="E325" s="2" t="n">
        <v>0</v>
      </c>
    </row>
    <row r="326" customFormat="false" ht="12.8" hidden="false" customHeight="false" outlineLevel="0" collapsed="false">
      <c r="A326" s="4" t="s">
        <v>16</v>
      </c>
      <c r="B326" s="4" t="s">
        <v>363</v>
      </c>
      <c r="C326" s="2" t="s">
        <v>47</v>
      </c>
      <c r="D326" s="2" t="n">
        <v>5</v>
      </c>
      <c r="E326" s="2" t="n">
        <v>0</v>
      </c>
    </row>
    <row r="327" customFormat="false" ht="12.8" hidden="false" customHeight="false" outlineLevel="0" collapsed="false">
      <c r="A327" s="4" t="s">
        <v>16</v>
      </c>
      <c r="B327" s="4" t="s">
        <v>364</v>
      </c>
      <c r="C327" s="2" t="s">
        <v>47</v>
      </c>
      <c r="D327" s="2" t="n">
        <v>5</v>
      </c>
      <c r="E327" s="2" t="n">
        <v>0</v>
      </c>
    </row>
    <row r="328" customFormat="false" ht="12.8" hidden="false" customHeight="false" outlineLevel="0" collapsed="false">
      <c r="A328" s="4" t="s">
        <v>16</v>
      </c>
      <c r="B328" s="4" t="s">
        <v>365</v>
      </c>
      <c r="C328" s="2" t="s">
        <v>47</v>
      </c>
      <c r="D328" s="2" t="n">
        <v>5</v>
      </c>
      <c r="E328" s="2" t="n">
        <v>0</v>
      </c>
    </row>
    <row r="329" customFormat="false" ht="12.8" hidden="false" customHeight="false" outlineLevel="0" collapsed="false">
      <c r="A329" s="4" t="s">
        <v>16</v>
      </c>
      <c r="B329" s="4" t="s">
        <v>366</v>
      </c>
      <c r="C329" s="2" t="s">
        <v>32</v>
      </c>
      <c r="D329" s="2" t="n">
        <v>8</v>
      </c>
      <c r="E329" s="2" t="n">
        <v>0</v>
      </c>
    </row>
    <row r="330" customFormat="false" ht="12.8" hidden="false" customHeight="false" outlineLevel="0" collapsed="false">
      <c r="A330" s="4" t="s">
        <v>16</v>
      </c>
      <c r="B330" s="4" t="s">
        <v>367</v>
      </c>
      <c r="C330" s="2" t="s">
        <v>32</v>
      </c>
      <c r="D330" s="2" t="n">
        <v>8</v>
      </c>
      <c r="E330" s="2" t="n">
        <v>0</v>
      </c>
    </row>
    <row r="331" customFormat="false" ht="12.8" hidden="false" customHeight="false" outlineLevel="0" collapsed="false">
      <c r="A331" s="4" t="s">
        <v>16</v>
      </c>
      <c r="B331" s="4" t="s">
        <v>368</v>
      </c>
      <c r="C331" s="2" t="s">
        <v>47</v>
      </c>
      <c r="D331" s="2" t="n">
        <v>5</v>
      </c>
      <c r="E331" s="2" t="n">
        <v>0</v>
      </c>
    </row>
    <row r="332" customFormat="false" ht="12.8" hidden="false" customHeight="false" outlineLevel="0" collapsed="false">
      <c r="A332" s="4" t="s">
        <v>16</v>
      </c>
      <c r="B332" s="4" t="s">
        <v>369</v>
      </c>
      <c r="C332" s="2" t="s">
        <v>47</v>
      </c>
      <c r="D332" s="2" t="n">
        <v>5</v>
      </c>
      <c r="E332" s="2" t="n">
        <v>0</v>
      </c>
    </row>
    <row r="333" customFormat="false" ht="12.8" hidden="false" customHeight="false" outlineLevel="0" collapsed="false">
      <c r="A333" s="4" t="s">
        <v>16</v>
      </c>
      <c r="B333" s="4" t="s">
        <v>370</v>
      </c>
      <c r="C333" s="2" t="s">
        <v>32</v>
      </c>
      <c r="D333" s="2" t="n">
        <v>8</v>
      </c>
      <c r="E333" s="2" t="n">
        <v>0</v>
      </c>
    </row>
    <row r="334" customFormat="false" ht="12.8" hidden="false" customHeight="false" outlineLevel="0" collapsed="false">
      <c r="A334" s="4" t="s">
        <v>16</v>
      </c>
      <c r="B334" s="4" t="s">
        <v>371</v>
      </c>
      <c r="C334" s="2" t="s">
        <v>32</v>
      </c>
      <c r="D334" s="2" t="n">
        <v>8</v>
      </c>
      <c r="E334" s="2" t="n">
        <v>0</v>
      </c>
    </row>
    <row r="335" customFormat="false" ht="12.8" hidden="false" customHeight="false" outlineLevel="0" collapsed="false">
      <c r="A335" s="4" t="s">
        <v>16</v>
      </c>
      <c r="B335" s="4" t="s">
        <v>372</v>
      </c>
      <c r="C335" s="2" t="s">
        <v>32</v>
      </c>
      <c r="D335" s="2" t="n">
        <v>8</v>
      </c>
      <c r="E335" s="2" t="n">
        <v>0</v>
      </c>
    </row>
    <row r="336" customFormat="false" ht="12.8" hidden="false" customHeight="false" outlineLevel="0" collapsed="false">
      <c r="A336" s="4" t="s">
        <v>16</v>
      </c>
      <c r="B336" s="4" t="s">
        <v>373</v>
      </c>
      <c r="C336" s="2" t="s">
        <v>32</v>
      </c>
      <c r="D336" s="2" t="n">
        <v>8</v>
      </c>
      <c r="E336" s="2" t="n">
        <v>0</v>
      </c>
    </row>
    <row r="337" customFormat="false" ht="12.8" hidden="false" customHeight="false" outlineLevel="0" collapsed="false">
      <c r="A337" s="4" t="s">
        <v>16</v>
      </c>
      <c r="B337" s="4" t="s">
        <v>374</v>
      </c>
      <c r="C337" s="2" t="s">
        <v>32</v>
      </c>
      <c r="D337" s="2" t="n">
        <v>8</v>
      </c>
      <c r="E337" s="2" t="n">
        <v>0</v>
      </c>
    </row>
    <row r="338" customFormat="false" ht="12.8" hidden="false" customHeight="false" outlineLevel="0" collapsed="false">
      <c r="A338" s="4" t="s">
        <v>16</v>
      </c>
      <c r="B338" s="4" t="s">
        <v>375</v>
      </c>
      <c r="C338" s="2" t="s">
        <v>32</v>
      </c>
      <c r="D338" s="2" t="n">
        <v>8</v>
      </c>
      <c r="E338" s="2" t="n">
        <v>0</v>
      </c>
    </row>
    <row r="339" customFormat="false" ht="12.8" hidden="false" customHeight="false" outlineLevel="0" collapsed="false">
      <c r="A339" s="4" t="s">
        <v>16</v>
      </c>
      <c r="B339" s="4" t="s">
        <v>376</v>
      </c>
      <c r="C339" s="2" t="s">
        <v>32</v>
      </c>
      <c r="D339" s="2" t="n">
        <v>8</v>
      </c>
      <c r="E339" s="2" t="n">
        <v>0</v>
      </c>
    </row>
    <row r="340" customFormat="false" ht="12.8" hidden="false" customHeight="false" outlineLevel="0" collapsed="false">
      <c r="A340" s="4" t="s">
        <v>16</v>
      </c>
      <c r="B340" s="4" t="s">
        <v>377</v>
      </c>
      <c r="C340" s="2" t="s">
        <v>32</v>
      </c>
      <c r="D340" s="2" t="n">
        <v>8</v>
      </c>
      <c r="E340" s="2" t="n">
        <v>0</v>
      </c>
    </row>
    <row r="341" customFormat="false" ht="12.8" hidden="false" customHeight="false" outlineLevel="0" collapsed="false">
      <c r="A341" s="4" t="s">
        <v>16</v>
      </c>
      <c r="B341" s="4" t="s">
        <v>378</v>
      </c>
      <c r="C341" s="2" t="s">
        <v>101</v>
      </c>
      <c r="D341" s="2" t="n">
        <v>5</v>
      </c>
      <c r="E341" s="2" t="n">
        <v>0</v>
      </c>
    </row>
    <row r="342" customFormat="false" ht="12.8" hidden="false" customHeight="false" outlineLevel="0" collapsed="false">
      <c r="A342" s="4" t="s">
        <v>16</v>
      </c>
      <c r="B342" s="4" t="s">
        <v>379</v>
      </c>
      <c r="C342" s="2" t="s">
        <v>101</v>
      </c>
      <c r="D342" s="2" t="n">
        <v>5</v>
      </c>
      <c r="E342" s="2" t="n">
        <v>0</v>
      </c>
    </row>
    <row r="343" customFormat="false" ht="12.8" hidden="false" customHeight="false" outlineLevel="0" collapsed="false">
      <c r="A343" s="4" t="s">
        <v>16</v>
      </c>
      <c r="B343" s="4" t="s">
        <v>380</v>
      </c>
      <c r="C343" s="2" t="s">
        <v>101</v>
      </c>
      <c r="D343" s="2" t="n">
        <v>5</v>
      </c>
      <c r="E343" s="2" t="n">
        <v>0</v>
      </c>
    </row>
    <row r="344" customFormat="false" ht="12.8" hidden="false" customHeight="false" outlineLevel="0" collapsed="false">
      <c r="A344" s="4" t="s">
        <v>16</v>
      </c>
      <c r="B344" s="4" t="s">
        <v>381</v>
      </c>
      <c r="C344" s="2" t="s">
        <v>101</v>
      </c>
      <c r="D344" s="2" t="n">
        <v>5</v>
      </c>
      <c r="E344" s="2" t="n">
        <v>0</v>
      </c>
    </row>
    <row r="345" customFormat="false" ht="12.8" hidden="false" customHeight="false" outlineLevel="0" collapsed="false">
      <c r="A345" s="4" t="s">
        <v>16</v>
      </c>
      <c r="B345" s="4" t="s">
        <v>382</v>
      </c>
      <c r="C345" s="2" t="s">
        <v>47</v>
      </c>
      <c r="D345" s="2" t="n">
        <v>5</v>
      </c>
      <c r="E345" s="2" t="n">
        <v>0</v>
      </c>
    </row>
    <row r="346" customFormat="false" ht="12.8" hidden="false" customHeight="false" outlineLevel="0" collapsed="false">
      <c r="A346" s="4" t="s">
        <v>16</v>
      </c>
      <c r="B346" s="4" t="s">
        <v>383</v>
      </c>
      <c r="C346" s="2" t="s">
        <v>47</v>
      </c>
      <c r="D346" s="2" t="n">
        <v>5</v>
      </c>
      <c r="E346" s="2" t="n">
        <v>0</v>
      </c>
    </row>
    <row r="347" customFormat="false" ht="12.8" hidden="false" customHeight="false" outlineLevel="0" collapsed="false">
      <c r="A347" s="4" t="s">
        <v>17</v>
      </c>
      <c r="B347" s="4" t="s">
        <v>384</v>
      </c>
      <c r="C347" s="2" t="s">
        <v>47</v>
      </c>
      <c r="D347" s="2" t="n">
        <v>5</v>
      </c>
      <c r="E347" s="2" t="n">
        <v>0</v>
      </c>
    </row>
    <row r="348" customFormat="false" ht="12.8" hidden="false" customHeight="false" outlineLevel="0" collapsed="false">
      <c r="A348" s="4" t="s">
        <v>17</v>
      </c>
      <c r="B348" s="4" t="s">
        <v>385</v>
      </c>
      <c r="C348" s="2" t="s">
        <v>47</v>
      </c>
      <c r="D348" s="2" t="n">
        <v>5</v>
      </c>
      <c r="E348" s="2" t="n">
        <v>0</v>
      </c>
    </row>
    <row r="349" customFormat="false" ht="12.8" hidden="false" customHeight="false" outlineLevel="0" collapsed="false">
      <c r="A349" s="4" t="s">
        <v>17</v>
      </c>
      <c r="B349" s="4" t="s">
        <v>386</v>
      </c>
      <c r="C349" s="2" t="s">
        <v>47</v>
      </c>
      <c r="D349" s="2" t="n">
        <v>5</v>
      </c>
      <c r="E349" s="2" t="n">
        <v>0</v>
      </c>
    </row>
    <row r="350" customFormat="false" ht="12.8" hidden="false" customHeight="false" outlineLevel="0" collapsed="false">
      <c r="A350" s="4" t="s">
        <v>17</v>
      </c>
      <c r="B350" s="4" t="s">
        <v>387</v>
      </c>
      <c r="C350" s="2" t="s">
        <v>47</v>
      </c>
      <c r="D350" s="2" t="n">
        <v>5</v>
      </c>
      <c r="E350" s="2" t="n">
        <v>0</v>
      </c>
    </row>
    <row r="351" customFormat="false" ht="12.8" hidden="false" customHeight="false" outlineLevel="0" collapsed="false">
      <c r="A351" s="4" t="s">
        <v>17</v>
      </c>
      <c r="B351" s="4" t="s">
        <v>388</v>
      </c>
      <c r="C351" s="2" t="s">
        <v>32</v>
      </c>
      <c r="D351" s="2" t="n">
        <v>8</v>
      </c>
      <c r="E351" s="2" t="n">
        <v>0</v>
      </c>
    </row>
    <row r="352" customFormat="false" ht="12.8" hidden="false" customHeight="false" outlineLevel="0" collapsed="false">
      <c r="A352" s="4" t="s">
        <v>17</v>
      </c>
      <c r="B352" s="4" t="s">
        <v>389</v>
      </c>
      <c r="C352" s="2" t="s">
        <v>32</v>
      </c>
      <c r="D352" s="2" t="n">
        <v>8</v>
      </c>
      <c r="E352" s="2" t="n">
        <v>0</v>
      </c>
    </row>
    <row r="353" customFormat="false" ht="12.8" hidden="false" customHeight="false" outlineLevel="0" collapsed="false">
      <c r="A353" s="4" t="s">
        <v>17</v>
      </c>
      <c r="B353" s="4" t="s">
        <v>390</v>
      </c>
      <c r="C353" s="2" t="s">
        <v>47</v>
      </c>
      <c r="D353" s="2" t="n">
        <v>5</v>
      </c>
      <c r="E353" s="2" t="n">
        <v>0</v>
      </c>
    </row>
    <row r="354" customFormat="false" ht="12.8" hidden="false" customHeight="false" outlineLevel="0" collapsed="false">
      <c r="A354" s="4" t="s">
        <v>17</v>
      </c>
      <c r="B354" s="4" t="s">
        <v>391</v>
      </c>
      <c r="C354" s="2" t="s">
        <v>47</v>
      </c>
      <c r="D354" s="2" t="n">
        <v>5</v>
      </c>
      <c r="E354" s="2" t="n">
        <v>0</v>
      </c>
    </row>
    <row r="355" customFormat="false" ht="12.8" hidden="false" customHeight="false" outlineLevel="0" collapsed="false">
      <c r="A355" s="4" t="s">
        <v>17</v>
      </c>
      <c r="B355" s="4" t="s">
        <v>392</v>
      </c>
      <c r="C355" s="2" t="s">
        <v>47</v>
      </c>
      <c r="D355" s="2" t="n">
        <v>5</v>
      </c>
      <c r="E355" s="2" t="n">
        <v>0</v>
      </c>
    </row>
    <row r="356" customFormat="false" ht="12.8" hidden="false" customHeight="false" outlineLevel="0" collapsed="false">
      <c r="A356" s="4" t="s">
        <v>17</v>
      </c>
      <c r="B356" s="4" t="s">
        <v>393</v>
      </c>
      <c r="C356" s="2" t="s">
        <v>101</v>
      </c>
      <c r="D356" s="2" t="n">
        <v>5</v>
      </c>
      <c r="E356" s="2" t="n">
        <v>0</v>
      </c>
    </row>
    <row r="357" customFormat="false" ht="12.8" hidden="false" customHeight="false" outlineLevel="0" collapsed="false">
      <c r="A357" s="4" t="s">
        <v>17</v>
      </c>
      <c r="B357" s="4" t="s">
        <v>394</v>
      </c>
      <c r="C357" s="2" t="s">
        <v>101</v>
      </c>
      <c r="D357" s="2" t="n">
        <v>5</v>
      </c>
      <c r="E357" s="2" t="n">
        <v>0</v>
      </c>
    </row>
    <row r="358" customFormat="false" ht="12.8" hidden="false" customHeight="false" outlineLevel="0" collapsed="false">
      <c r="A358" s="4" t="s">
        <v>17</v>
      </c>
      <c r="B358" s="4" t="s">
        <v>395</v>
      </c>
      <c r="C358" s="2" t="s">
        <v>101</v>
      </c>
      <c r="D358" s="2" t="n">
        <v>5</v>
      </c>
      <c r="E358" s="2" t="n">
        <v>0</v>
      </c>
    </row>
    <row r="359" customFormat="false" ht="12.8" hidden="false" customHeight="false" outlineLevel="0" collapsed="false">
      <c r="A359" s="4" t="s">
        <v>17</v>
      </c>
      <c r="B359" s="4" t="s">
        <v>396</v>
      </c>
      <c r="C359" s="2" t="s">
        <v>47</v>
      </c>
      <c r="D359" s="2" t="n">
        <v>5</v>
      </c>
      <c r="E359" s="2" t="n">
        <v>0</v>
      </c>
    </row>
    <row r="360" customFormat="false" ht="12.8" hidden="false" customHeight="false" outlineLevel="0" collapsed="false">
      <c r="A360" s="4" t="s">
        <v>17</v>
      </c>
      <c r="B360" s="4" t="s">
        <v>397</v>
      </c>
      <c r="C360" s="2" t="s">
        <v>47</v>
      </c>
      <c r="D360" s="2" t="n">
        <v>5</v>
      </c>
      <c r="E360" s="2" t="n">
        <v>0</v>
      </c>
    </row>
    <row r="361" customFormat="false" ht="12.8" hidden="false" customHeight="false" outlineLevel="0" collapsed="false">
      <c r="A361" s="4" t="s">
        <v>17</v>
      </c>
      <c r="B361" s="4" t="s">
        <v>398</v>
      </c>
      <c r="C361" s="2" t="s">
        <v>47</v>
      </c>
      <c r="D361" s="2" t="n">
        <v>5</v>
      </c>
      <c r="E361" s="2" t="n">
        <v>0</v>
      </c>
    </row>
    <row r="362" customFormat="false" ht="12.8" hidden="false" customHeight="false" outlineLevel="0" collapsed="false">
      <c r="A362" s="4" t="s">
        <v>17</v>
      </c>
      <c r="B362" s="4" t="s">
        <v>399</v>
      </c>
      <c r="C362" s="2" t="s">
        <v>47</v>
      </c>
      <c r="D362" s="2" t="n">
        <v>5</v>
      </c>
      <c r="E362" s="2" t="n">
        <v>0</v>
      </c>
    </row>
    <row r="363" customFormat="false" ht="12.8" hidden="false" customHeight="false" outlineLevel="0" collapsed="false">
      <c r="A363" s="4" t="s">
        <v>17</v>
      </c>
      <c r="B363" s="4" t="s">
        <v>400</v>
      </c>
      <c r="C363" s="2" t="s">
        <v>47</v>
      </c>
      <c r="D363" s="2" t="n">
        <v>5</v>
      </c>
      <c r="E363" s="2" t="n">
        <v>0</v>
      </c>
    </row>
    <row r="364" customFormat="false" ht="12.8" hidden="false" customHeight="false" outlineLevel="0" collapsed="false">
      <c r="A364" s="4" t="s">
        <v>17</v>
      </c>
      <c r="B364" s="4" t="s">
        <v>401</v>
      </c>
      <c r="C364" s="2" t="s">
        <v>47</v>
      </c>
      <c r="D364" s="2" t="n">
        <v>5</v>
      </c>
      <c r="E364" s="2" t="n">
        <v>0</v>
      </c>
    </row>
    <row r="365" customFormat="false" ht="12.8" hidden="false" customHeight="false" outlineLevel="0" collapsed="false">
      <c r="A365" s="4" t="s">
        <v>17</v>
      </c>
      <c r="B365" s="4" t="s">
        <v>402</v>
      </c>
      <c r="C365" s="2" t="s">
        <v>47</v>
      </c>
      <c r="D365" s="2" t="n">
        <v>5</v>
      </c>
      <c r="E365" s="2" t="n">
        <v>0</v>
      </c>
    </row>
    <row r="366" customFormat="false" ht="12.8" hidden="false" customHeight="false" outlineLevel="0" collapsed="false">
      <c r="A366" s="4" t="s">
        <v>17</v>
      </c>
      <c r="B366" s="4" t="s">
        <v>403</v>
      </c>
      <c r="C366" s="2" t="s">
        <v>47</v>
      </c>
      <c r="D366" s="2" t="n">
        <v>5</v>
      </c>
      <c r="E366" s="2" t="n">
        <v>0</v>
      </c>
    </row>
    <row r="367" customFormat="false" ht="12.8" hidden="false" customHeight="false" outlineLevel="0" collapsed="false">
      <c r="A367" s="4" t="s">
        <v>17</v>
      </c>
      <c r="B367" s="4" t="s">
        <v>404</v>
      </c>
      <c r="C367" s="2" t="s">
        <v>32</v>
      </c>
      <c r="D367" s="2" t="n">
        <v>8</v>
      </c>
      <c r="E367" s="2" t="n">
        <v>0</v>
      </c>
    </row>
    <row r="368" customFormat="false" ht="12.8" hidden="false" customHeight="false" outlineLevel="0" collapsed="false">
      <c r="A368" s="4" t="s">
        <v>17</v>
      </c>
      <c r="B368" s="4" t="s">
        <v>405</v>
      </c>
      <c r="C368" s="2" t="s">
        <v>32</v>
      </c>
      <c r="D368" s="2" t="n">
        <v>8</v>
      </c>
      <c r="E368" s="2" t="n">
        <v>0</v>
      </c>
    </row>
    <row r="369" customFormat="false" ht="12.8" hidden="false" customHeight="false" outlineLevel="0" collapsed="false">
      <c r="A369" s="4" t="s">
        <v>18</v>
      </c>
      <c r="B369" s="4" t="s">
        <v>406</v>
      </c>
      <c r="C369" s="2" t="s">
        <v>47</v>
      </c>
      <c r="D369" s="2" t="n">
        <v>5</v>
      </c>
      <c r="E369" s="2" t="n">
        <v>0</v>
      </c>
    </row>
    <row r="370" customFormat="false" ht="12.8" hidden="false" customHeight="false" outlineLevel="0" collapsed="false">
      <c r="A370" s="4" t="s">
        <v>18</v>
      </c>
      <c r="B370" s="4" t="s">
        <v>407</v>
      </c>
      <c r="C370" s="2" t="s">
        <v>47</v>
      </c>
      <c r="D370" s="2" t="n">
        <v>5</v>
      </c>
      <c r="E370" s="2" t="n">
        <v>0</v>
      </c>
    </row>
    <row r="371" customFormat="false" ht="12.8" hidden="false" customHeight="false" outlineLevel="0" collapsed="false">
      <c r="A371" s="4" t="s">
        <v>18</v>
      </c>
      <c r="B371" s="4" t="s">
        <v>408</v>
      </c>
      <c r="C371" s="2" t="s">
        <v>47</v>
      </c>
      <c r="D371" s="2" t="n">
        <v>5</v>
      </c>
      <c r="E371" s="2" t="n">
        <v>0</v>
      </c>
    </row>
    <row r="372" customFormat="false" ht="12.8" hidden="false" customHeight="false" outlineLevel="0" collapsed="false">
      <c r="A372" s="4" t="s">
        <v>18</v>
      </c>
      <c r="B372" s="4" t="s">
        <v>409</v>
      </c>
      <c r="C372" s="2" t="s">
        <v>47</v>
      </c>
      <c r="D372" s="2" t="n">
        <v>5</v>
      </c>
      <c r="E372" s="2" t="n">
        <v>0</v>
      </c>
    </row>
    <row r="373" customFormat="false" ht="12.8" hidden="false" customHeight="false" outlineLevel="0" collapsed="false">
      <c r="A373" s="4" t="s">
        <v>18</v>
      </c>
      <c r="B373" s="4" t="s">
        <v>410</v>
      </c>
      <c r="C373" s="2" t="s">
        <v>47</v>
      </c>
      <c r="D373" s="2" t="n">
        <v>5</v>
      </c>
      <c r="E373" s="2" t="n">
        <v>0</v>
      </c>
    </row>
    <row r="374" customFormat="false" ht="12.8" hidden="false" customHeight="false" outlineLevel="0" collapsed="false">
      <c r="A374" s="4" t="s">
        <v>18</v>
      </c>
      <c r="B374" s="4" t="s">
        <v>411</v>
      </c>
      <c r="C374" s="2" t="s">
        <v>47</v>
      </c>
      <c r="D374" s="2" t="n">
        <v>5</v>
      </c>
      <c r="E374" s="2" t="n">
        <v>0</v>
      </c>
    </row>
    <row r="375" customFormat="false" ht="12.8" hidden="false" customHeight="false" outlineLevel="0" collapsed="false">
      <c r="A375" s="4" t="s">
        <v>19</v>
      </c>
      <c r="B375" s="4" t="s">
        <v>412</v>
      </c>
      <c r="C375" s="2" t="s">
        <v>47</v>
      </c>
      <c r="D375" s="2" t="n">
        <v>5</v>
      </c>
      <c r="E375" s="2" t="n">
        <v>0</v>
      </c>
    </row>
    <row r="376" customFormat="false" ht="12.8" hidden="false" customHeight="false" outlineLevel="0" collapsed="false">
      <c r="A376" s="4" t="s">
        <v>19</v>
      </c>
      <c r="B376" s="4" t="s">
        <v>413</v>
      </c>
      <c r="C376" s="2" t="s">
        <v>47</v>
      </c>
      <c r="D376" s="2" t="n">
        <v>5</v>
      </c>
      <c r="E376" s="2" t="n">
        <v>0</v>
      </c>
    </row>
    <row r="377" customFormat="false" ht="12.8" hidden="false" customHeight="false" outlineLevel="0" collapsed="false">
      <c r="A377" s="4" t="s">
        <v>19</v>
      </c>
      <c r="B377" s="4" t="s">
        <v>414</v>
      </c>
      <c r="C377" s="2" t="s">
        <v>47</v>
      </c>
      <c r="D377" s="2" t="n">
        <v>5</v>
      </c>
      <c r="E377" s="2" t="n">
        <v>0</v>
      </c>
    </row>
    <row r="378" customFormat="false" ht="12.8" hidden="false" customHeight="false" outlineLevel="0" collapsed="false">
      <c r="A378" s="4" t="s">
        <v>19</v>
      </c>
      <c r="B378" s="4" t="s">
        <v>415</v>
      </c>
      <c r="C378" s="2" t="s">
        <v>47</v>
      </c>
      <c r="D378" s="2" t="n">
        <v>5</v>
      </c>
      <c r="E378" s="2" t="n">
        <v>0</v>
      </c>
    </row>
    <row r="379" customFormat="false" ht="12.8" hidden="false" customHeight="false" outlineLevel="0" collapsed="false">
      <c r="A379" s="4" t="s">
        <v>19</v>
      </c>
      <c r="B379" s="4" t="s">
        <v>416</v>
      </c>
      <c r="C379" s="2" t="s">
        <v>47</v>
      </c>
      <c r="D379" s="2" t="n">
        <v>5</v>
      </c>
      <c r="E379" s="2" t="n">
        <v>0</v>
      </c>
    </row>
    <row r="380" customFormat="false" ht="12.8" hidden="false" customHeight="false" outlineLevel="0" collapsed="false">
      <c r="A380" s="4" t="s">
        <v>19</v>
      </c>
      <c r="B380" s="4" t="s">
        <v>417</v>
      </c>
      <c r="C380" s="2" t="s">
        <v>47</v>
      </c>
      <c r="D380" s="2" t="n">
        <v>5</v>
      </c>
      <c r="E380" s="2" t="n">
        <v>0</v>
      </c>
    </row>
    <row r="381" customFormat="false" ht="12.8" hidden="false" customHeight="false" outlineLevel="0" collapsed="false">
      <c r="A381" s="4" t="s">
        <v>19</v>
      </c>
      <c r="B381" s="4" t="s">
        <v>418</v>
      </c>
      <c r="C381" s="2" t="s">
        <v>47</v>
      </c>
      <c r="D381" s="2" t="n">
        <v>5</v>
      </c>
      <c r="E381" s="2" t="n">
        <v>0</v>
      </c>
    </row>
    <row r="382" customFormat="false" ht="12.8" hidden="false" customHeight="false" outlineLevel="0" collapsed="false">
      <c r="A382" s="4" t="s">
        <v>19</v>
      </c>
      <c r="B382" s="4" t="s">
        <v>419</v>
      </c>
      <c r="C382" s="2" t="s">
        <v>47</v>
      </c>
      <c r="D382" s="2" t="n">
        <v>5</v>
      </c>
      <c r="E382" s="2" t="n">
        <v>0</v>
      </c>
    </row>
    <row r="383" customFormat="false" ht="12.8" hidden="false" customHeight="false" outlineLevel="0" collapsed="false">
      <c r="A383" s="4" t="s">
        <v>19</v>
      </c>
      <c r="B383" s="4" t="s">
        <v>420</v>
      </c>
      <c r="C383" s="2" t="s">
        <v>47</v>
      </c>
      <c r="D383" s="2" t="n">
        <v>5</v>
      </c>
      <c r="E383" s="2" t="n">
        <v>0</v>
      </c>
    </row>
    <row r="384" customFormat="false" ht="12.8" hidden="false" customHeight="false" outlineLevel="0" collapsed="false">
      <c r="A384" s="4" t="s">
        <v>19</v>
      </c>
      <c r="B384" s="4" t="s">
        <v>421</v>
      </c>
      <c r="C384" s="2" t="s">
        <v>47</v>
      </c>
      <c r="D384" s="2" t="n">
        <v>5</v>
      </c>
      <c r="E384" s="2" t="n">
        <v>0</v>
      </c>
    </row>
    <row r="385" customFormat="false" ht="12.8" hidden="false" customHeight="false" outlineLevel="0" collapsed="false">
      <c r="A385" s="4" t="s">
        <v>19</v>
      </c>
      <c r="B385" s="4" t="s">
        <v>422</v>
      </c>
      <c r="C385" s="2" t="s">
        <v>47</v>
      </c>
      <c r="D385" s="2" t="n">
        <v>5</v>
      </c>
      <c r="E385" s="2" t="n">
        <v>0</v>
      </c>
    </row>
    <row r="386" customFormat="false" ht="12.8" hidden="false" customHeight="false" outlineLevel="0" collapsed="false">
      <c r="A386" s="4" t="s">
        <v>19</v>
      </c>
      <c r="B386" s="4" t="s">
        <v>423</v>
      </c>
      <c r="C386" s="2" t="s">
        <v>47</v>
      </c>
      <c r="D386" s="2" t="n">
        <v>5</v>
      </c>
      <c r="E386" s="2" t="n">
        <v>0</v>
      </c>
    </row>
    <row r="387" customFormat="false" ht="12.8" hidden="false" customHeight="false" outlineLevel="0" collapsed="false">
      <c r="A387" s="4" t="s">
        <v>19</v>
      </c>
      <c r="B387" s="4" t="s">
        <v>424</v>
      </c>
      <c r="C387" s="2" t="s">
        <v>47</v>
      </c>
      <c r="D387" s="2" t="n">
        <v>5</v>
      </c>
      <c r="E387" s="2" t="n">
        <v>0</v>
      </c>
    </row>
    <row r="388" customFormat="false" ht="12.8" hidden="false" customHeight="false" outlineLevel="0" collapsed="false">
      <c r="A388" s="4" t="s">
        <v>19</v>
      </c>
      <c r="B388" s="4" t="s">
        <v>425</v>
      </c>
      <c r="C388" s="2" t="s">
        <v>47</v>
      </c>
      <c r="D388" s="2" t="n">
        <v>5</v>
      </c>
      <c r="E388" s="2" t="n">
        <v>0</v>
      </c>
    </row>
    <row r="389" customFormat="false" ht="12.8" hidden="false" customHeight="false" outlineLevel="0" collapsed="false">
      <c r="A389" s="4" t="s">
        <v>19</v>
      </c>
      <c r="B389" s="4" t="s">
        <v>426</v>
      </c>
      <c r="C389" s="2" t="s">
        <v>47</v>
      </c>
      <c r="D389" s="2" t="n">
        <v>5</v>
      </c>
      <c r="E389" s="2" t="n">
        <v>0</v>
      </c>
    </row>
    <row r="390" customFormat="false" ht="12.8" hidden="false" customHeight="false" outlineLevel="0" collapsed="false">
      <c r="A390" s="4" t="s">
        <v>19</v>
      </c>
      <c r="B390" s="4" t="s">
        <v>427</v>
      </c>
      <c r="C390" s="2" t="s">
        <v>47</v>
      </c>
      <c r="D390" s="2" t="n">
        <v>5</v>
      </c>
      <c r="E390" s="2" t="n">
        <v>0</v>
      </c>
    </row>
    <row r="391" customFormat="false" ht="12.8" hidden="false" customHeight="false" outlineLevel="0" collapsed="false">
      <c r="A391" s="4" t="s">
        <v>19</v>
      </c>
      <c r="B391" s="4" t="s">
        <v>428</v>
      </c>
      <c r="C391" s="2" t="s">
        <v>47</v>
      </c>
      <c r="D391" s="2" t="n">
        <v>5</v>
      </c>
      <c r="E391" s="2" t="n">
        <v>0</v>
      </c>
    </row>
    <row r="392" customFormat="false" ht="12.8" hidden="false" customHeight="false" outlineLevel="0" collapsed="false">
      <c r="A392" s="4" t="s">
        <v>20</v>
      </c>
      <c r="B392" s="4" t="s">
        <v>429</v>
      </c>
      <c r="C392" s="2" t="s">
        <v>47</v>
      </c>
      <c r="D392" s="2" t="n">
        <v>5</v>
      </c>
      <c r="E392" s="2" t="n">
        <v>0</v>
      </c>
    </row>
    <row r="393" customFormat="false" ht="12.8" hidden="false" customHeight="false" outlineLevel="0" collapsed="false">
      <c r="A393" s="4" t="s">
        <v>20</v>
      </c>
      <c r="B393" s="4" t="s">
        <v>430</v>
      </c>
      <c r="C393" s="2" t="s">
        <v>47</v>
      </c>
      <c r="D393" s="2" t="n">
        <v>5</v>
      </c>
      <c r="E393" s="2" t="n">
        <v>0</v>
      </c>
    </row>
    <row r="394" customFormat="false" ht="12.8" hidden="false" customHeight="false" outlineLevel="0" collapsed="false">
      <c r="A394" s="4" t="s">
        <v>20</v>
      </c>
      <c r="B394" s="4" t="s">
        <v>431</v>
      </c>
      <c r="C394" s="2" t="s">
        <v>47</v>
      </c>
      <c r="D394" s="2" t="n">
        <v>5</v>
      </c>
      <c r="E394" s="2" t="n">
        <v>0</v>
      </c>
    </row>
    <row r="395" customFormat="false" ht="12.8" hidden="false" customHeight="false" outlineLevel="0" collapsed="false">
      <c r="A395" s="4" t="s">
        <v>21</v>
      </c>
      <c r="B395" s="4" t="s">
        <v>432</v>
      </c>
      <c r="C395" s="2" t="s">
        <v>47</v>
      </c>
      <c r="D395" s="2" t="n">
        <v>5</v>
      </c>
      <c r="E395" s="2" t="n">
        <v>0</v>
      </c>
    </row>
    <row r="396" customFormat="false" ht="12.8" hidden="false" customHeight="false" outlineLevel="0" collapsed="false">
      <c r="A396" s="4" t="s">
        <v>21</v>
      </c>
      <c r="B396" s="4" t="s">
        <v>433</v>
      </c>
      <c r="C396" s="2" t="s">
        <v>47</v>
      </c>
      <c r="D396" s="2" t="n">
        <v>5</v>
      </c>
      <c r="E396" s="2" t="n">
        <v>0</v>
      </c>
    </row>
    <row r="397" customFormat="false" ht="12.8" hidden="false" customHeight="false" outlineLevel="0" collapsed="false">
      <c r="A397" s="4" t="s">
        <v>22</v>
      </c>
      <c r="B397" s="4" t="s">
        <v>434</v>
      </c>
      <c r="C397" s="2" t="s">
        <v>111</v>
      </c>
      <c r="D397" s="2" t="n">
        <v>5</v>
      </c>
      <c r="E397" s="2" t="n">
        <v>0</v>
      </c>
    </row>
    <row r="398" customFormat="false" ht="12.8" hidden="false" customHeight="false" outlineLevel="0" collapsed="false">
      <c r="A398" s="4" t="s">
        <v>22</v>
      </c>
      <c r="B398" s="4" t="s">
        <v>435</v>
      </c>
      <c r="C398" s="2" t="s">
        <v>111</v>
      </c>
      <c r="D398" s="2" t="n">
        <v>5</v>
      </c>
      <c r="E398" s="2" t="n">
        <v>0</v>
      </c>
    </row>
    <row r="399" customFormat="false" ht="12.8" hidden="false" customHeight="false" outlineLevel="0" collapsed="false">
      <c r="A399" s="4" t="s">
        <v>22</v>
      </c>
      <c r="B399" s="4" t="s">
        <v>436</v>
      </c>
      <c r="C399" s="2" t="s">
        <v>111</v>
      </c>
      <c r="D399" s="2" t="n">
        <v>5</v>
      </c>
      <c r="E399" s="2" t="n">
        <v>0</v>
      </c>
    </row>
    <row r="400" customFormat="false" ht="12.8" hidden="false" customHeight="false" outlineLevel="0" collapsed="false">
      <c r="A400" s="4" t="s">
        <v>22</v>
      </c>
      <c r="B400" s="4" t="s">
        <v>437</v>
      </c>
      <c r="C400" s="2" t="s">
        <v>111</v>
      </c>
      <c r="D400" s="2" t="n">
        <v>5</v>
      </c>
      <c r="E400" s="2" t="n">
        <v>0</v>
      </c>
    </row>
    <row r="401" customFormat="false" ht="12.8" hidden="false" customHeight="false" outlineLevel="0" collapsed="false">
      <c r="A401" s="4" t="s">
        <v>22</v>
      </c>
      <c r="B401" s="4" t="s">
        <v>438</v>
      </c>
      <c r="C401" s="2" t="s">
        <v>111</v>
      </c>
      <c r="D401" s="2" t="n">
        <v>5</v>
      </c>
      <c r="E401" s="2" t="n">
        <v>0</v>
      </c>
    </row>
    <row r="402" customFormat="false" ht="12.8" hidden="false" customHeight="false" outlineLevel="0" collapsed="false">
      <c r="A402" s="4" t="s">
        <v>22</v>
      </c>
      <c r="B402" s="4" t="s">
        <v>439</v>
      </c>
      <c r="C402" s="2" t="s">
        <v>111</v>
      </c>
      <c r="D402" s="2" t="n">
        <v>5</v>
      </c>
      <c r="E402" s="2" t="n">
        <v>0</v>
      </c>
    </row>
    <row r="403" customFormat="false" ht="12.8" hidden="false" customHeight="false" outlineLevel="0" collapsed="false">
      <c r="A403" s="4" t="s">
        <v>23</v>
      </c>
      <c r="B403" s="4" t="s">
        <v>440</v>
      </c>
      <c r="C403" s="2" t="s">
        <v>441</v>
      </c>
      <c r="D403" s="2" t="n">
        <v>3</v>
      </c>
      <c r="E403" s="2" t="n">
        <v>15</v>
      </c>
    </row>
    <row r="404" customFormat="false" ht="12.8" hidden="false" customHeight="false" outlineLevel="0" collapsed="false">
      <c r="A404" s="4" t="s">
        <v>24</v>
      </c>
      <c r="B404" s="4" t="n">
        <v>86</v>
      </c>
      <c r="C404" s="2" t="s">
        <v>32</v>
      </c>
      <c r="D404" s="2" t="n">
        <v>8</v>
      </c>
      <c r="E404" s="2" t="n">
        <v>0</v>
      </c>
    </row>
    <row r="405" customFormat="false" ht="12.8" hidden="false" customHeight="false" outlineLevel="0" collapsed="false">
      <c r="A405" s="4" t="s">
        <v>24</v>
      </c>
      <c r="B405" s="4" t="s">
        <v>442</v>
      </c>
      <c r="C405" s="2" t="s">
        <v>32</v>
      </c>
      <c r="D405" s="2" t="n">
        <v>8</v>
      </c>
      <c r="E405" s="2" t="n">
        <v>0</v>
      </c>
    </row>
    <row r="406" customFormat="false" ht="12.8" hidden="false" customHeight="false" outlineLevel="0" collapsed="false">
      <c r="A406" s="4" t="s">
        <v>24</v>
      </c>
      <c r="B406" s="4" t="s">
        <v>443</v>
      </c>
      <c r="C406" s="2" t="s">
        <v>47</v>
      </c>
      <c r="D406" s="2" t="n">
        <v>5</v>
      </c>
      <c r="E406" s="2" t="n">
        <v>0</v>
      </c>
    </row>
    <row r="407" customFormat="false" ht="12.8" hidden="false" customHeight="false" outlineLevel="0" collapsed="false">
      <c r="A407" s="4" t="s">
        <v>24</v>
      </c>
      <c r="B407" s="4" t="s">
        <v>444</v>
      </c>
      <c r="C407" s="2" t="s">
        <v>47</v>
      </c>
      <c r="D407" s="2" t="n">
        <v>5</v>
      </c>
      <c r="E407" s="2" t="n">
        <v>0</v>
      </c>
    </row>
    <row r="408" customFormat="false" ht="12.8" hidden="false" customHeight="false" outlineLevel="0" collapsed="false">
      <c r="A408" s="4" t="s">
        <v>24</v>
      </c>
      <c r="B408" s="4" t="s">
        <v>445</v>
      </c>
      <c r="C408" s="2" t="s">
        <v>47</v>
      </c>
      <c r="D408" s="2" t="n">
        <v>5</v>
      </c>
      <c r="E408" s="2" t="n">
        <v>0</v>
      </c>
    </row>
    <row r="409" customFormat="false" ht="12.8" hidden="false" customHeight="false" outlineLevel="0" collapsed="false">
      <c r="A409" s="4" t="s">
        <v>24</v>
      </c>
      <c r="B409" s="4" t="s">
        <v>446</v>
      </c>
      <c r="C409" s="2" t="s">
        <v>47</v>
      </c>
      <c r="D409" s="2" t="n">
        <v>5</v>
      </c>
      <c r="E409" s="2" t="n">
        <v>0</v>
      </c>
    </row>
    <row r="410" customFormat="false" ht="12.8" hidden="false" customHeight="false" outlineLevel="0" collapsed="false">
      <c r="A410" s="4" t="s">
        <v>24</v>
      </c>
      <c r="B410" s="4" t="s">
        <v>447</v>
      </c>
      <c r="C410" s="2" t="s">
        <v>47</v>
      </c>
      <c r="D410" s="2" t="n">
        <v>5</v>
      </c>
      <c r="E410" s="2" t="n">
        <v>0</v>
      </c>
    </row>
    <row r="411" customFormat="false" ht="12.8" hidden="false" customHeight="false" outlineLevel="0" collapsed="false">
      <c r="A411" s="4" t="s">
        <v>24</v>
      </c>
      <c r="B411" s="4" t="s">
        <v>448</v>
      </c>
      <c r="C411" s="2" t="s">
        <v>47</v>
      </c>
      <c r="D411" s="2" t="n">
        <v>5</v>
      </c>
      <c r="E411" s="2" t="n">
        <v>0</v>
      </c>
    </row>
    <row r="412" customFormat="false" ht="12.8" hidden="false" customHeight="false" outlineLevel="0" collapsed="false">
      <c r="A412" s="4" t="s">
        <v>24</v>
      </c>
      <c r="B412" s="4" t="s">
        <v>449</v>
      </c>
      <c r="C412" s="2" t="s">
        <v>47</v>
      </c>
      <c r="D412" s="2" t="n">
        <v>5</v>
      </c>
      <c r="E412" s="2" t="n">
        <v>0</v>
      </c>
    </row>
    <row r="413" customFormat="false" ht="12.8" hidden="false" customHeight="false" outlineLevel="0" collapsed="false">
      <c r="A413" s="4" t="s">
        <v>24</v>
      </c>
      <c r="B413" s="4" t="s">
        <v>450</v>
      </c>
      <c r="C413" s="2" t="s">
        <v>47</v>
      </c>
      <c r="D413" s="2" t="n">
        <v>5</v>
      </c>
      <c r="E413" s="2" t="n">
        <v>0</v>
      </c>
    </row>
    <row r="414" customFormat="false" ht="12.8" hidden="false" customHeight="false" outlineLevel="0" collapsed="false">
      <c r="A414" s="4" t="s">
        <v>24</v>
      </c>
      <c r="B414" s="4" t="s">
        <v>451</v>
      </c>
      <c r="C414" s="2" t="s">
        <v>47</v>
      </c>
      <c r="D414" s="2" t="n">
        <v>5</v>
      </c>
      <c r="E414" s="2" t="n">
        <v>0</v>
      </c>
    </row>
    <row r="415" customFormat="false" ht="12.8" hidden="false" customHeight="false" outlineLevel="0" collapsed="false">
      <c r="A415" s="4" t="s">
        <v>24</v>
      </c>
      <c r="B415" s="4" t="s">
        <v>452</v>
      </c>
      <c r="C415" s="2" t="s">
        <v>47</v>
      </c>
      <c r="D415" s="2" t="n">
        <v>5</v>
      </c>
      <c r="E415" s="2" t="n">
        <v>0</v>
      </c>
    </row>
    <row r="416" customFormat="false" ht="12.8" hidden="false" customHeight="false" outlineLevel="0" collapsed="false">
      <c r="A416" s="4" t="s">
        <v>24</v>
      </c>
      <c r="B416" s="4" t="s">
        <v>453</v>
      </c>
      <c r="C416" s="2" t="s">
        <v>47</v>
      </c>
      <c r="D416" s="2" t="n">
        <v>5</v>
      </c>
      <c r="E416" s="2" t="n">
        <v>0</v>
      </c>
    </row>
    <row r="417" customFormat="false" ht="12.8" hidden="false" customHeight="false" outlineLevel="0" collapsed="false">
      <c r="A417" s="4" t="s">
        <v>24</v>
      </c>
      <c r="B417" s="4" t="s">
        <v>454</v>
      </c>
      <c r="C417" s="2" t="s">
        <v>47</v>
      </c>
      <c r="D417" s="2" t="n">
        <v>5</v>
      </c>
      <c r="E417" s="2" t="n">
        <v>0</v>
      </c>
    </row>
    <row r="418" customFormat="false" ht="12.8" hidden="false" customHeight="false" outlineLevel="0" collapsed="false">
      <c r="A418" s="4" t="s">
        <v>24</v>
      </c>
      <c r="B418" s="4" t="s">
        <v>455</v>
      </c>
      <c r="C418" s="2" t="s">
        <v>47</v>
      </c>
      <c r="D418" s="2" t="n">
        <v>5</v>
      </c>
      <c r="E418" s="2" t="n">
        <v>0</v>
      </c>
    </row>
    <row r="419" customFormat="false" ht="12.8" hidden="false" customHeight="false" outlineLevel="0" collapsed="false">
      <c r="A419" s="4" t="s">
        <v>24</v>
      </c>
      <c r="B419" s="4" t="s">
        <v>456</v>
      </c>
      <c r="C419" s="2" t="s">
        <v>47</v>
      </c>
      <c r="D419" s="2" t="n">
        <v>5</v>
      </c>
      <c r="E419" s="2" t="n">
        <v>0</v>
      </c>
    </row>
    <row r="420" customFormat="false" ht="12.8" hidden="false" customHeight="false" outlineLevel="0" collapsed="false">
      <c r="A420" s="4" t="s">
        <v>24</v>
      </c>
      <c r="B420" s="4" t="s">
        <v>457</v>
      </c>
      <c r="C420" s="2" t="s">
        <v>47</v>
      </c>
      <c r="D420" s="2" t="n">
        <v>5</v>
      </c>
      <c r="E420" s="2" t="n">
        <v>0</v>
      </c>
    </row>
    <row r="421" customFormat="false" ht="12.8" hidden="false" customHeight="false" outlineLevel="0" collapsed="false">
      <c r="A421" s="4" t="s">
        <v>24</v>
      </c>
      <c r="B421" s="4" t="s">
        <v>458</v>
      </c>
      <c r="C421" s="2" t="s">
        <v>47</v>
      </c>
      <c r="D421" s="2" t="n">
        <v>5</v>
      </c>
      <c r="E421" s="2" t="n">
        <v>0</v>
      </c>
    </row>
    <row r="422" customFormat="false" ht="12.8" hidden="false" customHeight="false" outlineLevel="0" collapsed="false">
      <c r="A422" s="4" t="s">
        <v>24</v>
      </c>
      <c r="B422" s="4" t="s">
        <v>459</v>
      </c>
      <c r="C422" s="2" t="s">
        <v>47</v>
      </c>
      <c r="D422" s="2" t="n">
        <v>5</v>
      </c>
      <c r="E422" s="2" t="n">
        <v>0</v>
      </c>
    </row>
    <row r="423" customFormat="false" ht="12.8" hidden="false" customHeight="false" outlineLevel="0" collapsed="false">
      <c r="A423" s="4" t="s">
        <v>24</v>
      </c>
      <c r="B423" s="4" t="s">
        <v>460</v>
      </c>
      <c r="C423" s="2" t="s">
        <v>47</v>
      </c>
      <c r="D423" s="2" t="n">
        <v>5</v>
      </c>
      <c r="E423" s="2" t="n">
        <v>0</v>
      </c>
    </row>
    <row r="424" customFormat="false" ht="12.8" hidden="false" customHeight="false" outlineLevel="0" collapsed="false">
      <c r="A424" s="4" t="s">
        <v>24</v>
      </c>
      <c r="B424" s="4" t="s">
        <v>461</v>
      </c>
      <c r="C424" s="2" t="s">
        <v>32</v>
      </c>
      <c r="D424" s="2" t="n">
        <v>8</v>
      </c>
      <c r="E424" s="2" t="n">
        <v>0</v>
      </c>
    </row>
    <row r="425" customFormat="false" ht="12.8" hidden="false" customHeight="false" outlineLevel="0" collapsed="false">
      <c r="A425" s="4" t="s">
        <v>24</v>
      </c>
      <c r="B425" s="4" t="s">
        <v>462</v>
      </c>
      <c r="C425" s="2" t="s">
        <v>32</v>
      </c>
      <c r="D425" s="2" t="n">
        <v>8</v>
      </c>
      <c r="E425" s="2" t="n">
        <v>0</v>
      </c>
    </row>
    <row r="426" customFormat="false" ht="12.8" hidden="false" customHeight="false" outlineLevel="0" collapsed="false">
      <c r="A426" s="4" t="s">
        <v>24</v>
      </c>
      <c r="B426" s="4" t="s">
        <v>463</v>
      </c>
      <c r="C426" s="2" t="s">
        <v>32</v>
      </c>
      <c r="D426" s="2" t="n">
        <v>8</v>
      </c>
      <c r="E426" s="2" t="n">
        <v>0</v>
      </c>
    </row>
    <row r="427" customFormat="false" ht="12.8" hidden="false" customHeight="false" outlineLevel="0" collapsed="false">
      <c r="A427" s="4" t="s">
        <v>24</v>
      </c>
      <c r="B427" s="4" t="s">
        <v>464</v>
      </c>
      <c r="C427" s="2" t="s">
        <v>32</v>
      </c>
      <c r="D427" s="2" t="n">
        <v>8</v>
      </c>
      <c r="E427" s="2" t="n">
        <v>0</v>
      </c>
    </row>
    <row r="428" customFormat="false" ht="12.8" hidden="false" customHeight="false" outlineLevel="0" collapsed="false">
      <c r="A428" s="4" t="s">
        <v>24</v>
      </c>
      <c r="B428" s="4" t="s">
        <v>465</v>
      </c>
      <c r="C428" s="2" t="s">
        <v>157</v>
      </c>
      <c r="D428" s="2" t="n">
        <v>16</v>
      </c>
      <c r="E428" s="2" t="n">
        <v>0</v>
      </c>
    </row>
    <row r="429" customFormat="false" ht="12.8" hidden="false" customHeight="false" outlineLevel="0" collapsed="false">
      <c r="A429" s="4" t="s">
        <v>24</v>
      </c>
      <c r="B429" s="4" t="s">
        <v>466</v>
      </c>
      <c r="C429" s="2" t="s">
        <v>157</v>
      </c>
      <c r="D429" s="2" t="n">
        <v>16</v>
      </c>
      <c r="E429" s="2" t="n">
        <v>0</v>
      </c>
    </row>
    <row r="430" customFormat="false" ht="12.8" hidden="false" customHeight="false" outlineLevel="0" collapsed="false">
      <c r="A430" s="4" t="s">
        <v>24</v>
      </c>
      <c r="B430" s="4" t="s">
        <v>467</v>
      </c>
      <c r="C430" s="2" t="s">
        <v>32</v>
      </c>
      <c r="D430" s="2" t="n">
        <v>8</v>
      </c>
      <c r="E430" s="2" t="n">
        <v>0</v>
      </c>
    </row>
    <row r="431" customFormat="false" ht="12.8" hidden="false" customHeight="false" outlineLevel="0" collapsed="false">
      <c r="A431" s="4" t="s">
        <v>24</v>
      </c>
      <c r="B431" s="4" t="s">
        <v>468</v>
      </c>
      <c r="C431" s="2" t="s">
        <v>32</v>
      </c>
      <c r="D431" s="2" t="n">
        <v>8</v>
      </c>
      <c r="E431" s="2" t="n">
        <v>0</v>
      </c>
    </row>
    <row r="432" customFormat="false" ht="12.8" hidden="false" customHeight="false" outlineLevel="0" collapsed="false">
      <c r="A432" s="4" t="s">
        <v>24</v>
      </c>
      <c r="B432" s="4" t="s">
        <v>469</v>
      </c>
      <c r="C432" s="2" t="s">
        <v>101</v>
      </c>
      <c r="D432" s="2" t="n">
        <v>5</v>
      </c>
      <c r="E432" s="2" t="n">
        <v>0</v>
      </c>
    </row>
    <row r="433" customFormat="false" ht="12.8" hidden="false" customHeight="false" outlineLevel="0" collapsed="false">
      <c r="A433" s="4" t="s">
        <v>24</v>
      </c>
      <c r="B433" s="4" t="s">
        <v>470</v>
      </c>
      <c r="C433" s="2" t="s">
        <v>101</v>
      </c>
      <c r="D433" s="2" t="n">
        <v>5</v>
      </c>
      <c r="E433" s="2" t="n">
        <v>0</v>
      </c>
    </row>
    <row r="434" customFormat="false" ht="12.8" hidden="false" customHeight="false" outlineLevel="0" collapsed="false">
      <c r="A434" s="4" t="s">
        <v>24</v>
      </c>
      <c r="B434" s="4" t="s">
        <v>471</v>
      </c>
      <c r="C434" s="2" t="s">
        <v>101</v>
      </c>
      <c r="D434" s="2" t="n">
        <v>5</v>
      </c>
      <c r="E434" s="2" t="n">
        <v>0</v>
      </c>
    </row>
    <row r="435" customFormat="false" ht="12.8" hidden="false" customHeight="false" outlineLevel="0" collapsed="false">
      <c r="A435" s="4" t="s">
        <v>24</v>
      </c>
      <c r="B435" s="4" t="s">
        <v>472</v>
      </c>
      <c r="C435" s="2" t="s">
        <v>32</v>
      </c>
      <c r="D435" s="2" t="n">
        <v>8</v>
      </c>
      <c r="E435" s="2" t="n">
        <v>0</v>
      </c>
    </row>
    <row r="436" customFormat="false" ht="12.8" hidden="false" customHeight="false" outlineLevel="0" collapsed="false">
      <c r="A436" s="4" t="s">
        <v>24</v>
      </c>
      <c r="B436" s="4" t="s">
        <v>473</v>
      </c>
      <c r="C436" s="2" t="s">
        <v>32</v>
      </c>
      <c r="D436" s="2" t="n">
        <v>8</v>
      </c>
      <c r="E436" s="2" t="n">
        <v>0</v>
      </c>
    </row>
    <row r="437" customFormat="false" ht="12.8" hidden="false" customHeight="false" outlineLevel="0" collapsed="false">
      <c r="A437" s="4" t="s">
        <v>24</v>
      </c>
      <c r="B437" s="4" t="s">
        <v>474</v>
      </c>
      <c r="C437" s="2" t="s">
        <v>32</v>
      </c>
      <c r="D437" s="2" t="n">
        <v>8</v>
      </c>
      <c r="E437" s="2" t="n">
        <v>0</v>
      </c>
    </row>
    <row r="438" customFormat="false" ht="12.8" hidden="false" customHeight="false" outlineLevel="0" collapsed="false">
      <c r="A438" s="4" t="s">
        <v>24</v>
      </c>
      <c r="B438" s="4" t="s">
        <v>475</v>
      </c>
      <c r="C438" s="2" t="s">
        <v>32</v>
      </c>
      <c r="D438" s="2" t="n">
        <v>8</v>
      </c>
      <c r="E438" s="2" t="n">
        <v>0</v>
      </c>
    </row>
    <row r="439" customFormat="false" ht="12.8" hidden="false" customHeight="false" outlineLevel="0" collapsed="false">
      <c r="A439" s="4" t="s">
        <v>24</v>
      </c>
      <c r="B439" s="4" t="s">
        <v>476</v>
      </c>
      <c r="C439" s="2" t="s">
        <v>32</v>
      </c>
      <c r="D439" s="2" t="n">
        <v>8</v>
      </c>
      <c r="E439" s="2" t="n">
        <v>0</v>
      </c>
    </row>
    <row r="440" customFormat="false" ht="12.8" hidden="false" customHeight="false" outlineLevel="0" collapsed="false">
      <c r="A440" s="4" t="s">
        <v>24</v>
      </c>
      <c r="B440" s="4" t="s">
        <v>477</v>
      </c>
      <c r="C440" s="2" t="s">
        <v>32</v>
      </c>
      <c r="D440" s="2" t="n">
        <v>8</v>
      </c>
      <c r="E440" s="2" t="n">
        <v>0</v>
      </c>
    </row>
    <row r="441" customFormat="false" ht="12.8" hidden="false" customHeight="false" outlineLevel="0" collapsed="false">
      <c r="A441" s="4" t="s">
        <v>24</v>
      </c>
      <c r="B441" s="4" t="s">
        <v>478</v>
      </c>
      <c r="C441" s="2" t="s">
        <v>32</v>
      </c>
      <c r="D441" s="2" t="n">
        <v>8</v>
      </c>
      <c r="E441" s="2" t="n">
        <v>0</v>
      </c>
    </row>
    <row r="442" customFormat="false" ht="12.8" hidden="false" customHeight="false" outlineLevel="0" collapsed="false">
      <c r="A442" s="4" t="s">
        <v>24</v>
      </c>
      <c r="B442" s="4" t="s">
        <v>479</v>
      </c>
      <c r="C442" s="2" t="s">
        <v>32</v>
      </c>
      <c r="D442" s="2" t="n">
        <v>8</v>
      </c>
      <c r="E442" s="2" t="n">
        <v>0</v>
      </c>
    </row>
    <row r="443" customFormat="false" ht="12.8" hidden="false" customHeight="false" outlineLevel="0" collapsed="false">
      <c r="A443" s="4" t="s">
        <v>24</v>
      </c>
      <c r="B443" s="4" t="s">
        <v>480</v>
      </c>
      <c r="C443" s="2" t="s">
        <v>47</v>
      </c>
      <c r="D443" s="2" t="n">
        <v>5</v>
      </c>
      <c r="E443" s="2" t="n">
        <v>0</v>
      </c>
    </row>
    <row r="444" customFormat="false" ht="12.8" hidden="false" customHeight="false" outlineLevel="0" collapsed="false">
      <c r="A444" s="4" t="s">
        <v>24</v>
      </c>
      <c r="B444" s="4" t="s">
        <v>481</v>
      </c>
      <c r="C444" s="2" t="s">
        <v>47</v>
      </c>
      <c r="D444" s="2" t="n">
        <v>5</v>
      </c>
      <c r="E444" s="2" t="n">
        <v>0</v>
      </c>
    </row>
    <row r="445" customFormat="false" ht="12.8" hidden="false" customHeight="false" outlineLevel="0" collapsed="false">
      <c r="A445" s="4" t="s">
        <v>24</v>
      </c>
      <c r="B445" s="4" t="s">
        <v>482</v>
      </c>
      <c r="C445" s="2" t="s">
        <v>47</v>
      </c>
      <c r="D445" s="2" t="n">
        <v>5</v>
      </c>
      <c r="E445" s="2" t="n">
        <v>0</v>
      </c>
    </row>
    <row r="446" customFormat="false" ht="12.8" hidden="false" customHeight="false" outlineLevel="0" collapsed="false">
      <c r="A446" s="4" t="s">
        <v>24</v>
      </c>
      <c r="B446" s="4" t="s">
        <v>483</v>
      </c>
      <c r="C446" s="2" t="s">
        <v>111</v>
      </c>
      <c r="D446" s="2" t="n">
        <v>5</v>
      </c>
      <c r="E446" s="2" t="n">
        <v>0</v>
      </c>
    </row>
    <row r="447" customFormat="false" ht="12.8" hidden="false" customHeight="false" outlineLevel="0" collapsed="false">
      <c r="A447" s="4" t="s">
        <v>24</v>
      </c>
      <c r="B447" s="4" t="s">
        <v>484</v>
      </c>
      <c r="C447" s="2" t="s">
        <v>111</v>
      </c>
      <c r="D447" s="2" t="n">
        <v>5</v>
      </c>
      <c r="E447" s="2" t="n">
        <v>0</v>
      </c>
    </row>
    <row r="448" customFormat="false" ht="12.8" hidden="false" customHeight="false" outlineLevel="0" collapsed="false">
      <c r="A448" s="4" t="s">
        <v>24</v>
      </c>
      <c r="B448" s="4" t="s">
        <v>485</v>
      </c>
      <c r="C448" s="2" t="s">
        <v>111</v>
      </c>
      <c r="D448" s="2" t="n">
        <v>5</v>
      </c>
      <c r="E448" s="2" t="n">
        <v>0</v>
      </c>
    </row>
    <row r="449" customFormat="false" ht="12.8" hidden="false" customHeight="false" outlineLevel="0" collapsed="false">
      <c r="A449" s="4" t="s">
        <v>24</v>
      </c>
      <c r="B449" s="4" t="s">
        <v>486</v>
      </c>
      <c r="C449" s="2" t="s">
        <v>47</v>
      </c>
      <c r="D449" s="2" t="n">
        <v>5</v>
      </c>
      <c r="E449" s="2" t="n">
        <v>0</v>
      </c>
    </row>
    <row r="450" customFormat="false" ht="12.8" hidden="false" customHeight="false" outlineLevel="0" collapsed="false">
      <c r="A450" s="4" t="s">
        <v>24</v>
      </c>
      <c r="B450" s="4" t="s">
        <v>487</v>
      </c>
      <c r="C450" s="2" t="s">
        <v>111</v>
      </c>
      <c r="D450" s="2" t="n">
        <v>5</v>
      </c>
      <c r="E450" s="2" t="n">
        <v>0</v>
      </c>
    </row>
    <row r="451" customFormat="false" ht="12.8" hidden="false" customHeight="false" outlineLevel="0" collapsed="false">
      <c r="A451" s="4" t="s">
        <v>24</v>
      </c>
      <c r="B451" s="4" t="s">
        <v>488</v>
      </c>
      <c r="C451" s="2" t="s">
        <v>47</v>
      </c>
      <c r="D451" s="2" t="n">
        <v>5</v>
      </c>
      <c r="E451" s="2" t="n">
        <v>0</v>
      </c>
    </row>
    <row r="452" customFormat="false" ht="12.8" hidden="false" customHeight="false" outlineLevel="0" collapsed="false">
      <c r="A452" s="4" t="s">
        <v>24</v>
      </c>
      <c r="B452" s="4" t="s">
        <v>489</v>
      </c>
      <c r="C452" s="2" t="s">
        <v>111</v>
      </c>
      <c r="D452" s="2" t="n">
        <v>5</v>
      </c>
      <c r="E452" s="2" t="n">
        <v>0</v>
      </c>
    </row>
    <row r="453" customFormat="false" ht="12.8" hidden="false" customHeight="false" outlineLevel="0" collapsed="false">
      <c r="A453" s="4" t="s">
        <v>24</v>
      </c>
      <c r="B453" s="4" t="s">
        <v>490</v>
      </c>
      <c r="C453" s="2" t="s">
        <v>111</v>
      </c>
      <c r="D453" s="2" t="n">
        <v>5</v>
      </c>
      <c r="E453" s="2" t="n">
        <v>0</v>
      </c>
    </row>
    <row r="454" customFormat="false" ht="12.8" hidden="false" customHeight="false" outlineLevel="0" collapsed="false">
      <c r="A454" s="4" t="s">
        <v>25</v>
      </c>
      <c r="B454" s="4" t="s">
        <v>491</v>
      </c>
      <c r="C454" s="2" t="s">
        <v>111</v>
      </c>
      <c r="D454" s="2" t="n">
        <v>5</v>
      </c>
      <c r="E454" s="2" t="n">
        <v>0</v>
      </c>
    </row>
    <row r="455" customFormat="false" ht="12.8" hidden="false" customHeight="false" outlineLevel="0" collapsed="false">
      <c r="A455" s="4" t="s">
        <v>25</v>
      </c>
      <c r="B455" s="4" t="s">
        <v>492</v>
      </c>
      <c r="C455" s="2" t="s">
        <v>111</v>
      </c>
      <c r="D455" s="2" t="n">
        <v>5</v>
      </c>
      <c r="E455" s="2" t="n">
        <v>0</v>
      </c>
    </row>
    <row r="456" customFormat="false" ht="12.8" hidden="false" customHeight="false" outlineLevel="0" collapsed="false">
      <c r="A456" s="4" t="s">
        <v>25</v>
      </c>
      <c r="B456" s="4" t="s">
        <v>493</v>
      </c>
      <c r="C456" s="2" t="s">
        <v>47</v>
      </c>
      <c r="D456" s="2" t="n">
        <v>5</v>
      </c>
      <c r="E456" s="2" t="n">
        <v>0</v>
      </c>
    </row>
    <row r="457" customFormat="false" ht="12.8" hidden="false" customHeight="false" outlineLevel="0" collapsed="false">
      <c r="A457" s="4" t="s">
        <v>25</v>
      </c>
      <c r="B457" s="4" t="s">
        <v>494</v>
      </c>
      <c r="C457" s="2" t="s">
        <v>47</v>
      </c>
      <c r="D457" s="2" t="n">
        <v>5</v>
      </c>
      <c r="E457" s="2" t="n">
        <v>0</v>
      </c>
    </row>
    <row r="458" customFormat="false" ht="12.8" hidden="false" customHeight="false" outlineLevel="0" collapsed="false">
      <c r="A458" s="4" t="s">
        <v>25</v>
      </c>
      <c r="B458" s="4" t="s">
        <v>495</v>
      </c>
      <c r="C458" s="2" t="s">
        <v>47</v>
      </c>
      <c r="D458" s="2" t="n">
        <v>5</v>
      </c>
      <c r="E458" s="2" t="n">
        <v>0</v>
      </c>
    </row>
    <row r="459" customFormat="false" ht="12.8" hidden="false" customHeight="false" outlineLevel="0" collapsed="false">
      <c r="A459" s="4" t="s">
        <v>25</v>
      </c>
      <c r="B459" s="4" t="s">
        <v>496</v>
      </c>
      <c r="C459" s="2" t="s">
        <v>32</v>
      </c>
      <c r="D459" s="2" t="n">
        <v>8</v>
      </c>
      <c r="E459" s="2" t="n">
        <v>0</v>
      </c>
    </row>
    <row r="460" customFormat="false" ht="12.8" hidden="false" customHeight="false" outlineLevel="0" collapsed="false">
      <c r="A460" s="4" t="s">
        <v>25</v>
      </c>
      <c r="B460" s="4" t="s">
        <v>497</v>
      </c>
      <c r="C460" s="2" t="s">
        <v>32</v>
      </c>
      <c r="D460" s="2" t="n">
        <v>8</v>
      </c>
      <c r="E460" s="2" t="n">
        <v>0</v>
      </c>
    </row>
    <row r="461" customFormat="false" ht="12.8" hidden="false" customHeight="false" outlineLevel="0" collapsed="false">
      <c r="A461" s="4" t="s">
        <v>25</v>
      </c>
      <c r="B461" s="4" t="s">
        <v>498</v>
      </c>
      <c r="C461" s="2" t="s">
        <v>32</v>
      </c>
      <c r="D461" s="2" t="n">
        <v>8</v>
      </c>
      <c r="E461" s="2" t="n">
        <v>0</v>
      </c>
    </row>
    <row r="462" customFormat="false" ht="12.8" hidden="false" customHeight="false" outlineLevel="0" collapsed="false">
      <c r="A462" s="4" t="s">
        <v>26</v>
      </c>
      <c r="B462" s="4" t="s">
        <v>499</v>
      </c>
      <c r="C462" s="2" t="s">
        <v>111</v>
      </c>
      <c r="D462" s="2" t="n">
        <v>5</v>
      </c>
      <c r="E462" s="2" t="n">
        <v>0</v>
      </c>
    </row>
    <row r="463" customFormat="false" ht="12.8" hidden="false" customHeight="false" outlineLevel="0" collapsed="false">
      <c r="A463" s="4" t="s">
        <v>26</v>
      </c>
      <c r="B463" s="4" t="s">
        <v>500</v>
      </c>
      <c r="C463" s="2" t="s">
        <v>111</v>
      </c>
      <c r="D463" s="2" t="n">
        <v>5</v>
      </c>
      <c r="E463" s="2" t="n">
        <v>0</v>
      </c>
    </row>
    <row r="464" customFormat="false" ht="12.8" hidden="false" customHeight="false" outlineLevel="0" collapsed="false">
      <c r="A464" s="4" t="s">
        <v>26</v>
      </c>
      <c r="B464" s="4" t="s">
        <v>501</v>
      </c>
      <c r="C464" s="2" t="s">
        <v>111</v>
      </c>
      <c r="D464" s="2" t="n">
        <v>5</v>
      </c>
      <c r="E464" s="2" t="n">
        <v>0</v>
      </c>
    </row>
    <row r="465" customFormat="false" ht="12.8" hidden="false" customHeight="false" outlineLevel="0" collapsed="false">
      <c r="A465" s="4" t="s">
        <v>26</v>
      </c>
      <c r="B465" s="4" t="s">
        <v>502</v>
      </c>
      <c r="C465" s="2" t="s">
        <v>111</v>
      </c>
      <c r="D465" s="2" t="n">
        <v>5</v>
      </c>
      <c r="E465" s="2" t="n">
        <v>0</v>
      </c>
    </row>
    <row r="466" customFormat="false" ht="12.8" hidden="false" customHeight="false" outlineLevel="0" collapsed="false">
      <c r="A466" s="4" t="s">
        <v>26</v>
      </c>
      <c r="B466" s="4" t="s">
        <v>503</v>
      </c>
      <c r="C466" s="2" t="s">
        <v>111</v>
      </c>
      <c r="D466" s="2" t="n">
        <v>5</v>
      </c>
      <c r="E466" s="2" t="n">
        <v>0</v>
      </c>
    </row>
    <row r="467" customFormat="false" ht="12.8" hidden="false" customHeight="false" outlineLevel="0" collapsed="false">
      <c r="A467" s="4" t="s">
        <v>26</v>
      </c>
      <c r="B467" s="4" t="s">
        <v>504</v>
      </c>
      <c r="C467" s="2" t="s">
        <v>111</v>
      </c>
      <c r="D467" s="2" t="n">
        <v>5</v>
      </c>
      <c r="E467" s="2" t="n">
        <v>0</v>
      </c>
    </row>
    <row r="468" customFormat="false" ht="12.8" hidden="false" customHeight="false" outlineLevel="0" collapsed="false">
      <c r="A468" s="4" t="s">
        <v>26</v>
      </c>
      <c r="B468" s="4" t="s">
        <v>505</v>
      </c>
      <c r="C468" s="2" t="s">
        <v>111</v>
      </c>
      <c r="D468" s="2" t="n">
        <v>5</v>
      </c>
      <c r="E468" s="2" t="n">
        <v>0</v>
      </c>
    </row>
    <row r="469" customFormat="false" ht="12.8" hidden="false" customHeight="false" outlineLevel="0" collapsed="false">
      <c r="A469" s="4" t="s">
        <v>26</v>
      </c>
      <c r="B469" s="4" t="s">
        <v>506</v>
      </c>
      <c r="C469" s="2" t="s">
        <v>111</v>
      </c>
      <c r="D469" s="2" t="n">
        <v>5</v>
      </c>
      <c r="E469" s="2" t="n">
        <v>0</v>
      </c>
    </row>
    <row r="470" customFormat="false" ht="12.8" hidden="false" customHeight="false" outlineLevel="0" collapsed="false">
      <c r="A470" s="4" t="s">
        <v>26</v>
      </c>
      <c r="B470" s="4" t="s">
        <v>507</v>
      </c>
      <c r="C470" s="2" t="s">
        <v>111</v>
      </c>
      <c r="D470" s="2" t="n">
        <v>5</v>
      </c>
      <c r="E470" s="2" t="n">
        <v>0</v>
      </c>
    </row>
    <row r="471" customFormat="false" ht="12.8" hidden="false" customHeight="false" outlineLevel="0" collapsed="false">
      <c r="A471" s="4" t="s">
        <v>26</v>
      </c>
      <c r="B471" s="4" t="s">
        <v>508</v>
      </c>
      <c r="C471" s="2" t="s">
        <v>111</v>
      </c>
      <c r="D471" s="2" t="n">
        <v>5</v>
      </c>
      <c r="E471" s="2" t="n">
        <v>0</v>
      </c>
    </row>
    <row r="472" customFormat="false" ht="12.8" hidden="false" customHeight="false" outlineLevel="0" collapsed="false">
      <c r="A472" s="4" t="s">
        <v>26</v>
      </c>
      <c r="B472" s="4" t="s">
        <v>509</v>
      </c>
      <c r="C472" s="2" t="s">
        <v>111</v>
      </c>
      <c r="D472" s="2" t="n">
        <v>5</v>
      </c>
      <c r="E472" s="2" t="n">
        <v>0</v>
      </c>
    </row>
    <row r="473" customFormat="false" ht="12.8" hidden="false" customHeight="false" outlineLevel="0" collapsed="false">
      <c r="A473" s="4" t="s">
        <v>26</v>
      </c>
      <c r="B473" s="4" t="s">
        <v>510</v>
      </c>
      <c r="C473" s="2" t="s">
        <v>111</v>
      </c>
      <c r="D473" s="2" t="n">
        <v>5</v>
      </c>
      <c r="E473" s="2" t="n">
        <v>0</v>
      </c>
    </row>
    <row r="474" customFormat="false" ht="12.8" hidden="false" customHeight="false" outlineLevel="0" collapsed="false">
      <c r="A474" s="4" t="s">
        <v>26</v>
      </c>
      <c r="B474" s="4" t="s">
        <v>511</v>
      </c>
      <c r="C474" s="2" t="s">
        <v>111</v>
      </c>
      <c r="D474" s="2" t="n">
        <v>5</v>
      </c>
      <c r="E474" s="2" t="n">
        <v>0</v>
      </c>
    </row>
    <row r="475" customFormat="false" ht="12.8" hidden="false" customHeight="false" outlineLevel="0" collapsed="false">
      <c r="A475" s="4" t="s">
        <v>26</v>
      </c>
      <c r="B475" s="4" t="s">
        <v>512</v>
      </c>
      <c r="C475" s="2" t="s">
        <v>111</v>
      </c>
      <c r="D475" s="2" t="n">
        <v>5</v>
      </c>
      <c r="E475" s="2" t="n">
        <v>0</v>
      </c>
    </row>
    <row r="476" customFormat="false" ht="12.8" hidden="false" customHeight="false" outlineLevel="0" collapsed="false">
      <c r="A476" s="4" t="s">
        <v>26</v>
      </c>
      <c r="B476" s="4" t="s">
        <v>513</v>
      </c>
      <c r="C476" s="2" t="s">
        <v>111</v>
      </c>
      <c r="D476" s="2" t="n">
        <v>5</v>
      </c>
      <c r="E476" s="2" t="n">
        <v>0</v>
      </c>
    </row>
    <row r="477" customFormat="false" ht="12.8" hidden="false" customHeight="false" outlineLevel="0" collapsed="false">
      <c r="A477" s="4" t="s">
        <v>26</v>
      </c>
      <c r="B477" s="4" t="s">
        <v>514</v>
      </c>
      <c r="C477" s="2" t="s">
        <v>111</v>
      </c>
      <c r="D477" s="2" t="n">
        <v>5</v>
      </c>
      <c r="E477" s="2" t="n">
        <v>0</v>
      </c>
    </row>
    <row r="478" customFormat="false" ht="12.8" hidden="false" customHeight="false" outlineLevel="0" collapsed="false">
      <c r="A478" s="4" t="s">
        <v>26</v>
      </c>
      <c r="B478" s="4" t="s">
        <v>515</v>
      </c>
      <c r="C478" s="2" t="s">
        <v>111</v>
      </c>
      <c r="D478" s="2" t="n">
        <v>5</v>
      </c>
      <c r="E478" s="2" t="n">
        <v>0</v>
      </c>
    </row>
    <row r="479" customFormat="false" ht="12.8" hidden="false" customHeight="false" outlineLevel="0" collapsed="false">
      <c r="A479" s="4" t="s">
        <v>26</v>
      </c>
      <c r="B479" s="4" t="s">
        <v>516</v>
      </c>
      <c r="C479" s="2" t="s">
        <v>111</v>
      </c>
      <c r="D479" s="2" t="n">
        <v>5</v>
      </c>
      <c r="E479" s="2" t="n">
        <v>0</v>
      </c>
    </row>
    <row r="480" customFormat="false" ht="12.8" hidden="false" customHeight="false" outlineLevel="0" collapsed="false">
      <c r="C480" s="1"/>
      <c r="D480" s="1"/>
      <c r="E480" s="1"/>
    </row>
    <row r="481" customFormat="false" ht="12.8" hidden="false" customHeight="false" outlineLevel="0" collapsed="false">
      <c r="C481" s="1"/>
      <c r="D481" s="1"/>
      <c r="E481" s="1"/>
    </row>
    <row r="482" customFormat="false" ht="12.8" hidden="false" customHeight="false" outlineLevel="0" collapsed="false">
      <c r="C482" s="1"/>
      <c r="D482" s="1"/>
      <c r="E482" s="1"/>
    </row>
    <row r="483" customFormat="false" ht="12.8" hidden="false" customHeight="false" outlineLevel="0" collapsed="false">
      <c r="C483" s="1"/>
      <c r="D483" s="1"/>
      <c r="E483" s="1"/>
    </row>
    <row r="484" customFormat="false" ht="12.8" hidden="false" customHeight="false" outlineLevel="0" collapsed="false">
      <c r="C484" s="1"/>
      <c r="D484" s="1"/>
      <c r="E484" s="1"/>
    </row>
    <row r="485" customFormat="false" ht="12.8" hidden="false" customHeight="false" outlineLevel="0" collapsed="false">
      <c r="C485" s="1"/>
      <c r="D485" s="1"/>
      <c r="E485" s="1"/>
    </row>
    <row r="486" customFormat="false" ht="12.8" hidden="false" customHeight="false" outlineLevel="0" collapsed="false">
      <c r="C486" s="1"/>
      <c r="D486" s="1"/>
      <c r="E486" s="1"/>
    </row>
    <row r="487" customFormat="false" ht="12.8" hidden="false" customHeight="false" outlineLevel="0" collapsed="false">
      <c r="C487" s="1"/>
      <c r="D487" s="1"/>
      <c r="E487" s="1"/>
    </row>
    <row r="488" customFormat="false" ht="12.8" hidden="false" customHeight="false" outlineLevel="0" collapsed="false">
      <c r="C488" s="1"/>
      <c r="D488" s="1"/>
      <c r="E488" s="1"/>
    </row>
    <row r="489" customFormat="false" ht="12.8" hidden="false" customHeight="false" outlineLevel="0" collapsed="false">
      <c r="C489" s="1"/>
      <c r="D489" s="1"/>
      <c r="E489" s="1"/>
    </row>
    <row r="490" customFormat="false" ht="12.8" hidden="false" customHeight="false" outlineLevel="0" collapsed="false">
      <c r="C490" s="1"/>
      <c r="D490" s="1"/>
      <c r="E490" s="1"/>
    </row>
    <row r="491" customFormat="false" ht="12.8" hidden="false" customHeight="false" outlineLevel="0" collapsed="false">
      <c r="C491" s="1"/>
      <c r="D491" s="1"/>
      <c r="E491" s="1"/>
    </row>
    <row r="492" customFormat="false" ht="12.8" hidden="false" customHeight="false" outlineLevel="0" collapsed="false">
      <c r="C492" s="1"/>
      <c r="D492" s="1"/>
      <c r="E492" s="1"/>
    </row>
    <row r="493" customFormat="false" ht="12.8" hidden="false" customHeight="false" outlineLevel="0" collapsed="false">
      <c r="C493" s="1"/>
      <c r="D493" s="1"/>
      <c r="E493" s="1"/>
    </row>
    <row r="494" customFormat="false" ht="12.8" hidden="false" customHeight="false" outlineLevel="0" collapsed="false">
      <c r="C494" s="1"/>
      <c r="D494" s="1"/>
      <c r="E494" s="1"/>
    </row>
    <row r="495" customFormat="false" ht="12.8" hidden="false" customHeight="false" outlineLevel="0" collapsed="false">
      <c r="C495" s="1"/>
      <c r="D495" s="1"/>
      <c r="E495" s="1"/>
    </row>
    <row r="496" customFormat="false" ht="12.8" hidden="false" customHeight="false" outlineLevel="0" collapsed="false">
      <c r="C496" s="1"/>
      <c r="D496" s="1"/>
      <c r="E496" s="1"/>
    </row>
    <row r="497" customFormat="false" ht="12.8" hidden="false" customHeight="false" outlineLevel="0" collapsed="false">
      <c r="C497" s="1"/>
      <c r="D497" s="1"/>
      <c r="E497" s="1"/>
    </row>
    <row r="498" customFormat="false" ht="12.8" hidden="false" customHeight="false" outlineLevel="0" collapsed="false">
      <c r="C498" s="1"/>
      <c r="D498" s="1"/>
      <c r="E498" s="1"/>
    </row>
    <row r="499" customFormat="false" ht="12.8" hidden="false" customHeight="false" outlineLevel="0" collapsed="false">
      <c r="C499" s="1"/>
      <c r="D499" s="1"/>
      <c r="E499" s="1"/>
    </row>
    <row r="500" customFormat="false" ht="12.8" hidden="false" customHeight="false" outlineLevel="0" collapsed="false">
      <c r="C500" s="1"/>
      <c r="D500" s="1"/>
      <c r="E500" s="1"/>
    </row>
    <row r="501" customFormat="false" ht="12.8" hidden="false" customHeight="false" outlineLevel="0" collapsed="false">
      <c r="C501" s="1"/>
      <c r="D501" s="1"/>
      <c r="E501" s="1"/>
    </row>
    <row r="502" customFormat="false" ht="12.8" hidden="false" customHeight="false" outlineLevel="0" collapsed="false">
      <c r="C502" s="1"/>
      <c r="D502" s="1"/>
      <c r="E502" s="1"/>
    </row>
    <row r="503" customFormat="false" ht="12.8" hidden="false" customHeight="false" outlineLevel="0" collapsed="false">
      <c r="C503" s="1"/>
      <c r="D503" s="1"/>
      <c r="E503" s="1"/>
    </row>
    <row r="504" customFormat="false" ht="12.8" hidden="false" customHeight="false" outlineLevel="0" collapsed="false">
      <c r="C504" s="1"/>
      <c r="D504" s="1"/>
      <c r="E504" s="1"/>
    </row>
    <row r="505" customFormat="false" ht="12.8" hidden="false" customHeight="false" outlineLevel="0" collapsed="false">
      <c r="C505" s="1"/>
      <c r="D505" s="1"/>
      <c r="E505" s="1"/>
    </row>
    <row r="506" customFormat="false" ht="12.8" hidden="false" customHeight="false" outlineLevel="0" collapsed="false">
      <c r="C506" s="1"/>
      <c r="D506" s="1"/>
      <c r="E506" s="1"/>
    </row>
    <row r="507" customFormat="false" ht="12.8" hidden="false" customHeight="false" outlineLevel="0" collapsed="false">
      <c r="C507" s="1"/>
      <c r="D507" s="1"/>
      <c r="E507" s="1"/>
    </row>
    <row r="508" customFormat="false" ht="12.8" hidden="false" customHeight="false" outlineLevel="0" collapsed="false">
      <c r="C508" s="1"/>
      <c r="D508" s="1"/>
      <c r="E508" s="1"/>
    </row>
    <row r="509" customFormat="false" ht="12.8" hidden="false" customHeight="false" outlineLevel="0" collapsed="false">
      <c r="C509" s="1"/>
      <c r="D509" s="1"/>
      <c r="E509" s="1"/>
    </row>
    <row r="510" customFormat="false" ht="12.8" hidden="false" customHeight="false" outlineLevel="0" collapsed="false">
      <c r="C510" s="1"/>
      <c r="D510" s="1"/>
      <c r="E510" s="1"/>
    </row>
    <row r="511" customFormat="false" ht="12.8" hidden="false" customHeight="false" outlineLevel="0" collapsed="false">
      <c r="C511" s="1"/>
      <c r="D511" s="1"/>
      <c r="E511" s="1"/>
    </row>
    <row r="512" customFormat="false" ht="12.8" hidden="false" customHeight="false" outlineLevel="0" collapsed="false">
      <c r="C512" s="1"/>
      <c r="D512" s="1"/>
      <c r="E512" s="1"/>
    </row>
    <row r="513" customFormat="false" ht="12.8" hidden="false" customHeight="false" outlineLevel="0" collapsed="false">
      <c r="C513" s="1"/>
      <c r="D513" s="1"/>
      <c r="E513" s="1"/>
    </row>
    <row r="514" customFormat="false" ht="12.8" hidden="false" customHeight="false" outlineLevel="0" collapsed="false">
      <c r="C514" s="1"/>
      <c r="D514" s="1"/>
      <c r="E514" s="1"/>
    </row>
    <row r="515" customFormat="false" ht="12.8" hidden="false" customHeight="false" outlineLevel="0" collapsed="false">
      <c r="C515" s="1"/>
      <c r="D515" s="1"/>
      <c r="E515" s="1"/>
    </row>
    <row r="516" customFormat="false" ht="12.8" hidden="false" customHeight="false" outlineLevel="0" collapsed="false">
      <c r="C516" s="1"/>
      <c r="D516" s="1"/>
      <c r="E516" s="1"/>
    </row>
    <row r="517" customFormat="false" ht="12.8" hidden="false" customHeight="false" outlineLevel="0" collapsed="false">
      <c r="C517" s="1"/>
      <c r="D517" s="1"/>
      <c r="E517" s="1"/>
    </row>
    <row r="518" customFormat="false" ht="12.8" hidden="false" customHeight="false" outlineLevel="0" collapsed="false">
      <c r="C518" s="1"/>
      <c r="D518" s="1"/>
      <c r="E518" s="1"/>
    </row>
    <row r="519" customFormat="false" ht="12.8" hidden="false" customHeight="false" outlineLevel="0" collapsed="false">
      <c r="C519" s="1"/>
      <c r="D519" s="1"/>
      <c r="E519" s="1"/>
    </row>
    <row r="520" customFormat="false" ht="12.8" hidden="false" customHeight="false" outlineLevel="0" collapsed="false">
      <c r="C520" s="1"/>
      <c r="D520" s="1"/>
      <c r="E520" s="1"/>
    </row>
    <row r="521" customFormat="false" ht="12.8" hidden="false" customHeight="false" outlineLevel="0" collapsed="false">
      <c r="C521" s="1"/>
      <c r="D521" s="1"/>
      <c r="E521" s="1"/>
    </row>
    <row r="522" customFormat="false" ht="12.8" hidden="false" customHeight="false" outlineLevel="0" collapsed="false">
      <c r="C522" s="1"/>
      <c r="D522" s="1"/>
      <c r="E522" s="1"/>
    </row>
    <row r="523" customFormat="false" ht="12.8" hidden="false" customHeight="false" outlineLevel="0" collapsed="false">
      <c r="C523" s="1"/>
      <c r="D523" s="1"/>
      <c r="E523" s="1"/>
    </row>
    <row r="524" customFormat="false" ht="12.8" hidden="false" customHeight="false" outlineLevel="0" collapsed="false">
      <c r="C524" s="1"/>
      <c r="D524" s="1"/>
      <c r="E524" s="1"/>
    </row>
    <row r="525" customFormat="false" ht="12.8" hidden="false" customHeight="false" outlineLevel="0" collapsed="false">
      <c r="C525" s="1"/>
      <c r="D525" s="1"/>
      <c r="E525" s="1"/>
    </row>
    <row r="526" customFormat="false" ht="12.8" hidden="false" customHeight="false" outlineLevel="0" collapsed="false">
      <c r="C526" s="1"/>
      <c r="D526" s="1"/>
      <c r="E526" s="1"/>
    </row>
    <row r="527" customFormat="false" ht="12.8" hidden="false" customHeight="false" outlineLevel="0" collapsed="false">
      <c r="C527" s="1"/>
      <c r="D527" s="1"/>
      <c r="E527" s="1"/>
    </row>
    <row r="528" customFormat="false" ht="12.8" hidden="false" customHeight="false" outlineLevel="0" collapsed="false">
      <c r="C528" s="1"/>
      <c r="D528" s="1"/>
      <c r="E528" s="1"/>
    </row>
    <row r="529" customFormat="false" ht="12.8" hidden="false" customHeight="false" outlineLevel="0" collapsed="false">
      <c r="C529" s="1"/>
      <c r="D529" s="1"/>
      <c r="E529" s="1"/>
    </row>
    <row r="530" customFormat="false" ht="12.8" hidden="false" customHeight="false" outlineLevel="0" collapsed="false">
      <c r="C530" s="1"/>
      <c r="D530" s="1"/>
      <c r="E530" s="1"/>
    </row>
    <row r="531" customFormat="false" ht="12.8" hidden="false" customHeight="false" outlineLevel="0" collapsed="false">
      <c r="C531" s="1"/>
      <c r="D531" s="1"/>
      <c r="E531" s="1"/>
    </row>
    <row r="532" customFormat="false" ht="12.8" hidden="false" customHeight="false" outlineLevel="0" collapsed="false">
      <c r="C532" s="1"/>
      <c r="D532" s="1"/>
      <c r="E532" s="1"/>
    </row>
    <row r="533" customFormat="false" ht="12.8" hidden="false" customHeight="false" outlineLevel="0" collapsed="false">
      <c r="C533" s="1"/>
      <c r="D533" s="1"/>
      <c r="E533" s="1"/>
    </row>
    <row r="534" customFormat="false" ht="12.8" hidden="false" customHeight="false" outlineLevel="0" collapsed="false">
      <c r="C534" s="1"/>
      <c r="D534" s="1"/>
      <c r="E534" s="1"/>
    </row>
    <row r="535" customFormat="false" ht="12.8" hidden="false" customHeight="false" outlineLevel="0" collapsed="false">
      <c r="C535" s="1"/>
      <c r="D535" s="1"/>
      <c r="E535" s="1"/>
    </row>
    <row r="536" customFormat="false" ht="12.8" hidden="false" customHeight="false" outlineLevel="0" collapsed="false">
      <c r="C536" s="1"/>
      <c r="D536" s="1"/>
      <c r="E536" s="1"/>
    </row>
    <row r="537" customFormat="false" ht="12.8" hidden="false" customHeight="false" outlineLevel="0" collapsed="false">
      <c r="C537" s="1"/>
      <c r="D537" s="1"/>
      <c r="E537" s="1"/>
    </row>
    <row r="538" customFormat="false" ht="12.8" hidden="false" customHeight="false" outlineLevel="0" collapsed="false">
      <c r="C538" s="1"/>
      <c r="D538" s="1"/>
      <c r="E538" s="1"/>
    </row>
    <row r="539" customFormat="false" ht="12.8" hidden="false" customHeight="false" outlineLevel="0" collapsed="false">
      <c r="C539" s="1"/>
      <c r="D539" s="1"/>
      <c r="E539" s="1"/>
    </row>
    <row r="540" customFormat="false" ht="12.8" hidden="false" customHeight="false" outlineLevel="0" collapsed="false">
      <c r="C540" s="1"/>
      <c r="D540" s="1"/>
      <c r="E540" s="1"/>
    </row>
    <row r="541" customFormat="false" ht="12.8" hidden="false" customHeight="false" outlineLevel="0" collapsed="false">
      <c r="C541" s="1"/>
      <c r="D541" s="1"/>
      <c r="E541" s="1"/>
    </row>
    <row r="542" customFormat="false" ht="12.8" hidden="false" customHeight="false" outlineLevel="0" collapsed="false">
      <c r="C542" s="1"/>
      <c r="D542" s="1"/>
      <c r="E542" s="1"/>
    </row>
    <row r="543" customFormat="false" ht="12.8" hidden="false" customHeight="false" outlineLevel="0" collapsed="false">
      <c r="C543" s="1"/>
      <c r="D543" s="1"/>
      <c r="E543" s="1"/>
    </row>
    <row r="544" customFormat="false" ht="12.8" hidden="false" customHeight="false" outlineLevel="0" collapsed="false">
      <c r="C544" s="1"/>
      <c r="D544" s="1"/>
      <c r="E544" s="1"/>
    </row>
    <row r="545" customFormat="false" ht="12.8" hidden="false" customHeight="false" outlineLevel="0" collapsed="false">
      <c r="C545" s="1"/>
      <c r="D545" s="1"/>
      <c r="E545" s="1"/>
    </row>
    <row r="546" customFormat="false" ht="12.8" hidden="false" customHeight="false" outlineLevel="0" collapsed="false">
      <c r="C546" s="1"/>
      <c r="D546" s="1"/>
      <c r="E546" s="1"/>
    </row>
    <row r="547" customFormat="false" ht="12.8" hidden="false" customHeight="false" outlineLevel="0" collapsed="false">
      <c r="C547" s="1"/>
      <c r="D547" s="1"/>
      <c r="E547" s="1"/>
    </row>
    <row r="548" customFormat="false" ht="12.8" hidden="false" customHeight="false" outlineLevel="0" collapsed="false">
      <c r="C548" s="1"/>
      <c r="D548" s="1"/>
      <c r="E548" s="1"/>
    </row>
    <row r="549" customFormat="false" ht="12.8" hidden="false" customHeight="false" outlineLevel="0" collapsed="false">
      <c r="C549" s="1"/>
      <c r="D549" s="1"/>
      <c r="E549" s="1"/>
    </row>
    <row r="550" customFormat="false" ht="12.8" hidden="false" customHeight="false" outlineLevel="0" collapsed="false">
      <c r="C550" s="1"/>
      <c r="D550" s="1"/>
      <c r="E550" s="1"/>
    </row>
    <row r="551" customFormat="false" ht="12.8" hidden="false" customHeight="false" outlineLevel="0" collapsed="false">
      <c r="C551" s="1"/>
      <c r="D551" s="1"/>
      <c r="E551" s="1"/>
    </row>
    <row r="552" customFormat="false" ht="12.8" hidden="false" customHeight="false" outlineLevel="0" collapsed="false">
      <c r="C552" s="1"/>
      <c r="D552" s="1"/>
      <c r="E552" s="1"/>
    </row>
    <row r="553" customFormat="false" ht="12.8" hidden="false" customHeight="false" outlineLevel="0" collapsed="false">
      <c r="C553" s="1"/>
      <c r="D553" s="1"/>
      <c r="E553" s="1"/>
    </row>
    <row r="554" customFormat="false" ht="12.8" hidden="false" customHeight="false" outlineLevel="0" collapsed="false">
      <c r="C554" s="1"/>
      <c r="D554" s="1"/>
      <c r="E554" s="1"/>
    </row>
    <row r="555" customFormat="false" ht="12.8" hidden="false" customHeight="false" outlineLevel="0" collapsed="false">
      <c r="C555" s="1"/>
      <c r="D555" s="1"/>
      <c r="E555" s="1"/>
    </row>
    <row r="556" customFormat="false" ht="12.8" hidden="false" customHeight="false" outlineLevel="0" collapsed="false">
      <c r="C556" s="1"/>
      <c r="D556" s="1"/>
      <c r="E556" s="1"/>
    </row>
    <row r="557" customFormat="false" ht="12.8" hidden="false" customHeight="false" outlineLevel="0" collapsed="false">
      <c r="C557" s="1"/>
      <c r="D557" s="1"/>
      <c r="E557" s="1"/>
    </row>
    <row r="558" customFormat="false" ht="12.8" hidden="false" customHeight="false" outlineLevel="0" collapsed="false">
      <c r="C558" s="1"/>
      <c r="D558" s="1"/>
      <c r="E558" s="1"/>
    </row>
    <row r="559" customFormat="false" ht="12.8" hidden="false" customHeight="false" outlineLevel="0" collapsed="false">
      <c r="C559" s="1"/>
      <c r="D559" s="1"/>
      <c r="E559" s="1"/>
    </row>
    <row r="560" customFormat="false" ht="12.8" hidden="false" customHeight="false" outlineLevel="0" collapsed="false">
      <c r="C560" s="1"/>
      <c r="D560" s="1"/>
      <c r="E560" s="1"/>
    </row>
    <row r="561" customFormat="false" ht="12.8" hidden="false" customHeight="false" outlineLevel="0" collapsed="false">
      <c r="C561" s="1"/>
      <c r="D561" s="1"/>
      <c r="E561" s="1"/>
    </row>
    <row r="562" customFormat="false" ht="12.8" hidden="false" customHeight="false" outlineLevel="0" collapsed="false">
      <c r="C562" s="1"/>
      <c r="D562" s="1"/>
      <c r="E562" s="1"/>
    </row>
    <row r="563" customFormat="false" ht="12.8" hidden="false" customHeight="false" outlineLevel="0" collapsed="false">
      <c r="C563" s="1"/>
      <c r="D563" s="1"/>
      <c r="E563" s="1"/>
    </row>
    <row r="564" customFormat="false" ht="12.8" hidden="false" customHeight="false" outlineLevel="0" collapsed="false">
      <c r="C564" s="1"/>
      <c r="D564" s="1"/>
      <c r="E564" s="1"/>
    </row>
    <row r="565" customFormat="false" ht="12.8" hidden="false" customHeight="false" outlineLevel="0" collapsed="false">
      <c r="C565" s="1"/>
      <c r="D565" s="1"/>
      <c r="E565" s="1"/>
    </row>
    <row r="566" customFormat="false" ht="12.8" hidden="false" customHeight="false" outlineLevel="0" collapsed="false">
      <c r="C566" s="1"/>
      <c r="D566" s="1"/>
      <c r="E566" s="1"/>
    </row>
    <row r="567" customFormat="false" ht="12.8" hidden="false" customHeight="false" outlineLevel="0" collapsed="false">
      <c r="C567" s="1"/>
      <c r="D567" s="1"/>
      <c r="E567" s="1"/>
    </row>
    <row r="568" customFormat="false" ht="12.8" hidden="false" customHeight="false" outlineLevel="0" collapsed="false">
      <c r="C568" s="1"/>
      <c r="D568" s="1"/>
      <c r="E568" s="1"/>
    </row>
    <row r="569" customFormat="false" ht="12.8" hidden="false" customHeight="false" outlineLevel="0" collapsed="false">
      <c r="C569" s="1"/>
      <c r="D569" s="1"/>
      <c r="E569" s="1"/>
    </row>
    <row r="570" customFormat="false" ht="12.8" hidden="false" customHeight="false" outlineLevel="0" collapsed="false">
      <c r="C570" s="1"/>
      <c r="D570" s="1"/>
      <c r="E570" s="1"/>
    </row>
    <row r="571" customFormat="false" ht="12.8" hidden="false" customHeight="false" outlineLevel="0" collapsed="false">
      <c r="C571" s="1"/>
      <c r="D571" s="1"/>
      <c r="E571" s="1"/>
    </row>
    <row r="572" customFormat="false" ht="12.8" hidden="false" customHeight="false" outlineLevel="0" collapsed="false">
      <c r="C572" s="1"/>
      <c r="D572" s="1"/>
      <c r="E572" s="1"/>
    </row>
    <row r="573" customFormat="false" ht="12.8" hidden="false" customHeight="false" outlineLevel="0" collapsed="false">
      <c r="C573" s="1"/>
      <c r="D573" s="1"/>
      <c r="E573" s="1"/>
    </row>
    <row r="574" customFormat="false" ht="12.8" hidden="false" customHeight="false" outlineLevel="0" collapsed="false">
      <c r="C574" s="1"/>
      <c r="D574" s="1"/>
      <c r="E574" s="1"/>
    </row>
    <row r="575" customFormat="false" ht="12.8" hidden="false" customHeight="false" outlineLevel="0" collapsed="false">
      <c r="C575" s="1"/>
      <c r="D575" s="1"/>
      <c r="E575" s="1"/>
    </row>
    <row r="576" customFormat="false" ht="12.8" hidden="false" customHeight="false" outlineLevel="0" collapsed="false">
      <c r="C576" s="1"/>
      <c r="D576" s="1"/>
      <c r="E576" s="1"/>
    </row>
    <row r="577" customFormat="false" ht="12.8" hidden="false" customHeight="false" outlineLevel="0" collapsed="false">
      <c r="C577" s="1"/>
      <c r="D577" s="1"/>
      <c r="E577" s="1"/>
    </row>
    <row r="578" customFormat="false" ht="12.8" hidden="false" customHeight="false" outlineLevel="0" collapsed="false">
      <c r="C578" s="1"/>
      <c r="D578" s="1"/>
      <c r="E578" s="1"/>
    </row>
    <row r="579" customFormat="false" ht="12.8" hidden="false" customHeight="false" outlineLevel="0" collapsed="false">
      <c r="C579" s="1"/>
      <c r="D579" s="1"/>
      <c r="E579" s="1"/>
    </row>
    <row r="580" customFormat="false" ht="12.8" hidden="false" customHeight="false" outlineLevel="0" collapsed="false">
      <c r="C580" s="1"/>
      <c r="D580" s="1"/>
      <c r="E580" s="1"/>
    </row>
    <row r="581" customFormat="false" ht="12.8" hidden="false" customHeight="false" outlineLevel="0" collapsed="false">
      <c r="C581" s="1"/>
      <c r="D581" s="1"/>
      <c r="E581" s="1"/>
    </row>
    <row r="582" customFormat="false" ht="12.8" hidden="false" customHeight="false" outlineLevel="0" collapsed="false">
      <c r="C582" s="1"/>
      <c r="D582" s="1"/>
      <c r="E582" s="1"/>
    </row>
    <row r="583" customFormat="false" ht="12.8" hidden="false" customHeight="false" outlineLevel="0" collapsed="false">
      <c r="C583" s="1"/>
      <c r="D583" s="1"/>
      <c r="E583" s="1"/>
    </row>
    <row r="584" customFormat="false" ht="12.8" hidden="false" customHeight="false" outlineLevel="0" collapsed="false">
      <c r="C584" s="1"/>
      <c r="D584" s="1"/>
      <c r="E584" s="1"/>
    </row>
    <row r="585" customFormat="false" ht="12.8" hidden="false" customHeight="false" outlineLevel="0" collapsed="false">
      <c r="C585" s="1"/>
      <c r="D585" s="1"/>
      <c r="E585" s="1"/>
    </row>
    <row r="586" customFormat="false" ht="12.8" hidden="false" customHeight="false" outlineLevel="0" collapsed="false">
      <c r="C586" s="1"/>
      <c r="D586" s="1"/>
      <c r="E586" s="1"/>
    </row>
    <row r="587" customFormat="false" ht="12.8" hidden="false" customHeight="false" outlineLevel="0" collapsed="false">
      <c r="C587" s="1"/>
      <c r="D587" s="1"/>
      <c r="E587" s="1"/>
    </row>
    <row r="588" customFormat="false" ht="12.8" hidden="false" customHeight="false" outlineLevel="0" collapsed="false">
      <c r="C588" s="1"/>
      <c r="D588" s="1"/>
      <c r="E588" s="1"/>
    </row>
    <row r="589" customFormat="false" ht="12.8" hidden="false" customHeight="false" outlineLevel="0" collapsed="false">
      <c r="C589" s="1"/>
      <c r="D589" s="1"/>
      <c r="E589" s="1"/>
    </row>
    <row r="590" customFormat="false" ht="12.8" hidden="false" customHeight="false" outlineLevel="0" collapsed="false">
      <c r="C590" s="1"/>
      <c r="D590" s="1"/>
      <c r="E590" s="1"/>
    </row>
    <row r="591" customFormat="false" ht="12.8" hidden="false" customHeight="false" outlineLevel="0" collapsed="false">
      <c r="C591" s="1"/>
      <c r="D591" s="1"/>
      <c r="E591" s="1"/>
    </row>
    <row r="592" customFormat="false" ht="12.8" hidden="false" customHeight="false" outlineLevel="0" collapsed="false">
      <c r="C592" s="1"/>
      <c r="D592" s="1"/>
      <c r="E592" s="1"/>
    </row>
    <row r="593" customFormat="false" ht="12.8" hidden="false" customHeight="false" outlineLevel="0" collapsed="false">
      <c r="C593" s="1"/>
      <c r="D593" s="1"/>
      <c r="E593" s="1"/>
    </row>
    <row r="594" customFormat="false" ht="12.8" hidden="false" customHeight="false" outlineLevel="0" collapsed="false">
      <c r="C594" s="1"/>
      <c r="D594" s="1"/>
      <c r="E594" s="1"/>
    </row>
    <row r="595" customFormat="false" ht="12.8" hidden="false" customHeight="false" outlineLevel="0" collapsed="false">
      <c r="C595" s="1"/>
      <c r="D595" s="1"/>
      <c r="E595" s="1"/>
    </row>
    <row r="596" customFormat="false" ht="12.8" hidden="false" customHeight="false" outlineLevel="0" collapsed="false">
      <c r="C596" s="1"/>
      <c r="D596" s="1"/>
      <c r="E596" s="1"/>
    </row>
    <row r="597" customFormat="false" ht="12.8" hidden="false" customHeight="false" outlineLevel="0" collapsed="false">
      <c r="C597" s="1"/>
      <c r="D597" s="1"/>
      <c r="E597" s="1"/>
    </row>
    <row r="598" customFormat="false" ht="12.8" hidden="false" customHeight="false" outlineLevel="0" collapsed="false">
      <c r="C598" s="1"/>
      <c r="D598" s="1"/>
      <c r="E598" s="1"/>
    </row>
    <row r="599" customFormat="false" ht="12.8" hidden="false" customHeight="false" outlineLevel="0" collapsed="false">
      <c r="C599" s="1"/>
      <c r="D599" s="1"/>
      <c r="E599" s="1"/>
    </row>
    <row r="600" customFormat="false" ht="12.8" hidden="false" customHeight="false" outlineLevel="0" collapsed="false">
      <c r="C600" s="1"/>
      <c r="D600" s="1"/>
      <c r="E600" s="1"/>
    </row>
    <row r="601" customFormat="false" ht="12.8" hidden="false" customHeight="false" outlineLevel="0" collapsed="false">
      <c r="C601" s="1"/>
      <c r="D601" s="1"/>
      <c r="E601" s="1"/>
    </row>
    <row r="602" customFormat="false" ht="12.8" hidden="false" customHeight="false" outlineLevel="0" collapsed="false">
      <c r="C602" s="1"/>
      <c r="D602" s="1"/>
      <c r="E602" s="1"/>
    </row>
    <row r="603" customFormat="false" ht="12.8" hidden="false" customHeight="false" outlineLevel="0" collapsed="false">
      <c r="C603" s="1"/>
      <c r="D603" s="1"/>
      <c r="E603" s="1"/>
    </row>
    <row r="604" customFormat="false" ht="12.8" hidden="false" customHeight="false" outlineLevel="0" collapsed="false">
      <c r="C604" s="1"/>
      <c r="D604" s="1"/>
      <c r="E604" s="1"/>
    </row>
    <row r="605" customFormat="false" ht="12.8" hidden="false" customHeight="false" outlineLevel="0" collapsed="false">
      <c r="C605" s="1"/>
      <c r="D605" s="1"/>
      <c r="E605" s="1"/>
    </row>
    <row r="606" customFormat="false" ht="12.8" hidden="false" customHeight="false" outlineLevel="0" collapsed="false">
      <c r="C606" s="1"/>
      <c r="D606" s="1"/>
      <c r="E606" s="1"/>
    </row>
    <row r="607" customFormat="false" ht="12.8" hidden="false" customHeight="false" outlineLevel="0" collapsed="false">
      <c r="C607" s="1"/>
      <c r="D607" s="1"/>
      <c r="E607" s="1"/>
    </row>
    <row r="608" customFormat="false" ht="12.8" hidden="false" customHeight="false" outlineLevel="0" collapsed="false">
      <c r="C608" s="1"/>
      <c r="D608" s="1"/>
      <c r="E608" s="1"/>
    </row>
    <row r="609" customFormat="false" ht="12.8" hidden="false" customHeight="false" outlineLevel="0" collapsed="false">
      <c r="C609" s="1"/>
      <c r="D609" s="1"/>
      <c r="E609" s="1"/>
    </row>
    <row r="610" customFormat="false" ht="12.8" hidden="false" customHeight="false" outlineLevel="0" collapsed="false">
      <c r="C610" s="1"/>
      <c r="D610" s="1"/>
      <c r="E610" s="1"/>
    </row>
    <row r="611" customFormat="false" ht="12.8" hidden="false" customHeight="false" outlineLevel="0" collapsed="false">
      <c r="C611" s="1"/>
      <c r="D611" s="1"/>
      <c r="E611" s="1"/>
    </row>
    <row r="612" customFormat="false" ht="12.8" hidden="false" customHeight="false" outlineLevel="0" collapsed="false">
      <c r="C612" s="1"/>
      <c r="D612" s="1"/>
      <c r="E612" s="1"/>
    </row>
    <row r="613" customFormat="false" ht="12.8" hidden="false" customHeight="false" outlineLevel="0" collapsed="false">
      <c r="C613" s="1"/>
      <c r="D613" s="1"/>
      <c r="E613" s="1"/>
    </row>
    <row r="614" customFormat="false" ht="12.8" hidden="false" customHeight="false" outlineLevel="0" collapsed="false">
      <c r="C614" s="1"/>
      <c r="D614" s="1"/>
      <c r="E614" s="1"/>
    </row>
    <row r="615" customFormat="false" ht="12.8" hidden="false" customHeight="false" outlineLevel="0" collapsed="false">
      <c r="C615" s="1"/>
      <c r="D615" s="1"/>
      <c r="E615" s="1"/>
    </row>
    <row r="616" customFormat="false" ht="12.8" hidden="false" customHeight="false" outlineLevel="0" collapsed="false">
      <c r="C616" s="1"/>
      <c r="D616" s="1"/>
      <c r="E616" s="1"/>
    </row>
    <row r="617" customFormat="false" ht="12.8" hidden="false" customHeight="false" outlineLevel="0" collapsed="false">
      <c r="C617" s="1"/>
      <c r="D617" s="1"/>
      <c r="E617" s="1"/>
    </row>
    <row r="618" customFormat="false" ht="12.8" hidden="false" customHeight="false" outlineLevel="0" collapsed="false">
      <c r="C618" s="1"/>
      <c r="D618" s="1"/>
      <c r="E618" s="1"/>
    </row>
    <row r="619" customFormat="false" ht="12.8" hidden="false" customHeight="false" outlineLevel="0" collapsed="false">
      <c r="C619" s="1"/>
      <c r="D619" s="1"/>
      <c r="E619" s="1"/>
    </row>
    <row r="620" customFormat="false" ht="12.8" hidden="false" customHeight="false" outlineLevel="0" collapsed="false">
      <c r="C620" s="1"/>
      <c r="D620" s="1"/>
      <c r="E620" s="1"/>
    </row>
    <row r="621" customFormat="false" ht="12.8" hidden="false" customHeight="false" outlineLevel="0" collapsed="false">
      <c r="C621" s="1"/>
      <c r="D621" s="1"/>
      <c r="E621" s="1"/>
    </row>
    <row r="622" customFormat="false" ht="12.8" hidden="false" customHeight="false" outlineLevel="0" collapsed="false">
      <c r="C622" s="1"/>
      <c r="D622" s="1"/>
      <c r="E622" s="1"/>
    </row>
    <row r="623" customFormat="false" ht="12.8" hidden="false" customHeight="false" outlineLevel="0" collapsed="false">
      <c r="C623" s="1"/>
      <c r="D623" s="1"/>
      <c r="E623" s="1"/>
    </row>
    <row r="624" customFormat="false" ht="12.8" hidden="false" customHeight="false" outlineLevel="0" collapsed="false">
      <c r="C624" s="1"/>
      <c r="D624" s="1"/>
      <c r="E624" s="1"/>
    </row>
    <row r="625" customFormat="false" ht="12.8" hidden="false" customHeight="false" outlineLevel="0" collapsed="false">
      <c r="C625" s="1"/>
      <c r="D625" s="1"/>
      <c r="E625" s="1"/>
    </row>
    <row r="626" customFormat="false" ht="12.8" hidden="false" customHeight="false" outlineLevel="0" collapsed="false">
      <c r="C626" s="1"/>
      <c r="D626" s="1"/>
      <c r="E626" s="1"/>
    </row>
    <row r="627" customFormat="false" ht="12.8" hidden="false" customHeight="false" outlineLevel="0" collapsed="false">
      <c r="C627" s="1"/>
      <c r="D627" s="1"/>
      <c r="E627" s="1"/>
    </row>
    <row r="628" customFormat="false" ht="12.8" hidden="false" customHeight="false" outlineLevel="0" collapsed="false">
      <c r="C628" s="1"/>
      <c r="D628" s="1"/>
      <c r="E628" s="1"/>
    </row>
    <row r="629" customFormat="false" ht="12.8" hidden="false" customHeight="false" outlineLevel="0" collapsed="false">
      <c r="C629" s="1"/>
      <c r="D629" s="1"/>
      <c r="E629" s="1"/>
    </row>
    <row r="630" customFormat="false" ht="12.8" hidden="false" customHeight="false" outlineLevel="0" collapsed="false">
      <c r="C630" s="1"/>
      <c r="D630" s="1"/>
      <c r="E630" s="1"/>
    </row>
    <row r="631" customFormat="false" ht="12.8" hidden="false" customHeight="false" outlineLevel="0" collapsed="false">
      <c r="C631" s="1"/>
      <c r="D631" s="1"/>
      <c r="E631" s="1"/>
    </row>
    <row r="632" customFormat="false" ht="12.8" hidden="false" customHeight="false" outlineLevel="0" collapsed="false">
      <c r="C632" s="1"/>
      <c r="D632" s="1"/>
      <c r="E632" s="1"/>
    </row>
    <row r="633" customFormat="false" ht="12.8" hidden="false" customHeight="false" outlineLevel="0" collapsed="false">
      <c r="C633" s="1"/>
      <c r="D633" s="1"/>
      <c r="E633" s="1"/>
    </row>
    <row r="634" customFormat="false" ht="12.8" hidden="false" customHeight="false" outlineLevel="0" collapsed="false">
      <c r="C634" s="1"/>
      <c r="D634" s="1"/>
      <c r="E634" s="1"/>
    </row>
    <row r="635" customFormat="false" ht="12.8" hidden="false" customHeight="false" outlineLevel="0" collapsed="false">
      <c r="C635" s="1"/>
      <c r="D635" s="1"/>
      <c r="E635" s="1"/>
    </row>
    <row r="636" customFormat="false" ht="12.8" hidden="false" customHeight="false" outlineLevel="0" collapsed="false">
      <c r="C636" s="1"/>
      <c r="D636" s="1"/>
      <c r="E636" s="1"/>
    </row>
    <row r="637" customFormat="false" ht="12.8" hidden="false" customHeight="false" outlineLevel="0" collapsed="false">
      <c r="C637" s="1"/>
      <c r="D637" s="1"/>
      <c r="E637" s="1"/>
    </row>
    <row r="638" customFormat="false" ht="12.8" hidden="false" customHeight="false" outlineLevel="0" collapsed="false">
      <c r="C638" s="1"/>
      <c r="D638" s="1"/>
      <c r="E638" s="1"/>
    </row>
    <row r="639" customFormat="false" ht="12.8" hidden="false" customHeight="false" outlineLevel="0" collapsed="false">
      <c r="C639" s="1"/>
      <c r="D639" s="1"/>
      <c r="E639" s="1"/>
    </row>
    <row r="640" customFormat="false" ht="12.8" hidden="false" customHeight="false" outlineLevel="0" collapsed="false">
      <c r="C640" s="1"/>
      <c r="D640" s="1"/>
      <c r="E640" s="1"/>
    </row>
    <row r="641" customFormat="false" ht="12.8" hidden="false" customHeight="false" outlineLevel="0" collapsed="false">
      <c r="C641" s="1"/>
      <c r="D641" s="1"/>
      <c r="E641" s="1"/>
    </row>
    <row r="642" customFormat="false" ht="12.8" hidden="false" customHeight="false" outlineLevel="0" collapsed="false">
      <c r="C642" s="1"/>
      <c r="D642" s="1"/>
      <c r="E642" s="1"/>
    </row>
    <row r="643" customFormat="false" ht="12.8" hidden="false" customHeight="false" outlineLevel="0" collapsed="false">
      <c r="C643" s="1"/>
      <c r="D643" s="1"/>
      <c r="E643" s="1"/>
    </row>
    <row r="644" customFormat="false" ht="12.8" hidden="false" customHeight="false" outlineLevel="0" collapsed="false">
      <c r="C644" s="1"/>
      <c r="D644" s="1"/>
      <c r="E644" s="1"/>
    </row>
    <row r="645" customFormat="false" ht="12.8" hidden="false" customHeight="false" outlineLevel="0" collapsed="false">
      <c r="C645" s="1"/>
      <c r="D645" s="1"/>
      <c r="E645" s="1"/>
    </row>
    <row r="646" customFormat="false" ht="12.8" hidden="false" customHeight="false" outlineLevel="0" collapsed="false">
      <c r="C646" s="1"/>
      <c r="D646" s="1"/>
      <c r="E646" s="1"/>
    </row>
    <row r="647" customFormat="false" ht="12.8" hidden="false" customHeight="false" outlineLevel="0" collapsed="false">
      <c r="C647" s="1"/>
      <c r="D647" s="1"/>
      <c r="E647" s="1"/>
    </row>
    <row r="648" customFormat="false" ht="12.8" hidden="false" customHeight="false" outlineLevel="0" collapsed="false">
      <c r="C648" s="1"/>
      <c r="D648" s="1"/>
      <c r="E648" s="1"/>
    </row>
    <row r="649" customFormat="false" ht="12.8" hidden="false" customHeight="false" outlineLevel="0" collapsed="false">
      <c r="C649" s="1"/>
      <c r="D649" s="1"/>
      <c r="E649" s="1"/>
    </row>
    <row r="650" customFormat="false" ht="12.8" hidden="false" customHeight="false" outlineLevel="0" collapsed="false">
      <c r="C650" s="1"/>
      <c r="D650" s="1"/>
      <c r="E650" s="1"/>
    </row>
    <row r="651" customFormat="false" ht="12.8" hidden="false" customHeight="false" outlineLevel="0" collapsed="false">
      <c r="C651" s="1"/>
      <c r="D651" s="1"/>
      <c r="E651" s="1"/>
    </row>
    <row r="652" customFormat="false" ht="12.8" hidden="false" customHeight="false" outlineLevel="0" collapsed="false">
      <c r="C652" s="1"/>
      <c r="D652" s="1"/>
      <c r="E652" s="1"/>
    </row>
    <row r="653" customFormat="false" ht="12.8" hidden="false" customHeight="false" outlineLevel="0" collapsed="false">
      <c r="C653" s="1"/>
      <c r="D653" s="1"/>
      <c r="E653" s="1"/>
    </row>
    <row r="654" customFormat="false" ht="12.8" hidden="false" customHeight="false" outlineLevel="0" collapsed="false">
      <c r="C654" s="1"/>
      <c r="D654" s="1"/>
      <c r="E654" s="1"/>
    </row>
    <row r="655" customFormat="false" ht="12.8" hidden="false" customHeight="false" outlineLevel="0" collapsed="false">
      <c r="C655" s="1"/>
      <c r="D655" s="1"/>
      <c r="E655" s="1"/>
    </row>
    <row r="656" customFormat="false" ht="12.8" hidden="false" customHeight="false" outlineLevel="0" collapsed="false">
      <c r="C656" s="1"/>
      <c r="D656" s="1"/>
      <c r="E656" s="1"/>
    </row>
    <row r="657" customFormat="false" ht="12.8" hidden="false" customHeight="false" outlineLevel="0" collapsed="false">
      <c r="C657" s="1"/>
      <c r="D657" s="1"/>
      <c r="E657" s="1"/>
    </row>
    <row r="658" customFormat="false" ht="12.8" hidden="false" customHeight="false" outlineLevel="0" collapsed="false">
      <c r="C658" s="1"/>
      <c r="D658" s="1"/>
      <c r="E658" s="1"/>
    </row>
    <row r="659" customFormat="false" ht="12.8" hidden="false" customHeight="false" outlineLevel="0" collapsed="false">
      <c r="C659" s="1"/>
      <c r="D659" s="1"/>
      <c r="E659" s="1"/>
    </row>
    <row r="660" customFormat="false" ht="12.8" hidden="false" customHeight="false" outlineLevel="0" collapsed="false">
      <c r="C660" s="1"/>
      <c r="D660" s="1"/>
      <c r="E660" s="1"/>
    </row>
    <row r="661" customFormat="false" ht="12.8" hidden="false" customHeight="false" outlineLevel="0" collapsed="false">
      <c r="C661" s="1"/>
      <c r="D661" s="1"/>
      <c r="E661" s="1"/>
    </row>
    <row r="662" customFormat="false" ht="12.8" hidden="false" customHeight="false" outlineLevel="0" collapsed="false">
      <c r="C662" s="1"/>
      <c r="D662" s="1"/>
      <c r="E662" s="1"/>
    </row>
    <row r="663" customFormat="false" ht="12.8" hidden="false" customHeight="false" outlineLevel="0" collapsed="false">
      <c r="C663" s="1"/>
      <c r="D663" s="1"/>
      <c r="E663" s="1"/>
    </row>
    <row r="664" customFormat="false" ht="12.8" hidden="false" customHeight="false" outlineLevel="0" collapsed="false">
      <c r="C664" s="1"/>
      <c r="D664" s="1"/>
      <c r="E664" s="1"/>
    </row>
    <row r="665" customFormat="false" ht="12.8" hidden="false" customHeight="false" outlineLevel="0" collapsed="false">
      <c r="C665" s="1"/>
      <c r="D665" s="1"/>
      <c r="E665" s="1"/>
    </row>
    <row r="666" customFormat="false" ht="12.8" hidden="false" customHeight="false" outlineLevel="0" collapsed="false">
      <c r="C666" s="1"/>
      <c r="D666" s="1"/>
      <c r="E666" s="1"/>
    </row>
    <row r="667" customFormat="false" ht="12.8" hidden="false" customHeight="false" outlineLevel="0" collapsed="false">
      <c r="C667" s="1"/>
      <c r="D667" s="1"/>
      <c r="E667" s="1"/>
    </row>
    <row r="668" customFormat="false" ht="12.8" hidden="false" customHeight="false" outlineLevel="0" collapsed="false">
      <c r="C668" s="1"/>
      <c r="D668" s="1"/>
      <c r="E668" s="1"/>
    </row>
    <row r="669" customFormat="false" ht="12.8" hidden="false" customHeight="false" outlineLevel="0" collapsed="false">
      <c r="C669" s="1"/>
      <c r="D669" s="1"/>
      <c r="E669" s="1"/>
    </row>
    <row r="670" customFormat="false" ht="12.8" hidden="false" customHeight="false" outlineLevel="0" collapsed="false">
      <c r="C670" s="1"/>
      <c r="D670" s="1"/>
      <c r="E670" s="1"/>
    </row>
    <row r="671" customFormat="false" ht="12.8" hidden="false" customHeight="false" outlineLevel="0" collapsed="false">
      <c r="C671" s="1"/>
      <c r="D671" s="1"/>
      <c r="E671" s="1"/>
    </row>
    <row r="672" customFormat="false" ht="12.8" hidden="false" customHeight="false" outlineLevel="0" collapsed="false">
      <c r="C672" s="1"/>
      <c r="D672" s="1"/>
      <c r="E672" s="1"/>
    </row>
    <row r="673" customFormat="false" ht="12.8" hidden="false" customHeight="false" outlineLevel="0" collapsed="false">
      <c r="C673" s="1"/>
      <c r="D673" s="1"/>
      <c r="E673" s="1"/>
    </row>
    <row r="674" customFormat="false" ht="12.8" hidden="false" customHeight="false" outlineLevel="0" collapsed="false">
      <c r="C674" s="1"/>
      <c r="D674" s="1"/>
      <c r="E674" s="1"/>
    </row>
    <row r="675" customFormat="false" ht="12.8" hidden="false" customHeight="false" outlineLevel="0" collapsed="false">
      <c r="C675" s="1"/>
      <c r="D675" s="1"/>
      <c r="E675" s="1"/>
    </row>
    <row r="676" customFormat="false" ht="12.8" hidden="false" customHeight="false" outlineLevel="0" collapsed="false">
      <c r="C676" s="1"/>
      <c r="D676" s="1"/>
      <c r="E676" s="1"/>
    </row>
    <row r="677" customFormat="false" ht="12.8" hidden="false" customHeight="false" outlineLevel="0" collapsed="false">
      <c r="C677" s="1"/>
      <c r="D677" s="1"/>
      <c r="E677" s="1"/>
    </row>
    <row r="678" customFormat="false" ht="12.8" hidden="false" customHeight="false" outlineLevel="0" collapsed="false">
      <c r="C678" s="1"/>
      <c r="D678" s="1"/>
      <c r="E678" s="1"/>
    </row>
    <row r="679" customFormat="false" ht="12.8" hidden="false" customHeight="false" outlineLevel="0" collapsed="false">
      <c r="C679" s="1"/>
      <c r="D679" s="1"/>
      <c r="E679" s="1"/>
    </row>
    <row r="680" customFormat="false" ht="12.8" hidden="false" customHeight="false" outlineLevel="0" collapsed="false">
      <c r="C680" s="1"/>
      <c r="D680" s="1"/>
      <c r="E680" s="1"/>
    </row>
    <row r="681" customFormat="false" ht="12.8" hidden="false" customHeight="false" outlineLevel="0" collapsed="false">
      <c r="C681" s="1"/>
      <c r="D681" s="1"/>
      <c r="E681" s="1"/>
    </row>
    <row r="682" customFormat="false" ht="12.8" hidden="false" customHeight="false" outlineLevel="0" collapsed="false">
      <c r="C682" s="1"/>
      <c r="D682" s="1"/>
      <c r="E682" s="1"/>
    </row>
    <row r="683" customFormat="false" ht="12.8" hidden="false" customHeight="false" outlineLevel="0" collapsed="false">
      <c r="C683" s="1"/>
      <c r="D683" s="1"/>
      <c r="E683" s="1"/>
    </row>
    <row r="684" customFormat="false" ht="12.8" hidden="false" customHeight="false" outlineLevel="0" collapsed="false">
      <c r="C684" s="1"/>
      <c r="D684" s="1"/>
      <c r="E684" s="1"/>
    </row>
    <row r="685" customFormat="false" ht="12.8" hidden="false" customHeight="false" outlineLevel="0" collapsed="false">
      <c r="C685" s="1"/>
      <c r="D685" s="1"/>
      <c r="E685" s="1"/>
    </row>
    <row r="686" customFormat="false" ht="12.8" hidden="false" customHeight="false" outlineLevel="0" collapsed="false">
      <c r="C686" s="1"/>
      <c r="D686" s="1"/>
      <c r="E686" s="1"/>
    </row>
    <row r="687" customFormat="false" ht="12.8" hidden="false" customHeight="false" outlineLevel="0" collapsed="false">
      <c r="C687" s="1"/>
      <c r="D687" s="1"/>
      <c r="E687" s="1"/>
    </row>
    <row r="688" customFormat="false" ht="12.8" hidden="false" customHeight="false" outlineLevel="0" collapsed="false">
      <c r="C688" s="1"/>
      <c r="D688" s="1"/>
      <c r="E688" s="1"/>
    </row>
    <row r="689" customFormat="false" ht="12.8" hidden="false" customHeight="false" outlineLevel="0" collapsed="false">
      <c r="C689" s="1"/>
      <c r="D689" s="1"/>
      <c r="E689" s="1"/>
    </row>
    <row r="690" customFormat="false" ht="12.8" hidden="false" customHeight="false" outlineLevel="0" collapsed="false">
      <c r="C690" s="1"/>
      <c r="D690" s="1"/>
      <c r="E690" s="1"/>
    </row>
    <row r="691" customFormat="false" ht="12.8" hidden="false" customHeight="false" outlineLevel="0" collapsed="false">
      <c r="C691" s="1"/>
      <c r="D691" s="1"/>
      <c r="E691" s="1"/>
    </row>
    <row r="692" customFormat="false" ht="12.8" hidden="false" customHeight="false" outlineLevel="0" collapsed="false">
      <c r="C692" s="1"/>
      <c r="D692" s="1"/>
      <c r="E692" s="1"/>
    </row>
    <row r="693" customFormat="false" ht="12.8" hidden="false" customHeight="false" outlineLevel="0" collapsed="false">
      <c r="C693" s="1"/>
      <c r="D693" s="1"/>
      <c r="E693" s="1"/>
    </row>
    <row r="694" customFormat="false" ht="12.8" hidden="false" customHeight="false" outlineLevel="0" collapsed="false">
      <c r="C694" s="1"/>
      <c r="D694" s="1"/>
      <c r="E694" s="1"/>
    </row>
    <row r="695" customFormat="false" ht="12.8" hidden="false" customHeight="false" outlineLevel="0" collapsed="false">
      <c r="C695" s="1"/>
      <c r="D695" s="1"/>
      <c r="E695" s="1"/>
    </row>
    <row r="696" customFormat="false" ht="12.8" hidden="false" customHeight="false" outlineLevel="0" collapsed="false">
      <c r="C696" s="1"/>
      <c r="D696" s="1"/>
      <c r="E696" s="1"/>
    </row>
    <row r="697" customFormat="false" ht="12.8" hidden="false" customHeight="false" outlineLevel="0" collapsed="false">
      <c r="C697" s="1"/>
      <c r="D697" s="1"/>
      <c r="E697" s="1"/>
    </row>
    <row r="698" customFormat="false" ht="12.8" hidden="false" customHeight="false" outlineLevel="0" collapsed="false">
      <c r="C698" s="1"/>
      <c r="D698" s="1"/>
      <c r="E698" s="1"/>
    </row>
    <row r="699" customFormat="false" ht="12.8" hidden="false" customHeight="false" outlineLevel="0" collapsed="false">
      <c r="C699" s="1"/>
      <c r="D699" s="1"/>
      <c r="E699" s="1"/>
    </row>
    <row r="700" customFormat="false" ht="12.8" hidden="false" customHeight="false" outlineLevel="0" collapsed="false">
      <c r="C700" s="1"/>
      <c r="D700" s="1"/>
      <c r="E700" s="1"/>
    </row>
    <row r="701" customFormat="false" ht="12.8" hidden="false" customHeight="false" outlineLevel="0" collapsed="false">
      <c r="C701" s="1"/>
      <c r="D701" s="1"/>
      <c r="E701" s="1"/>
    </row>
    <row r="702" customFormat="false" ht="12.8" hidden="false" customHeight="false" outlineLevel="0" collapsed="false">
      <c r="C702" s="1"/>
      <c r="D702" s="1"/>
      <c r="E702" s="1"/>
    </row>
    <row r="703" customFormat="false" ht="12.8" hidden="false" customHeight="false" outlineLevel="0" collapsed="false">
      <c r="C703" s="1"/>
      <c r="D703" s="1"/>
      <c r="E703" s="1"/>
    </row>
    <row r="704" customFormat="false" ht="12.8" hidden="false" customHeight="false" outlineLevel="0" collapsed="false">
      <c r="C704" s="1"/>
      <c r="D704" s="1"/>
      <c r="E704" s="1"/>
    </row>
    <row r="705" customFormat="false" ht="12.8" hidden="false" customHeight="false" outlineLevel="0" collapsed="false">
      <c r="C705" s="1"/>
      <c r="D705" s="1"/>
      <c r="E705" s="1"/>
    </row>
    <row r="706" customFormat="false" ht="12.8" hidden="false" customHeight="false" outlineLevel="0" collapsed="false">
      <c r="C706" s="1"/>
      <c r="D706" s="1"/>
      <c r="E706" s="1"/>
    </row>
    <row r="707" customFormat="false" ht="12.8" hidden="false" customHeight="false" outlineLevel="0" collapsed="false">
      <c r="C707" s="1"/>
      <c r="D707" s="1"/>
      <c r="E707" s="1"/>
    </row>
    <row r="708" customFormat="false" ht="12.8" hidden="false" customHeight="false" outlineLevel="0" collapsed="false">
      <c r="C708" s="1"/>
      <c r="D708" s="1"/>
      <c r="E708" s="1"/>
    </row>
    <row r="709" customFormat="false" ht="12.8" hidden="false" customHeight="false" outlineLevel="0" collapsed="false">
      <c r="C709" s="1"/>
      <c r="D709" s="1"/>
      <c r="E709" s="1"/>
    </row>
    <row r="710" customFormat="false" ht="12.8" hidden="false" customHeight="false" outlineLevel="0" collapsed="false">
      <c r="C710" s="1"/>
      <c r="D710" s="1"/>
      <c r="E710" s="1"/>
    </row>
    <row r="711" customFormat="false" ht="12.8" hidden="false" customHeight="false" outlineLevel="0" collapsed="false">
      <c r="C711" s="1"/>
      <c r="D711" s="1"/>
      <c r="E711" s="1"/>
    </row>
    <row r="712" customFormat="false" ht="12.8" hidden="false" customHeight="false" outlineLevel="0" collapsed="false">
      <c r="C712" s="1"/>
      <c r="D712" s="1"/>
      <c r="E712" s="1"/>
    </row>
    <row r="713" customFormat="false" ht="12.8" hidden="false" customHeight="false" outlineLevel="0" collapsed="false">
      <c r="C713" s="1"/>
      <c r="D713" s="1"/>
      <c r="E713" s="1"/>
    </row>
    <row r="714" customFormat="false" ht="12.8" hidden="false" customHeight="false" outlineLevel="0" collapsed="false">
      <c r="C714" s="1"/>
      <c r="D714" s="1"/>
      <c r="E714" s="1"/>
    </row>
    <row r="715" customFormat="false" ht="12.8" hidden="false" customHeight="false" outlineLevel="0" collapsed="false">
      <c r="C715" s="1"/>
      <c r="D715" s="1"/>
      <c r="E715" s="1"/>
    </row>
    <row r="716" customFormat="false" ht="12.8" hidden="false" customHeight="false" outlineLevel="0" collapsed="false">
      <c r="C716" s="1"/>
      <c r="D716" s="1"/>
      <c r="E716" s="1"/>
    </row>
    <row r="717" customFormat="false" ht="12.8" hidden="false" customHeight="false" outlineLevel="0" collapsed="false">
      <c r="C717" s="1"/>
      <c r="D717" s="1"/>
      <c r="E717" s="1"/>
    </row>
    <row r="718" customFormat="false" ht="12.8" hidden="false" customHeight="false" outlineLevel="0" collapsed="false">
      <c r="C718" s="1"/>
      <c r="D718" s="1"/>
      <c r="E718" s="1"/>
    </row>
    <row r="719" customFormat="false" ht="12.8" hidden="false" customHeight="false" outlineLevel="0" collapsed="false">
      <c r="C719" s="1"/>
      <c r="D719" s="1"/>
      <c r="E719" s="1"/>
    </row>
    <row r="720" customFormat="false" ht="12.8" hidden="false" customHeight="false" outlineLevel="0" collapsed="false">
      <c r="C720" s="1"/>
      <c r="D720" s="1"/>
      <c r="E720" s="1"/>
    </row>
    <row r="721" customFormat="false" ht="12.8" hidden="false" customHeight="false" outlineLevel="0" collapsed="false">
      <c r="C721" s="1"/>
      <c r="D721" s="1"/>
      <c r="E721" s="1"/>
    </row>
    <row r="722" customFormat="false" ht="12.8" hidden="false" customHeight="false" outlineLevel="0" collapsed="false">
      <c r="C722" s="1"/>
      <c r="D722" s="1"/>
      <c r="E722" s="1"/>
    </row>
    <row r="723" customFormat="false" ht="12.8" hidden="false" customHeight="false" outlineLevel="0" collapsed="false">
      <c r="C723" s="1"/>
      <c r="D723" s="1"/>
      <c r="E723" s="1"/>
    </row>
    <row r="724" customFormat="false" ht="12.8" hidden="false" customHeight="false" outlineLevel="0" collapsed="false">
      <c r="C724" s="1"/>
      <c r="D724" s="1"/>
      <c r="E724" s="1"/>
    </row>
    <row r="725" customFormat="false" ht="12.8" hidden="false" customHeight="false" outlineLevel="0" collapsed="false">
      <c r="C725" s="1"/>
      <c r="D725" s="1"/>
      <c r="E725" s="1"/>
    </row>
    <row r="726" customFormat="false" ht="12.8" hidden="false" customHeight="false" outlineLevel="0" collapsed="false">
      <c r="C726" s="1"/>
      <c r="D726" s="1"/>
      <c r="E726" s="1"/>
    </row>
    <row r="727" customFormat="false" ht="12.8" hidden="false" customHeight="false" outlineLevel="0" collapsed="false">
      <c r="C727" s="1"/>
      <c r="D727" s="1"/>
      <c r="E727" s="1"/>
    </row>
    <row r="728" customFormat="false" ht="12.8" hidden="false" customHeight="false" outlineLevel="0" collapsed="false">
      <c r="C728" s="1"/>
      <c r="D728" s="1"/>
      <c r="E728" s="1"/>
    </row>
    <row r="729" customFormat="false" ht="12.8" hidden="false" customHeight="false" outlineLevel="0" collapsed="false">
      <c r="C729" s="1"/>
      <c r="D729" s="1"/>
      <c r="E729" s="1"/>
    </row>
    <row r="730" customFormat="false" ht="12.8" hidden="false" customHeight="false" outlineLevel="0" collapsed="false">
      <c r="C730" s="1"/>
      <c r="D730" s="1"/>
      <c r="E730" s="1"/>
    </row>
    <row r="731" customFormat="false" ht="12.8" hidden="false" customHeight="false" outlineLevel="0" collapsed="false">
      <c r="C731" s="1"/>
      <c r="D731" s="1"/>
      <c r="E731" s="1"/>
    </row>
    <row r="732" customFormat="false" ht="12.8" hidden="false" customHeight="false" outlineLevel="0" collapsed="false">
      <c r="C732" s="1"/>
      <c r="D732" s="1"/>
      <c r="E732" s="1"/>
    </row>
    <row r="733" customFormat="false" ht="12.8" hidden="false" customHeight="false" outlineLevel="0" collapsed="false">
      <c r="C733" s="1"/>
      <c r="D733" s="1"/>
      <c r="E733" s="1"/>
    </row>
    <row r="734" customFormat="false" ht="12.8" hidden="false" customHeight="false" outlineLevel="0" collapsed="false">
      <c r="C734" s="1"/>
      <c r="D734" s="1"/>
      <c r="E734" s="1"/>
    </row>
    <row r="735" customFormat="false" ht="12.8" hidden="false" customHeight="false" outlineLevel="0" collapsed="false">
      <c r="C735" s="1"/>
      <c r="D735" s="1"/>
      <c r="E735" s="1"/>
    </row>
    <row r="736" customFormat="false" ht="12.8" hidden="false" customHeight="false" outlineLevel="0" collapsed="false">
      <c r="C736" s="1"/>
      <c r="D736" s="1"/>
      <c r="E736" s="1"/>
    </row>
    <row r="737" customFormat="false" ht="12.8" hidden="false" customHeight="false" outlineLevel="0" collapsed="false">
      <c r="C737" s="1"/>
      <c r="D737" s="1"/>
      <c r="E737" s="1"/>
    </row>
    <row r="738" customFormat="false" ht="12.8" hidden="false" customHeight="false" outlineLevel="0" collapsed="false">
      <c r="C738" s="1"/>
      <c r="D738" s="1"/>
      <c r="E738" s="1"/>
    </row>
    <row r="739" customFormat="false" ht="12.8" hidden="false" customHeight="false" outlineLevel="0" collapsed="false">
      <c r="C739" s="1"/>
      <c r="D739" s="1"/>
      <c r="E739" s="1"/>
    </row>
    <row r="740" customFormat="false" ht="12.8" hidden="false" customHeight="false" outlineLevel="0" collapsed="false">
      <c r="C740" s="1"/>
      <c r="D740" s="1"/>
      <c r="E740" s="1"/>
    </row>
    <row r="741" customFormat="false" ht="12.8" hidden="false" customHeight="false" outlineLevel="0" collapsed="false">
      <c r="C741" s="1"/>
      <c r="D741" s="1"/>
      <c r="E741" s="1"/>
    </row>
    <row r="742" customFormat="false" ht="12.8" hidden="false" customHeight="false" outlineLevel="0" collapsed="false">
      <c r="C742" s="1"/>
      <c r="D742" s="1"/>
      <c r="E742" s="1"/>
    </row>
    <row r="743" customFormat="false" ht="12.8" hidden="false" customHeight="false" outlineLevel="0" collapsed="false">
      <c r="C743" s="1"/>
      <c r="D743" s="1"/>
      <c r="E743" s="1"/>
    </row>
    <row r="744" customFormat="false" ht="12.8" hidden="false" customHeight="false" outlineLevel="0" collapsed="false">
      <c r="C744" s="1"/>
      <c r="D744" s="1"/>
      <c r="E744" s="1"/>
    </row>
    <row r="745" customFormat="false" ht="12.8" hidden="false" customHeight="false" outlineLevel="0" collapsed="false">
      <c r="C745" s="1"/>
      <c r="D745" s="1"/>
      <c r="E745" s="1"/>
    </row>
    <row r="746" customFormat="false" ht="12.8" hidden="false" customHeight="false" outlineLevel="0" collapsed="false">
      <c r="C746" s="1"/>
      <c r="D746" s="1"/>
      <c r="E746" s="1"/>
    </row>
    <row r="747" customFormat="false" ht="12.8" hidden="false" customHeight="false" outlineLevel="0" collapsed="false">
      <c r="C747" s="1"/>
      <c r="D747" s="1"/>
      <c r="E747" s="1"/>
    </row>
    <row r="748" customFormat="false" ht="12.8" hidden="false" customHeight="false" outlineLevel="0" collapsed="false">
      <c r="C748" s="1"/>
      <c r="D748" s="1"/>
      <c r="E748" s="1"/>
    </row>
    <row r="749" customFormat="false" ht="12.8" hidden="false" customHeight="false" outlineLevel="0" collapsed="false">
      <c r="C749" s="1"/>
      <c r="D749" s="1"/>
      <c r="E749" s="1"/>
    </row>
    <row r="750" customFormat="false" ht="12.8" hidden="false" customHeight="false" outlineLevel="0" collapsed="false">
      <c r="C750" s="1"/>
      <c r="D750" s="1"/>
      <c r="E750" s="1"/>
    </row>
    <row r="751" customFormat="false" ht="12.8" hidden="false" customHeight="false" outlineLevel="0" collapsed="false">
      <c r="C751" s="1"/>
      <c r="D751" s="1"/>
      <c r="E751" s="1"/>
    </row>
    <row r="752" customFormat="false" ht="12.8" hidden="false" customHeight="false" outlineLevel="0" collapsed="false">
      <c r="C752" s="1"/>
      <c r="D752" s="1"/>
      <c r="E752" s="1"/>
    </row>
    <row r="753" customFormat="false" ht="12.8" hidden="false" customHeight="false" outlineLevel="0" collapsed="false">
      <c r="C753" s="1"/>
      <c r="D753" s="1"/>
      <c r="E753" s="1"/>
    </row>
    <row r="754" customFormat="false" ht="12.8" hidden="false" customHeight="false" outlineLevel="0" collapsed="false">
      <c r="C754" s="1"/>
      <c r="D754" s="1"/>
      <c r="E754" s="1"/>
    </row>
    <row r="755" customFormat="false" ht="12.8" hidden="false" customHeight="false" outlineLevel="0" collapsed="false">
      <c r="C755" s="1"/>
      <c r="D755" s="1"/>
      <c r="E755" s="1"/>
    </row>
    <row r="756" customFormat="false" ht="12.8" hidden="false" customHeight="false" outlineLevel="0" collapsed="false">
      <c r="C756" s="1"/>
      <c r="D756" s="1"/>
      <c r="E756" s="1"/>
    </row>
    <row r="757" customFormat="false" ht="12.8" hidden="false" customHeight="false" outlineLevel="0" collapsed="false">
      <c r="C757" s="1"/>
      <c r="D757" s="1"/>
      <c r="E757" s="1"/>
    </row>
    <row r="758" customFormat="false" ht="12.8" hidden="false" customHeight="false" outlineLevel="0" collapsed="false">
      <c r="C758" s="1"/>
      <c r="D758" s="1"/>
      <c r="E758" s="1"/>
    </row>
    <row r="759" customFormat="false" ht="12.8" hidden="false" customHeight="false" outlineLevel="0" collapsed="false">
      <c r="C759" s="1"/>
      <c r="D759" s="1"/>
      <c r="E759" s="1"/>
    </row>
    <row r="760" customFormat="false" ht="12.8" hidden="false" customHeight="false" outlineLevel="0" collapsed="false">
      <c r="C760" s="1"/>
      <c r="D760" s="1"/>
      <c r="E760" s="1"/>
    </row>
    <row r="761" customFormat="false" ht="12.8" hidden="false" customHeight="false" outlineLevel="0" collapsed="false">
      <c r="C761" s="1"/>
      <c r="D761" s="1"/>
      <c r="E761" s="1"/>
    </row>
    <row r="762" customFormat="false" ht="12.8" hidden="false" customHeight="false" outlineLevel="0" collapsed="false">
      <c r="C762" s="1"/>
      <c r="D762" s="1"/>
      <c r="E762" s="1"/>
    </row>
    <row r="763" customFormat="false" ht="12.8" hidden="false" customHeight="false" outlineLevel="0" collapsed="false">
      <c r="C763" s="1"/>
      <c r="D763" s="1"/>
      <c r="E763" s="1"/>
    </row>
    <row r="764" customFormat="false" ht="12.8" hidden="false" customHeight="false" outlineLevel="0" collapsed="false">
      <c r="C764" s="1"/>
      <c r="D764" s="1"/>
      <c r="E764" s="1"/>
    </row>
    <row r="765" customFormat="false" ht="12.8" hidden="false" customHeight="false" outlineLevel="0" collapsed="false">
      <c r="C765" s="1"/>
      <c r="D765" s="1"/>
      <c r="E765" s="1"/>
    </row>
    <row r="766" customFormat="false" ht="12.8" hidden="false" customHeight="false" outlineLevel="0" collapsed="false">
      <c r="C766" s="1"/>
      <c r="D766" s="1"/>
      <c r="E766" s="1"/>
    </row>
    <row r="767" customFormat="false" ht="12.8" hidden="false" customHeight="false" outlineLevel="0" collapsed="false">
      <c r="C767" s="1"/>
      <c r="D767" s="1"/>
      <c r="E767" s="1"/>
    </row>
    <row r="768" customFormat="false" ht="12.8" hidden="false" customHeight="false" outlineLevel="0" collapsed="false">
      <c r="C768" s="1"/>
      <c r="D768" s="1"/>
      <c r="E768" s="1"/>
    </row>
    <row r="769" customFormat="false" ht="12.8" hidden="false" customHeight="false" outlineLevel="0" collapsed="false">
      <c r="C769" s="1"/>
      <c r="D769" s="1"/>
      <c r="E769" s="1"/>
    </row>
    <row r="770" customFormat="false" ht="12.8" hidden="false" customHeight="false" outlineLevel="0" collapsed="false">
      <c r="C770" s="1"/>
      <c r="D770" s="1"/>
      <c r="E770" s="1"/>
    </row>
    <row r="771" customFormat="false" ht="12.8" hidden="false" customHeight="false" outlineLevel="0" collapsed="false">
      <c r="C771" s="1"/>
      <c r="D771" s="1"/>
      <c r="E771" s="1"/>
    </row>
    <row r="772" customFormat="false" ht="12.8" hidden="false" customHeight="false" outlineLevel="0" collapsed="false">
      <c r="C772" s="1"/>
      <c r="D772" s="1"/>
      <c r="E772" s="1"/>
    </row>
    <row r="773" customFormat="false" ht="12.8" hidden="false" customHeight="false" outlineLevel="0" collapsed="false">
      <c r="C773" s="1"/>
      <c r="D773" s="1"/>
      <c r="E773" s="1"/>
    </row>
    <row r="774" customFormat="false" ht="12.8" hidden="false" customHeight="false" outlineLevel="0" collapsed="false">
      <c r="C774" s="1"/>
      <c r="D774" s="1"/>
      <c r="E774" s="1"/>
    </row>
    <row r="775" customFormat="false" ht="12.8" hidden="false" customHeight="false" outlineLevel="0" collapsed="false">
      <c r="C775" s="1"/>
      <c r="D775" s="1"/>
      <c r="E775" s="1"/>
    </row>
    <row r="776" customFormat="false" ht="12.8" hidden="false" customHeight="false" outlineLevel="0" collapsed="false">
      <c r="C776" s="1"/>
      <c r="D776" s="1"/>
      <c r="E776" s="1"/>
    </row>
    <row r="777" customFormat="false" ht="12.8" hidden="false" customHeight="false" outlineLevel="0" collapsed="false">
      <c r="C777" s="1"/>
      <c r="D777" s="1"/>
      <c r="E777" s="1"/>
    </row>
    <row r="778" customFormat="false" ht="12.8" hidden="false" customHeight="false" outlineLevel="0" collapsed="false">
      <c r="C778" s="1"/>
      <c r="D778" s="1"/>
      <c r="E778" s="1"/>
    </row>
    <row r="779" customFormat="false" ht="12.8" hidden="false" customHeight="false" outlineLevel="0" collapsed="false">
      <c r="C779" s="1"/>
      <c r="D779" s="1"/>
      <c r="E779" s="1"/>
    </row>
    <row r="780" customFormat="false" ht="12.8" hidden="false" customHeight="false" outlineLevel="0" collapsed="false">
      <c r="C780" s="1"/>
      <c r="D780" s="1"/>
      <c r="E780" s="1"/>
    </row>
    <row r="781" customFormat="false" ht="12.8" hidden="false" customHeight="false" outlineLevel="0" collapsed="false">
      <c r="C781" s="1"/>
      <c r="D781" s="1"/>
      <c r="E781" s="1"/>
    </row>
    <row r="782" customFormat="false" ht="12.8" hidden="false" customHeight="false" outlineLevel="0" collapsed="false">
      <c r="C782" s="1"/>
      <c r="D782" s="1"/>
      <c r="E782" s="1"/>
    </row>
    <row r="783" customFormat="false" ht="12.8" hidden="false" customHeight="false" outlineLevel="0" collapsed="false">
      <c r="C783" s="1"/>
      <c r="D783" s="1"/>
      <c r="E783" s="1"/>
    </row>
    <row r="784" customFormat="false" ht="12.8" hidden="false" customHeight="false" outlineLevel="0" collapsed="false">
      <c r="C784" s="1"/>
      <c r="D784" s="1"/>
      <c r="E784" s="1"/>
    </row>
    <row r="785" customFormat="false" ht="12.8" hidden="false" customHeight="false" outlineLevel="0" collapsed="false">
      <c r="C785" s="1"/>
      <c r="D785" s="1"/>
      <c r="E785" s="1"/>
    </row>
    <row r="786" customFormat="false" ht="12.8" hidden="false" customHeight="false" outlineLevel="0" collapsed="false">
      <c r="C786" s="1"/>
      <c r="D786" s="1"/>
      <c r="E786" s="1"/>
    </row>
    <row r="787" customFormat="false" ht="12.8" hidden="false" customHeight="false" outlineLevel="0" collapsed="false">
      <c r="C787" s="1"/>
      <c r="D787" s="1"/>
      <c r="E787" s="1"/>
    </row>
    <row r="788" customFormat="false" ht="12.8" hidden="false" customHeight="false" outlineLevel="0" collapsed="false">
      <c r="C788" s="1"/>
      <c r="D788" s="1"/>
      <c r="E788" s="1"/>
    </row>
    <row r="789" customFormat="false" ht="12.8" hidden="false" customHeight="false" outlineLevel="0" collapsed="false">
      <c r="C789" s="1"/>
      <c r="D789" s="1"/>
      <c r="E789" s="1"/>
    </row>
    <row r="790" customFormat="false" ht="12.8" hidden="false" customHeight="false" outlineLevel="0" collapsed="false">
      <c r="C790" s="1"/>
      <c r="D790" s="1"/>
      <c r="E790" s="1"/>
    </row>
    <row r="791" customFormat="false" ht="12.8" hidden="false" customHeight="false" outlineLevel="0" collapsed="false">
      <c r="C791" s="1"/>
      <c r="D791" s="1"/>
      <c r="E791" s="1"/>
    </row>
    <row r="792" customFormat="false" ht="12.8" hidden="false" customHeight="false" outlineLevel="0" collapsed="false">
      <c r="C792" s="1"/>
      <c r="D792" s="1"/>
      <c r="E792" s="1"/>
    </row>
    <row r="793" customFormat="false" ht="12.8" hidden="false" customHeight="false" outlineLevel="0" collapsed="false">
      <c r="C793" s="1"/>
      <c r="D793" s="1"/>
      <c r="E793" s="1"/>
    </row>
    <row r="794" customFormat="false" ht="12.8" hidden="false" customHeight="false" outlineLevel="0" collapsed="false">
      <c r="C794" s="1"/>
      <c r="D794" s="1"/>
      <c r="E794" s="1"/>
    </row>
    <row r="795" customFormat="false" ht="12.8" hidden="false" customHeight="false" outlineLevel="0" collapsed="false">
      <c r="C795" s="1"/>
      <c r="D795" s="1"/>
      <c r="E795" s="1"/>
    </row>
    <row r="796" customFormat="false" ht="12.8" hidden="false" customHeight="false" outlineLevel="0" collapsed="false">
      <c r="C796" s="1"/>
      <c r="D796" s="1"/>
      <c r="E796" s="1"/>
    </row>
    <row r="797" customFormat="false" ht="12.8" hidden="false" customHeight="false" outlineLevel="0" collapsed="false">
      <c r="C797" s="1"/>
      <c r="D797" s="1"/>
      <c r="E797" s="1"/>
    </row>
    <row r="798" customFormat="false" ht="12.8" hidden="false" customHeight="false" outlineLevel="0" collapsed="false">
      <c r="C798" s="1"/>
      <c r="D798" s="1"/>
      <c r="E798" s="1"/>
    </row>
    <row r="799" customFormat="false" ht="12.8" hidden="false" customHeight="false" outlineLevel="0" collapsed="false">
      <c r="C799" s="1"/>
      <c r="D799" s="1"/>
      <c r="E799" s="1"/>
    </row>
    <row r="800" customFormat="false" ht="12.8" hidden="false" customHeight="false" outlineLevel="0" collapsed="false">
      <c r="C800" s="1"/>
      <c r="D800" s="1"/>
      <c r="E800" s="1"/>
    </row>
    <row r="801" customFormat="false" ht="12.8" hidden="false" customHeight="false" outlineLevel="0" collapsed="false">
      <c r="C801" s="1"/>
      <c r="D801" s="1"/>
      <c r="E801" s="1"/>
    </row>
    <row r="802" customFormat="false" ht="12.8" hidden="false" customHeight="false" outlineLevel="0" collapsed="false">
      <c r="C802" s="1"/>
      <c r="D802" s="1"/>
      <c r="E802" s="1"/>
    </row>
    <row r="803" customFormat="false" ht="12.8" hidden="false" customHeight="false" outlineLevel="0" collapsed="false">
      <c r="C803" s="1"/>
      <c r="D803" s="1"/>
      <c r="E803" s="1"/>
    </row>
    <row r="804" customFormat="false" ht="12.8" hidden="false" customHeight="false" outlineLevel="0" collapsed="false">
      <c r="C804" s="1"/>
      <c r="D804" s="1"/>
      <c r="E804" s="1"/>
    </row>
    <row r="805" customFormat="false" ht="12.8" hidden="false" customHeight="false" outlineLevel="0" collapsed="false">
      <c r="C805" s="1"/>
      <c r="D805" s="1"/>
      <c r="E805" s="1"/>
    </row>
    <row r="806" customFormat="false" ht="12.8" hidden="false" customHeight="false" outlineLevel="0" collapsed="false">
      <c r="C806" s="1"/>
      <c r="D806" s="1"/>
      <c r="E806" s="1"/>
    </row>
    <row r="807" customFormat="false" ht="12.8" hidden="false" customHeight="false" outlineLevel="0" collapsed="false">
      <c r="C807" s="1"/>
      <c r="D807" s="1"/>
      <c r="E807" s="1"/>
    </row>
    <row r="808" customFormat="false" ht="12.8" hidden="false" customHeight="false" outlineLevel="0" collapsed="false">
      <c r="C808" s="1"/>
      <c r="D808" s="1"/>
      <c r="E808" s="1"/>
    </row>
    <row r="809" customFormat="false" ht="12.8" hidden="false" customHeight="false" outlineLevel="0" collapsed="false">
      <c r="C809" s="1"/>
      <c r="D809" s="1"/>
      <c r="E809" s="1"/>
    </row>
    <row r="810" customFormat="false" ht="12.8" hidden="false" customHeight="false" outlineLevel="0" collapsed="false">
      <c r="C810" s="1"/>
      <c r="D810" s="1"/>
      <c r="E810" s="1"/>
    </row>
    <row r="811" customFormat="false" ht="12.8" hidden="false" customHeight="false" outlineLevel="0" collapsed="false">
      <c r="C811" s="1"/>
      <c r="D811" s="1"/>
      <c r="E811" s="1"/>
    </row>
    <row r="812" customFormat="false" ht="12.8" hidden="false" customHeight="false" outlineLevel="0" collapsed="false">
      <c r="C812" s="1"/>
      <c r="D812" s="1"/>
      <c r="E812" s="1"/>
    </row>
    <row r="813" customFormat="false" ht="12.8" hidden="false" customHeight="false" outlineLevel="0" collapsed="false">
      <c r="C813" s="1"/>
      <c r="D813" s="1"/>
      <c r="E813" s="1"/>
    </row>
    <row r="814" customFormat="false" ht="12.8" hidden="false" customHeight="false" outlineLevel="0" collapsed="false">
      <c r="C814" s="1"/>
      <c r="D814" s="1"/>
      <c r="E814" s="1"/>
    </row>
    <row r="815" customFormat="false" ht="12.8" hidden="false" customHeight="false" outlineLevel="0" collapsed="false">
      <c r="C815" s="1"/>
      <c r="D815" s="1"/>
      <c r="E815" s="1"/>
    </row>
    <row r="816" customFormat="false" ht="12.8" hidden="false" customHeight="false" outlineLevel="0" collapsed="false">
      <c r="C816" s="1"/>
      <c r="D816" s="1"/>
      <c r="E816" s="1"/>
    </row>
    <row r="817" customFormat="false" ht="12.8" hidden="false" customHeight="false" outlineLevel="0" collapsed="false">
      <c r="C817" s="1"/>
      <c r="D817" s="1"/>
      <c r="E817" s="1"/>
    </row>
    <row r="818" customFormat="false" ht="12.8" hidden="false" customHeight="false" outlineLevel="0" collapsed="false">
      <c r="C818" s="1"/>
      <c r="D818" s="1"/>
      <c r="E818" s="1"/>
    </row>
    <row r="819" customFormat="false" ht="12.8" hidden="false" customHeight="false" outlineLevel="0" collapsed="false">
      <c r="C819" s="1"/>
      <c r="D819" s="1"/>
      <c r="E819" s="1"/>
    </row>
    <row r="820" customFormat="false" ht="12.8" hidden="false" customHeight="false" outlineLevel="0" collapsed="false">
      <c r="C820" s="1"/>
      <c r="D820" s="1"/>
      <c r="E820" s="1"/>
    </row>
    <row r="821" customFormat="false" ht="12.8" hidden="false" customHeight="false" outlineLevel="0" collapsed="false">
      <c r="C821" s="1"/>
      <c r="D821" s="1"/>
      <c r="E821" s="1"/>
    </row>
    <row r="822" customFormat="false" ht="12.8" hidden="false" customHeight="false" outlineLevel="0" collapsed="false">
      <c r="C822" s="1"/>
      <c r="D822" s="1"/>
      <c r="E822" s="1"/>
    </row>
    <row r="823" customFormat="false" ht="12.8" hidden="false" customHeight="false" outlineLevel="0" collapsed="false">
      <c r="C823" s="1"/>
      <c r="D823" s="1"/>
      <c r="E823" s="1"/>
    </row>
    <row r="824" customFormat="false" ht="12.8" hidden="false" customHeight="false" outlineLevel="0" collapsed="false">
      <c r="C824" s="1"/>
      <c r="D824" s="1"/>
      <c r="E824" s="1"/>
    </row>
    <row r="825" customFormat="false" ht="12.8" hidden="false" customHeight="false" outlineLevel="0" collapsed="false">
      <c r="C825" s="1"/>
      <c r="D825" s="1"/>
      <c r="E825" s="1"/>
    </row>
    <row r="826" customFormat="false" ht="12.8" hidden="false" customHeight="false" outlineLevel="0" collapsed="false">
      <c r="C826" s="1"/>
      <c r="D826" s="1"/>
      <c r="E826" s="1"/>
    </row>
    <row r="827" customFormat="false" ht="12.8" hidden="false" customHeight="false" outlineLevel="0" collapsed="false">
      <c r="C827" s="1"/>
      <c r="D827" s="1"/>
      <c r="E827" s="1"/>
    </row>
    <row r="828" customFormat="false" ht="12.8" hidden="false" customHeight="false" outlineLevel="0" collapsed="false">
      <c r="C828" s="1"/>
      <c r="D828" s="1"/>
      <c r="E828" s="1"/>
    </row>
    <row r="829" customFormat="false" ht="12.8" hidden="false" customHeight="false" outlineLevel="0" collapsed="false">
      <c r="C829" s="1"/>
      <c r="D829" s="1"/>
      <c r="E829" s="1"/>
    </row>
    <row r="830" customFormat="false" ht="12.8" hidden="false" customHeight="false" outlineLevel="0" collapsed="false">
      <c r="C830" s="1"/>
      <c r="D830" s="1"/>
      <c r="E830" s="1"/>
    </row>
    <row r="831" customFormat="false" ht="12.8" hidden="false" customHeight="false" outlineLevel="0" collapsed="false">
      <c r="C831" s="1"/>
      <c r="D831" s="1"/>
      <c r="E831" s="1"/>
    </row>
    <row r="832" customFormat="false" ht="12.8" hidden="false" customHeight="false" outlineLevel="0" collapsed="false">
      <c r="C832" s="1"/>
      <c r="D832" s="1"/>
      <c r="E832" s="1"/>
    </row>
    <row r="833" customFormat="false" ht="12.8" hidden="false" customHeight="false" outlineLevel="0" collapsed="false">
      <c r="C833" s="1"/>
      <c r="D833" s="1"/>
      <c r="E833" s="1"/>
    </row>
    <row r="834" customFormat="false" ht="12.8" hidden="false" customHeight="false" outlineLevel="0" collapsed="false">
      <c r="C834" s="1"/>
      <c r="D834" s="1"/>
      <c r="E834" s="1"/>
    </row>
    <row r="835" customFormat="false" ht="12.8" hidden="false" customHeight="false" outlineLevel="0" collapsed="false">
      <c r="C835" s="1"/>
      <c r="D835" s="1"/>
      <c r="E835" s="1"/>
    </row>
    <row r="836" customFormat="false" ht="12.8" hidden="false" customHeight="false" outlineLevel="0" collapsed="false">
      <c r="C836" s="1"/>
      <c r="D836" s="1"/>
      <c r="E836" s="1"/>
    </row>
    <row r="837" customFormat="false" ht="12.8" hidden="false" customHeight="false" outlineLevel="0" collapsed="false">
      <c r="C837" s="1"/>
      <c r="D837" s="1"/>
      <c r="E837" s="1"/>
    </row>
    <row r="838" customFormat="false" ht="12.8" hidden="false" customHeight="false" outlineLevel="0" collapsed="false">
      <c r="C838" s="1"/>
      <c r="D838" s="1"/>
      <c r="E838" s="1"/>
    </row>
    <row r="839" customFormat="false" ht="12.8" hidden="false" customHeight="false" outlineLevel="0" collapsed="false">
      <c r="C839" s="1"/>
      <c r="D839" s="1"/>
      <c r="E839" s="1"/>
    </row>
    <row r="840" customFormat="false" ht="12.8" hidden="false" customHeight="false" outlineLevel="0" collapsed="false">
      <c r="C840" s="1"/>
      <c r="D840" s="1"/>
      <c r="E840" s="1"/>
    </row>
    <row r="841" customFormat="false" ht="12.8" hidden="false" customHeight="false" outlineLevel="0" collapsed="false">
      <c r="C841" s="1"/>
      <c r="D841" s="1"/>
      <c r="E841" s="1"/>
    </row>
    <row r="842" customFormat="false" ht="12.8" hidden="false" customHeight="false" outlineLevel="0" collapsed="false">
      <c r="C842" s="1"/>
      <c r="D842" s="1"/>
      <c r="E842" s="1"/>
    </row>
    <row r="843" customFormat="false" ht="12.8" hidden="false" customHeight="false" outlineLevel="0" collapsed="false">
      <c r="C843" s="1"/>
      <c r="D843" s="1"/>
      <c r="E843" s="1"/>
    </row>
    <row r="844" customFormat="false" ht="12.8" hidden="false" customHeight="false" outlineLevel="0" collapsed="false">
      <c r="C844" s="1"/>
      <c r="D844" s="1"/>
      <c r="E844" s="1"/>
    </row>
    <row r="845" customFormat="false" ht="12.8" hidden="false" customHeight="false" outlineLevel="0" collapsed="false">
      <c r="C845" s="1"/>
      <c r="D845" s="1"/>
      <c r="E845" s="1"/>
    </row>
    <row r="846" customFormat="false" ht="12.8" hidden="false" customHeight="false" outlineLevel="0" collapsed="false">
      <c r="C846" s="1"/>
      <c r="D846" s="1"/>
      <c r="E846" s="1"/>
    </row>
    <row r="847" customFormat="false" ht="12.8" hidden="false" customHeight="false" outlineLevel="0" collapsed="false">
      <c r="C847" s="1"/>
      <c r="D847" s="1"/>
      <c r="E847" s="1"/>
    </row>
    <row r="848" customFormat="false" ht="12.8" hidden="false" customHeight="false" outlineLevel="0" collapsed="false">
      <c r="C848" s="1"/>
      <c r="D848" s="1"/>
      <c r="E848" s="1"/>
    </row>
    <row r="849" customFormat="false" ht="12.8" hidden="false" customHeight="false" outlineLevel="0" collapsed="false">
      <c r="C849" s="1"/>
      <c r="D849" s="1"/>
      <c r="E849" s="1"/>
    </row>
    <row r="850" customFormat="false" ht="12.8" hidden="false" customHeight="false" outlineLevel="0" collapsed="false">
      <c r="C850" s="1"/>
      <c r="D850" s="1"/>
      <c r="E850" s="1"/>
    </row>
    <row r="851" customFormat="false" ht="12.8" hidden="false" customHeight="false" outlineLevel="0" collapsed="false">
      <c r="C851" s="1"/>
      <c r="D851" s="1"/>
      <c r="E851" s="1"/>
    </row>
    <row r="852" customFormat="false" ht="12.8" hidden="false" customHeight="false" outlineLevel="0" collapsed="false">
      <c r="C852" s="1"/>
      <c r="D852" s="1"/>
      <c r="E852" s="1"/>
    </row>
    <row r="853" customFormat="false" ht="12.8" hidden="false" customHeight="false" outlineLevel="0" collapsed="false">
      <c r="C853" s="1"/>
      <c r="D853" s="1"/>
      <c r="E853" s="1"/>
    </row>
    <row r="854" customFormat="false" ht="12.8" hidden="false" customHeight="false" outlineLevel="0" collapsed="false">
      <c r="C854" s="1"/>
      <c r="D854" s="1"/>
      <c r="E854" s="1"/>
    </row>
    <row r="855" customFormat="false" ht="12.8" hidden="false" customHeight="false" outlineLevel="0" collapsed="false">
      <c r="C855" s="1"/>
      <c r="D855" s="1"/>
      <c r="E855" s="1"/>
    </row>
    <row r="856" customFormat="false" ht="12.8" hidden="false" customHeight="false" outlineLevel="0" collapsed="false">
      <c r="C856" s="1"/>
      <c r="D856" s="1"/>
      <c r="E856" s="1"/>
    </row>
    <row r="857" customFormat="false" ht="12.8" hidden="false" customHeight="false" outlineLevel="0" collapsed="false">
      <c r="C857" s="1"/>
      <c r="D857" s="1"/>
      <c r="E857" s="1"/>
    </row>
    <row r="858" customFormat="false" ht="12.8" hidden="false" customHeight="false" outlineLevel="0" collapsed="false">
      <c r="C858" s="1"/>
      <c r="D858" s="1"/>
      <c r="E858" s="1"/>
    </row>
    <row r="859" customFormat="false" ht="12.8" hidden="false" customHeight="false" outlineLevel="0" collapsed="false">
      <c r="C859" s="1"/>
      <c r="D859" s="1"/>
      <c r="E859" s="1"/>
    </row>
    <row r="860" customFormat="false" ht="12.8" hidden="false" customHeight="false" outlineLevel="0" collapsed="false">
      <c r="C860" s="1"/>
      <c r="D860" s="1"/>
      <c r="E860" s="1"/>
    </row>
    <row r="861" customFormat="false" ht="12.8" hidden="false" customHeight="false" outlineLevel="0" collapsed="false">
      <c r="C861" s="1"/>
      <c r="D861" s="1"/>
      <c r="E861" s="1"/>
    </row>
    <row r="862" customFormat="false" ht="12.8" hidden="false" customHeight="false" outlineLevel="0" collapsed="false">
      <c r="C862" s="1"/>
      <c r="D862" s="1"/>
      <c r="E862" s="1"/>
    </row>
    <row r="863" customFormat="false" ht="12.8" hidden="false" customHeight="false" outlineLevel="0" collapsed="false">
      <c r="C863" s="1"/>
      <c r="D863" s="1"/>
      <c r="E863" s="1"/>
    </row>
    <row r="864" customFormat="false" ht="12.8" hidden="false" customHeight="false" outlineLevel="0" collapsed="false">
      <c r="C864" s="1"/>
      <c r="D864" s="1"/>
      <c r="E864" s="1"/>
    </row>
    <row r="865" customFormat="false" ht="12.8" hidden="false" customHeight="false" outlineLevel="0" collapsed="false">
      <c r="C865" s="1"/>
      <c r="D865" s="1"/>
      <c r="E865" s="1"/>
    </row>
    <row r="866" customFormat="false" ht="12.8" hidden="false" customHeight="false" outlineLevel="0" collapsed="false">
      <c r="C866" s="1"/>
      <c r="D866" s="1"/>
      <c r="E866" s="1"/>
    </row>
    <row r="867" customFormat="false" ht="12.8" hidden="false" customHeight="false" outlineLevel="0" collapsed="false">
      <c r="C867" s="1"/>
      <c r="D867" s="1"/>
      <c r="E867" s="1"/>
    </row>
    <row r="868" customFormat="false" ht="12.8" hidden="false" customHeight="false" outlineLevel="0" collapsed="false">
      <c r="C868" s="1"/>
      <c r="D868" s="1"/>
      <c r="E868" s="1"/>
    </row>
    <row r="869" customFormat="false" ht="12.8" hidden="false" customHeight="false" outlineLevel="0" collapsed="false">
      <c r="C869" s="1"/>
      <c r="D869" s="1"/>
      <c r="E869" s="1"/>
    </row>
    <row r="870" customFormat="false" ht="12.8" hidden="false" customHeight="false" outlineLevel="0" collapsed="false">
      <c r="C870" s="1"/>
      <c r="D870" s="1"/>
      <c r="E870" s="1"/>
    </row>
    <row r="871" customFormat="false" ht="12.8" hidden="false" customHeight="false" outlineLevel="0" collapsed="false">
      <c r="C871" s="1"/>
      <c r="D871" s="1"/>
      <c r="E871" s="1"/>
    </row>
    <row r="872" customFormat="false" ht="12.8" hidden="false" customHeight="false" outlineLevel="0" collapsed="false">
      <c r="C872" s="1"/>
      <c r="D872" s="1"/>
      <c r="E872" s="1"/>
    </row>
    <row r="873" customFormat="false" ht="12.8" hidden="false" customHeight="false" outlineLevel="0" collapsed="false">
      <c r="C873" s="1"/>
      <c r="D873" s="1"/>
      <c r="E873" s="1"/>
    </row>
    <row r="874" customFormat="false" ht="12.8" hidden="false" customHeight="false" outlineLevel="0" collapsed="false">
      <c r="C874" s="1"/>
      <c r="D874" s="1"/>
      <c r="E874" s="1"/>
    </row>
    <row r="875" customFormat="false" ht="12.8" hidden="false" customHeight="false" outlineLevel="0" collapsed="false">
      <c r="C875" s="1"/>
      <c r="D875" s="1"/>
      <c r="E875" s="1"/>
    </row>
    <row r="876" customFormat="false" ht="12.8" hidden="false" customHeight="false" outlineLevel="0" collapsed="false">
      <c r="C876" s="1"/>
      <c r="D876" s="1"/>
      <c r="E876" s="1"/>
    </row>
    <row r="877" customFormat="false" ht="12.8" hidden="false" customHeight="false" outlineLevel="0" collapsed="false">
      <c r="C877" s="1"/>
      <c r="D877" s="1"/>
      <c r="E877" s="1"/>
    </row>
    <row r="878" customFormat="false" ht="12.8" hidden="false" customHeight="false" outlineLevel="0" collapsed="false">
      <c r="C878" s="1"/>
      <c r="D878" s="1"/>
      <c r="E878" s="1"/>
    </row>
    <row r="879" customFormat="false" ht="12.8" hidden="false" customHeight="false" outlineLevel="0" collapsed="false">
      <c r="C879" s="1"/>
      <c r="D879" s="1"/>
      <c r="E879" s="1"/>
    </row>
    <row r="880" customFormat="false" ht="12.8" hidden="false" customHeight="false" outlineLevel="0" collapsed="false">
      <c r="C880" s="1"/>
      <c r="D880" s="1"/>
      <c r="E880" s="1"/>
    </row>
    <row r="881" customFormat="false" ht="12.8" hidden="false" customHeight="false" outlineLevel="0" collapsed="false">
      <c r="C881" s="1"/>
      <c r="D881" s="1"/>
      <c r="E881" s="1"/>
    </row>
    <row r="882" customFormat="false" ht="12.8" hidden="false" customHeight="false" outlineLevel="0" collapsed="false">
      <c r="C882" s="1"/>
      <c r="D882" s="1"/>
      <c r="E882" s="1"/>
    </row>
    <row r="883" customFormat="false" ht="12.8" hidden="false" customHeight="false" outlineLevel="0" collapsed="false">
      <c r="C883" s="1"/>
      <c r="D883" s="1"/>
      <c r="E883" s="1"/>
    </row>
    <row r="884" customFormat="false" ht="12.8" hidden="false" customHeight="false" outlineLevel="0" collapsed="false">
      <c r="C884" s="1"/>
      <c r="D884" s="1"/>
      <c r="E884" s="1"/>
    </row>
    <row r="885" customFormat="false" ht="12.8" hidden="false" customHeight="false" outlineLevel="0" collapsed="false">
      <c r="C885" s="1"/>
      <c r="D885" s="1"/>
      <c r="E885" s="1"/>
    </row>
    <row r="886" customFormat="false" ht="12.8" hidden="false" customHeight="false" outlineLevel="0" collapsed="false">
      <c r="C886" s="1"/>
      <c r="D886" s="1"/>
      <c r="E886" s="1"/>
    </row>
    <row r="887" customFormat="false" ht="12.8" hidden="false" customHeight="false" outlineLevel="0" collapsed="false">
      <c r="C887" s="1"/>
      <c r="D887" s="1"/>
      <c r="E887" s="1"/>
    </row>
    <row r="888" customFormat="false" ht="12.8" hidden="false" customHeight="false" outlineLevel="0" collapsed="false">
      <c r="C888" s="1"/>
      <c r="D888" s="1"/>
      <c r="E888" s="1"/>
    </row>
    <row r="889" customFormat="false" ht="12.8" hidden="false" customHeight="false" outlineLevel="0" collapsed="false">
      <c r="C889" s="1"/>
      <c r="D889" s="1"/>
      <c r="E889" s="1"/>
    </row>
    <row r="890" customFormat="false" ht="12.8" hidden="false" customHeight="false" outlineLevel="0" collapsed="false">
      <c r="C890" s="1"/>
      <c r="D890" s="1"/>
      <c r="E890" s="1"/>
    </row>
    <row r="891" customFormat="false" ht="12.8" hidden="false" customHeight="false" outlineLevel="0" collapsed="false">
      <c r="C891" s="1"/>
      <c r="D891" s="1"/>
      <c r="E891" s="1"/>
    </row>
    <row r="892" customFormat="false" ht="12.8" hidden="false" customHeight="false" outlineLevel="0" collapsed="false">
      <c r="C892" s="1"/>
      <c r="D892" s="1"/>
      <c r="E892" s="1"/>
    </row>
    <row r="893" customFormat="false" ht="12.8" hidden="false" customHeight="false" outlineLevel="0" collapsed="false">
      <c r="C893" s="1"/>
      <c r="D893" s="1"/>
      <c r="E893" s="1"/>
    </row>
    <row r="894" customFormat="false" ht="12.8" hidden="false" customHeight="false" outlineLevel="0" collapsed="false">
      <c r="C894" s="1"/>
      <c r="D894" s="1"/>
      <c r="E894" s="1"/>
    </row>
    <row r="895" customFormat="false" ht="12.8" hidden="false" customHeight="false" outlineLevel="0" collapsed="false">
      <c r="C895" s="1"/>
      <c r="D895" s="1"/>
      <c r="E895" s="1"/>
    </row>
    <row r="896" customFormat="false" ht="12.8" hidden="false" customHeight="false" outlineLevel="0" collapsed="false">
      <c r="C896" s="1"/>
      <c r="D896" s="1"/>
      <c r="E896" s="1"/>
    </row>
    <row r="897" customFormat="false" ht="12.8" hidden="false" customHeight="false" outlineLevel="0" collapsed="false">
      <c r="C897" s="1"/>
      <c r="D897" s="1"/>
      <c r="E897" s="1"/>
    </row>
    <row r="898" customFormat="false" ht="12.8" hidden="false" customHeight="false" outlineLevel="0" collapsed="false">
      <c r="C898" s="1"/>
      <c r="D898" s="1"/>
      <c r="E898" s="1"/>
    </row>
    <row r="899" customFormat="false" ht="12.8" hidden="false" customHeight="false" outlineLevel="0" collapsed="false">
      <c r="C899" s="1"/>
      <c r="D899" s="1"/>
      <c r="E899" s="1"/>
    </row>
    <row r="900" customFormat="false" ht="12.8" hidden="false" customHeight="false" outlineLevel="0" collapsed="false">
      <c r="C900" s="1"/>
      <c r="D900" s="1"/>
      <c r="E900" s="1"/>
    </row>
    <row r="901" customFormat="false" ht="12.8" hidden="false" customHeight="false" outlineLevel="0" collapsed="false">
      <c r="C901" s="1"/>
      <c r="D901" s="1"/>
      <c r="E901" s="1"/>
    </row>
    <row r="902" customFormat="false" ht="12.8" hidden="false" customHeight="false" outlineLevel="0" collapsed="false">
      <c r="C902" s="1"/>
      <c r="D902" s="1"/>
      <c r="E902" s="1"/>
    </row>
    <row r="903" customFormat="false" ht="12.8" hidden="false" customHeight="false" outlineLevel="0" collapsed="false">
      <c r="C903" s="1"/>
      <c r="D903" s="1"/>
      <c r="E903" s="1"/>
    </row>
    <row r="904" customFormat="false" ht="12.8" hidden="false" customHeight="false" outlineLevel="0" collapsed="false">
      <c r="C904" s="1"/>
      <c r="D904" s="1"/>
      <c r="E904" s="1"/>
    </row>
    <row r="905" customFormat="false" ht="12.8" hidden="false" customHeight="false" outlineLevel="0" collapsed="false">
      <c r="C905" s="1"/>
      <c r="D905" s="1"/>
      <c r="E905" s="1"/>
    </row>
    <row r="906" customFormat="false" ht="12.8" hidden="false" customHeight="false" outlineLevel="0" collapsed="false">
      <c r="C906" s="1"/>
      <c r="D906" s="1"/>
      <c r="E906" s="1"/>
    </row>
    <row r="907" customFormat="false" ht="12.8" hidden="false" customHeight="false" outlineLevel="0" collapsed="false">
      <c r="C907" s="1"/>
      <c r="D907" s="1"/>
      <c r="E907" s="1"/>
    </row>
    <row r="908" customFormat="false" ht="12.8" hidden="false" customHeight="false" outlineLevel="0" collapsed="false">
      <c r="C908" s="1"/>
      <c r="D908" s="1"/>
      <c r="E908" s="1"/>
    </row>
    <row r="909" customFormat="false" ht="12.8" hidden="false" customHeight="false" outlineLevel="0" collapsed="false">
      <c r="C909" s="1"/>
      <c r="D909" s="1"/>
      <c r="E909" s="1"/>
    </row>
    <row r="910" customFormat="false" ht="12.8" hidden="false" customHeight="false" outlineLevel="0" collapsed="false">
      <c r="C910" s="1"/>
      <c r="D910" s="1"/>
      <c r="E910" s="1"/>
    </row>
    <row r="911" customFormat="false" ht="12.8" hidden="false" customHeight="false" outlineLevel="0" collapsed="false">
      <c r="C911" s="1"/>
      <c r="D911" s="1"/>
      <c r="E911" s="1"/>
    </row>
    <row r="912" customFormat="false" ht="12.8" hidden="false" customHeight="false" outlineLevel="0" collapsed="false">
      <c r="C912" s="1"/>
      <c r="D912" s="1"/>
      <c r="E912" s="1"/>
    </row>
    <row r="913" customFormat="false" ht="12.8" hidden="false" customHeight="false" outlineLevel="0" collapsed="false">
      <c r="C913" s="1"/>
      <c r="D913" s="1"/>
      <c r="E913" s="1"/>
    </row>
    <row r="914" customFormat="false" ht="12.8" hidden="false" customHeight="false" outlineLevel="0" collapsed="false">
      <c r="C914" s="1"/>
      <c r="D914" s="1"/>
      <c r="E914" s="1"/>
    </row>
    <row r="915" customFormat="false" ht="12.8" hidden="false" customHeight="false" outlineLevel="0" collapsed="false">
      <c r="C915" s="1"/>
      <c r="D915" s="1"/>
      <c r="E915" s="1"/>
    </row>
    <row r="916" customFormat="false" ht="12.8" hidden="false" customHeight="false" outlineLevel="0" collapsed="false">
      <c r="C916" s="1"/>
      <c r="D916" s="1"/>
      <c r="E916" s="1"/>
    </row>
    <row r="917" customFormat="false" ht="12.8" hidden="false" customHeight="false" outlineLevel="0" collapsed="false">
      <c r="C917" s="1"/>
      <c r="D917" s="1"/>
      <c r="E917" s="1"/>
    </row>
    <row r="918" customFormat="false" ht="12.8" hidden="false" customHeight="false" outlineLevel="0" collapsed="false">
      <c r="C918" s="1"/>
      <c r="D918" s="1"/>
      <c r="E918" s="1"/>
    </row>
    <row r="919" customFormat="false" ht="12.8" hidden="false" customHeight="false" outlineLevel="0" collapsed="false">
      <c r="C919" s="1"/>
      <c r="D919" s="1"/>
      <c r="E919" s="1"/>
    </row>
    <row r="920" customFormat="false" ht="12.8" hidden="false" customHeight="false" outlineLevel="0" collapsed="false">
      <c r="C920" s="1"/>
      <c r="D920" s="1"/>
      <c r="E920" s="1"/>
    </row>
    <row r="921" customFormat="false" ht="12.8" hidden="false" customHeight="false" outlineLevel="0" collapsed="false">
      <c r="C921" s="1"/>
      <c r="D921" s="1"/>
      <c r="E921" s="1"/>
    </row>
    <row r="922" customFormat="false" ht="12.8" hidden="false" customHeight="false" outlineLevel="0" collapsed="false">
      <c r="C922" s="1"/>
      <c r="D922" s="1"/>
      <c r="E922" s="1"/>
    </row>
    <row r="923" customFormat="false" ht="12.8" hidden="false" customHeight="false" outlineLevel="0" collapsed="false">
      <c r="C923" s="1"/>
      <c r="D923" s="1"/>
      <c r="E923" s="1"/>
    </row>
    <row r="924" customFormat="false" ht="12.8" hidden="false" customHeight="false" outlineLevel="0" collapsed="false">
      <c r="C924" s="1"/>
      <c r="D924" s="1"/>
      <c r="E924" s="1"/>
    </row>
    <row r="925" customFormat="false" ht="12.8" hidden="false" customHeight="false" outlineLevel="0" collapsed="false">
      <c r="C925" s="1"/>
      <c r="D925" s="1"/>
      <c r="E925" s="1"/>
    </row>
    <row r="926" customFormat="false" ht="12.8" hidden="false" customHeight="false" outlineLevel="0" collapsed="false">
      <c r="C926" s="1"/>
      <c r="D926" s="1"/>
      <c r="E926" s="1"/>
    </row>
    <row r="927" customFormat="false" ht="12.8" hidden="false" customHeight="false" outlineLevel="0" collapsed="false">
      <c r="C927" s="1"/>
      <c r="D927" s="1"/>
      <c r="E927" s="1"/>
    </row>
    <row r="928" customFormat="false" ht="12.8" hidden="false" customHeight="false" outlineLevel="0" collapsed="false">
      <c r="C928" s="1"/>
      <c r="D928" s="1"/>
      <c r="E928" s="1"/>
    </row>
    <row r="929" customFormat="false" ht="12.8" hidden="false" customHeight="false" outlineLevel="0" collapsed="false">
      <c r="C929" s="1"/>
      <c r="D929" s="1"/>
      <c r="E929" s="1"/>
    </row>
    <row r="930" customFormat="false" ht="12.8" hidden="false" customHeight="false" outlineLevel="0" collapsed="false">
      <c r="C930" s="1"/>
      <c r="D930" s="1"/>
      <c r="E930" s="1"/>
    </row>
    <row r="931" customFormat="false" ht="12.8" hidden="false" customHeight="false" outlineLevel="0" collapsed="false">
      <c r="C931" s="1"/>
      <c r="D931" s="1"/>
      <c r="E931" s="1"/>
    </row>
    <row r="932" customFormat="false" ht="12.8" hidden="false" customHeight="false" outlineLevel="0" collapsed="false">
      <c r="C932" s="1"/>
      <c r="D932" s="1"/>
      <c r="E932" s="1"/>
    </row>
    <row r="933" customFormat="false" ht="12.8" hidden="false" customHeight="false" outlineLevel="0" collapsed="false">
      <c r="C933" s="1"/>
      <c r="D933" s="1"/>
      <c r="E933" s="1"/>
    </row>
    <row r="934" customFormat="false" ht="12.8" hidden="false" customHeight="false" outlineLevel="0" collapsed="false">
      <c r="C934" s="1"/>
      <c r="D934" s="1"/>
      <c r="E934" s="1"/>
    </row>
    <row r="935" customFormat="false" ht="12.8" hidden="false" customHeight="false" outlineLevel="0" collapsed="false">
      <c r="C935" s="1"/>
      <c r="D935" s="1"/>
      <c r="E935" s="1"/>
    </row>
    <row r="936" customFormat="false" ht="12.8" hidden="false" customHeight="false" outlineLevel="0" collapsed="false">
      <c r="C936" s="1"/>
      <c r="D936" s="1"/>
      <c r="E936" s="1"/>
    </row>
    <row r="937" customFormat="false" ht="12.8" hidden="false" customHeight="false" outlineLevel="0" collapsed="false">
      <c r="C937" s="1"/>
      <c r="D937" s="1"/>
      <c r="E937" s="1"/>
    </row>
    <row r="938" customFormat="false" ht="12.8" hidden="false" customHeight="false" outlineLevel="0" collapsed="false">
      <c r="C938" s="1"/>
      <c r="D938" s="1"/>
      <c r="E938" s="1"/>
    </row>
    <row r="939" customFormat="false" ht="12.8" hidden="false" customHeight="false" outlineLevel="0" collapsed="false">
      <c r="C939" s="1"/>
      <c r="D939" s="1"/>
      <c r="E939" s="1"/>
    </row>
    <row r="940" customFormat="false" ht="12.8" hidden="false" customHeight="false" outlineLevel="0" collapsed="false">
      <c r="C940" s="1"/>
      <c r="D940" s="1"/>
      <c r="E940" s="1"/>
    </row>
    <row r="941" customFormat="false" ht="12.8" hidden="false" customHeight="false" outlineLevel="0" collapsed="false">
      <c r="C941" s="1"/>
      <c r="D941" s="1"/>
      <c r="E941" s="1"/>
    </row>
    <row r="942" customFormat="false" ht="12.8" hidden="false" customHeight="false" outlineLevel="0" collapsed="false">
      <c r="C942" s="1"/>
      <c r="D942" s="1"/>
      <c r="E942" s="1"/>
    </row>
    <row r="943" customFormat="false" ht="12.8" hidden="false" customHeight="false" outlineLevel="0" collapsed="false">
      <c r="C943" s="1"/>
      <c r="D943" s="1"/>
      <c r="E943" s="1"/>
    </row>
    <row r="944" customFormat="false" ht="12.8" hidden="false" customHeight="false" outlineLevel="0" collapsed="false">
      <c r="C944" s="1"/>
      <c r="D944" s="1"/>
      <c r="E944" s="1"/>
    </row>
    <row r="945" customFormat="false" ht="12.8" hidden="false" customHeight="false" outlineLevel="0" collapsed="false">
      <c r="C945" s="1"/>
      <c r="D945" s="1"/>
      <c r="E945" s="1"/>
    </row>
    <row r="946" customFormat="false" ht="12.8" hidden="false" customHeight="false" outlineLevel="0" collapsed="false">
      <c r="C946" s="1"/>
      <c r="D946" s="1"/>
      <c r="E946" s="1"/>
    </row>
    <row r="947" customFormat="false" ht="12.8" hidden="false" customHeight="false" outlineLevel="0" collapsed="false">
      <c r="C947" s="1"/>
      <c r="D947" s="1"/>
      <c r="E947" s="1"/>
    </row>
    <row r="948" customFormat="false" ht="12.8" hidden="false" customHeight="false" outlineLevel="0" collapsed="false">
      <c r="C948" s="1"/>
      <c r="D948" s="1"/>
      <c r="E948" s="1"/>
    </row>
    <row r="949" customFormat="false" ht="12.8" hidden="false" customHeight="false" outlineLevel="0" collapsed="false">
      <c r="C949" s="1"/>
      <c r="D949" s="1"/>
      <c r="E949" s="1"/>
    </row>
    <row r="950" customFormat="false" ht="12.8" hidden="false" customHeight="false" outlineLevel="0" collapsed="false">
      <c r="C950" s="1"/>
      <c r="D950" s="1"/>
      <c r="E950" s="1"/>
    </row>
    <row r="951" customFormat="false" ht="12.8" hidden="false" customHeight="false" outlineLevel="0" collapsed="false">
      <c r="C951" s="1"/>
      <c r="D951" s="1"/>
      <c r="E951" s="1"/>
    </row>
    <row r="952" customFormat="false" ht="12.8" hidden="false" customHeight="false" outlineLevel="0" collapsed="false">
      <c r="C952" s="1"/>
      <c r="D952" s="1"/>
      <c r="E952" s="1"/>
    </row>
    <row r="953" customFormat="false" ht="12.8" hidden="false" customHeight="false" outlineLevel="0" collapsed="false">
      <c r="C953" s="1"/>
      <c r="D953" s="1"/>
      <c r="E953" s="1"/>
    </row>
    <row r="954" customFormat="false" ht="12.8" hidden="false" customHeight="false" outlineLevel="0" collapsed="false">
      <c r="C954" s="1"/>
      <c r="D954" s="1"/>
      <c r="E954" s="1"/>
    </row>
    <row r="955" customFormat="false" ht="12.8" hidden="false" customHeight="false" outlineLevel="0" collapsed="false">
      <c r="C955" s="1"/>
      <c r="D955" s="1"/>
      <c r="E955" s="1"/>
    </row>
    <row r="956" customFormat="false" ht="12.8" hidden="false" customHeight="false" outlineLevel="0" collapsed="false">
      <c r="C956" s="1"/>
      <c r="D956" s="1"/>
      <c r="E956" s="1"/>
    </row>
    <row r="957" customFormat="false" ht="12.8" hidden="false" customHeight="false" outlineLevel="0" collapsed="false">
      <c r="C957" s="1"/>
      <c r="D957" s="1"/>
      <c r="E957" s="1"/>
    </row>
    <row r="958" customFormat="false" ht="12.8" hidden="false" customHeight="false" outlineLevel="0" collapsed="false">
      <c r="C958" s="1"/>
      <c r="D958" s="1"/>
      <c r="E958" s="1"/>
    </row>
    <row r="959" customFormat="false" ht="12.8" hidden="false" customHeight="false" outlineLevel="0" collapsed="false">
      <c r="C959" s="1"/>
      <c r="D959" s="1"/>
      <c r="E959" s="1"/>
    </row>
    <row r="960" customFormat="false" ht="12.8" hidden="false" customHeight="false" outlineLevel="0" collapsed="false">
      <c r="C960" s="1"/>
      <c r="D960" s="1"/>
      <c r="E960" s="1"/>
    </row>
    <row r="961" customFormat="false" ht="12.8" hidden="false" customHeight="false" outlineLevel="0" collapsed="false">
      <c r="C961" s="1"/>
      <c r="D961" s="1"/>
      <c r="E961" s="1"/>
    </row>
    <row r="962" customFormat="false" ht="12.8" hidden="false" customHeight="false" outlineLevel="0" collapsed="false">
      <c r="C962" s="1"/>
      <c r="D962" s="1"/>
      <c r="E962" s="1"/>
    </row>
    <row r="963" customFormat="false" ht="12.8" hidden="false" customHeight="false" outlineLevel="0" collapsed="false">
      <c r="C963" s="1"/>
      <c r="D963" s="1"/>
      <c r="E963" s="1"/>
    </row>
    <row r="964" customFormat="false" ht="12.8" hidden="false" customHeight="false" outlineLevel="0" collapsed="false">
      <c r="C964" s="1"/>
      <c r="D964" s="1"/>
      <c r="E964" s="1"/>
    </row>
    <row r="965" customFormat="false" ht="12.8" hidden="false" customHeight="false" outlineLevel="0" collapsed="false">
      <c r="C965" s="1"/>
      <c r="D965" s="1"/>
      <c r="E965" s="1"/>
    </row>
    <row r="966" customFormat="false" ht="12.8" hidden="false" customHeight="false" outlineLevel="0" collapsed="false">
      <c r="C966" s="1"/>
      <c r="D966" s="1"/>
      <c r="E966" s="1"/>
    </row>
    <row r="967" customFormat="false" ht="12.8" hidden="false" customHeight="false" outlineLevel="0" collapsed="false">
      <c r="C967" s="1"/>
      <c r="D967" s="1"/>
      <c r="E967" s="1"/>
    </row>
    <row r="968" customFormat="false" ht="12.8" hidden="false" customHeight="false" outlineLevel="0" collapsed="false">
      <c r="C968" s="1"/>
      <c r="D968" s="1"/>
      <c r="E968" s="1"/>
    </row>
    <row r="969" customFormat="false" ht="12.8" hidden="false" customHeight="false" outlineLevel="0" collapsed="false">
      <c r="C969" s="1"/>
      <c r="D969" s="1"/>
      <c r="E969" s="1"/>
    </row>
    <row r="970" customFormat="false" ht="12.8" hidden="false" customHeight="false" outlineLevel="0" collapsed="false">
      <c r="C970" s="1"/>
      <c r="D970" s="1"/>
      <c r="E970" s="1"/>
    </row>
    <row r="971" customFormat="false" ht="12.8" hidden="false" customHeight="false" outlineLevel="0" collapsed="false">
      <c r="C971" s="1"/>
      <c r="D971" s="1"/>
      <c r="E971" s="1"/>
    </row>
    <row r="972" customFormat="false" ht="12.8" hidden="false" customHeight="false" outlineLevel="0" collapsed="false">
      <c r="C972" s="1"/>
      <c r="D972" s="1"/>
      <c r="E972" s="1"/>
    </row>
    <row r="973" customFormat="false" ht="12.8" hidden="false" customHeight="false" outlineLevel="0" collapsed="false">
      <c r="C973" s="1"/>
      <c r="D973" s="1"/>
      <c r="E973" s="1"/>
    </row>
    <row r="974" customFormat="false" ht="12.8" hidden="false" customHeight="false" outlineLevel="0" collapsed="false">
      <c r="C974" s="1"/>
      <c r="D974" s="1"/>
      <c r="E974" s="1"/>
    </row>
    <row r="975" customFormat="false" ht="12.8" hidden="false" customHeight="false" outlineLevel="0" collapsed="false">
      <c r="C975" s="1"/>
      <c r="D975" s="1"/>
      <c r="E975" s="1"/>
    </row>
    <row r="976" customFormat="false" ht="12.8" hidden="false" customHeight="false" outlineLevel="0" collapsed="false">
      <c r="C976" s="1"/>
      <c r="D976" s="1"/>
      <c r="E976" s="1"/>
    </row>
    <row r="977" customFormat="false" ht="12.8" hidden="false" customHeight="false" outlineLevel="0" collapsed="false">
      <c r="C977" s="1"/>
      <c r="D977" s="1"/>
      <c r="E977" s="1"/>
    </row>
    <row r="978" customFormat="false" ht="12.8" hidden="false" customHeight="false" outlineLevel="0" collapsed="false">
      <c r="C978" s="1"/>
      <c r="D978" s="1"/>
      <c r="E978" s="1"/>
    </row>
    <row r="979" customFormat="false" ht="12.8" hidden="false" customHeight="false" outlineLevel="0" collapsed="false">
      <c r="C979" s="1"/>
      <c r="D979" s="1"/>
      <c r="E979" s="1"/>
    </row>
    <row r="980" customFormat="false" ht="12.8" hidden="false" customHeight="false" outlineLevel="0" collapsed="false">
      <c r="C980" s="1"/>
      <c r="D980" s="1"/>
      <c r="E980" s="1"/>
    </row>
    <row r="981" customFormat="false" ht="12.8" hidden="false" customHeight="false" outlineLevel="0" collapsed="false">
      <c r="C981" s="1"/>
      <c r="D981" s="1"/>
      <c r="E981" s="1"/>
    </row>
    <row r="982" customFormat="false" ht="12.8" hidden="false" customHeight="false" outlineLevel="0" collapsed="false">
      <c r="C982" s="1"/>
      <c r="D982" s="1"/>
      <c r="E982" s="1"/>
    </row>
    <row r="983" customFormat="false" ht="12.8" hidden="false" customHeight="false" outlineLevel="0" collapsed="false">
      <c r="C983" s="1"/>
      <c r="D983" s="1"/>
      <c r="E983" s="1"/>
    </row>
    <row r="984" customFormat="false" ht="12.8" hidden="false" customHeight="false" outlineLevel="0" collapsed="false">
      <c r="C984" s="1"/>
      <c r="D984" s="1"/>
      <c r="E984" s="1"/>
    </row>
    <row r="985" customFormat="false" ht="12.8" hidden="false" customHeight="false" outlineLevel="0" collapsed="false">
      <c r="C985" s="1"/>
      <c r="D985" s="1"/>
      <c r="E985" s="1"/>
    </row>
    <row r="986" customFormat="false" ht="12.8" hidden="false" customHeight="false" outlineLevel="0" collapsed="false">
      <c r="C986" s="1"/>
      <c r="D986" s="1"/>
      <c r="E986" s="1"/>
    </row>
    <row r="987" customFormat="false" ht="12.8" hidden="false" customHeight="false" outlineLevel="0" collapsed="false">
      <c r="C987" s="1"/>
      <c r="D987" s="1"/>
      <c r="E987" s="1"/>
    </row>
    <row r="988" customFormat="false" ht="12.8" hidden="false" customHeight="false" outlineLevel="0" collapsed="false">
      <c r="C988" s="1"/>
      <c r="D988" s="1"/>
      <c r="E988" s="1"/>
    </row>
    <row r="989" customFormat="false" ht="12.8" hidden="false" customHeight="false" outlineLevel="0" collapsed="false">
      <c r="C989" s="1"/>
      <c r="D989" s="1"/>
      <c r="E989" s="1"/>
    </row>
    <row r="990" customFormat="false" ht="12.8" hidden="false" customHeight="false" outlineLevel="0" collapsed="false">
      <c r="C990" s="1"/>
      <c r="D990" s="1"/>
      <c r="E990" s="1"/>
    </row>
    <row r="991" customFormat="false" ht="12.8" hidden="false" customHeight="false" outlineLevel="0" collapsed="false">
      <c r="C991" s="1"/>
      <c r="D991" s="1"/>
      <c r="E991" s="1"/>
    </row>
    <row r="992" customFormat="false" ht="12.8" hidden="false" customHeight="false" outlineLevel="0" collapsed="false">
      <c r="C992" s="1"/>
      <c r="D992" s="1"/>
      <c r="E992" s="1"/>
    </row>
    <row r="993" customFormat="false" ht="12.8" hidden="false" customHeight="false" outlineLevel="0" collapsed="false">
      <c r="C993" s="1"/>
      <c r="D993" s="1"/>
      <c r="E993" s="1"/>
    </row>
    <row r="994" customFormat="false" ht="12.8" hidden="false" customHeight="false" outlineLevel="0" collapsed="false">
      <c r="C994" s="1"/>
      <c r="D994" s="1"/>
      <c r="E994" s="1"/>
    </row>
    <row r="995" customFormat="false" ht="12.8" hidden="false" customHeight="false" outlineLevel="0" collapsed="false">
      <c r="C995" s="1"/>
      <c r="D995" s="1"/>
      <c r="E995" s="1"/>
    </row>
    <row r="996" customFormat="false" ht="12.8" hidden="false" customHeight="false" outlineLevel="0" collapsed="false">
      <c r="C996" s="1"/>
      <c r="D996" s="1"/>
      <c r="E996" s="1"/>
    </row>
    <row r="997" customFormat="false" ht="12.8" hidden="false" customHeight="false" outlineLevel="0" collapsed="false">
      <c r="C997" s="1"/>
      <c r="D997" s="1"/>
      <c r="E997" s="1"/>
    </row>
    <row r="998" customFormat="false" ht="12.8" hidden="false" customHeight="false" outlineLevel="0" collapsed="false">
      <c r="C998" s="1"/>
      <c r="D998" s="1"/>
      <c r="E998" s="1"/>
    </row>
    <row r="999" customFormat="false" ht="12.8" hidden="false" customHeight="false" outlineLevel="0" collapsed="false">
      <c r="C999" s="1"/>
      <c r="D999" s="1"/>
      <c r="E999" s="1"/>
    </row>
    <row r="1000" customFormat="false" ht="12.8" hidden="false" customHeight="false" outlineLevel="0" collapsed="false">
      <c r="C1000" s="1"/>
      <c r="D1000" s="1"/>
      <c r="E1000" s="1"/>
    </row>
    <row r="1001" customFormat="false" ht="12.8" hidden="false" customHeight="false" outlineLevel="0" collapsed="false">
      <c r="C1001" s="1"/>
      <c r="D1001" s="1"/>
      <c r="E1001" s="1"/>
    </row>
    <row r="1002" customFormat="false" ht="12.8" hidden="false" customHeight="false" outlineLevel="0" collapsed="false">
      <c r="C1002" s="1"/>
      <c r="D1002" s="1"/>
      <c r="E1002" s="1"/>
    </row>
    <row r="1003" customFormat="false" ht="12.8" hidden="false" customHeight="false" outlineLevel="0" collapsed="false">
      <c r="C1003" s="1"/>
      <c r="D1003" s="1"/>
      <c r="E1003" s="1"/>
    </row>
    <row r="1004" customFormat="false" ht="12.8" hidden="false" customHeight="false" outlineLevel="0" collapsed="false">
      <c r="C1004" s="1"/>
      <c r="D1004" s="1"/>
      <c r="E1004" s="1"/>
    </row>
    <row r="1005" customFormat="false" ht="12.8" hidden="false" customHeight="false" outlineLevel="0" collapsed="false">
      <c r="C1005" s="1"/>
      <c r="D1005" s="1"/>
      <c r="E1005" s="1"/>
    </row>
    <row r="1006" customFormat="false" ht="12.8" hidden="false" customHeight="false" outlineLevel="0" collapsed="false">
      <c r="C1006" s="1"/>
      <c r="D1006" s="1"/>
      <c r="E1006" s="1"/>
    </row>
    <row r="1007" customFormat="false" ht="12.8" hidden="false" customHeight="false" outlineLevel="0" collapsed="false">
      <c r="C1007" s="1"/>
      <c r="D1007" s="1"/>
      <c r="E1007" s="1"/>
    </row>
    <row r="1008" customFormat="false" ht="12.8" hidden="false" customHeight="false" outlineLevel="0" collapsed="false">
      <c r="C1008" s="1"/>
      <c r="D1008" s="1"/>
      <c r="E1008" s="1"/>
    </row>
    <row r="1009" customFormat="false" ht="12.8" hidden="false" customHeight="false" outlineLevel="0" collapsed="false">
      <c r="C1009" s="1"/>
      <c r="D1009" s="1"/>
      <c r="E1009" s="1"/>
    </row>
    <row r="1010" customFormat="false" ht="12.8" hidden="false" customHeight="false" outlineLevel="0" collapsed="false">
      <c r="C1010" s="1"/>
      <c r="D1010" s="1"/>
      <c r="E1010" s="1"/>
    </row>
    <row r="1011" customFormat="false" ht="12.8" hidden="false" customHeight="false" outlineLevel="0" collapsed="false">
      <c r="C1011" s="1"/>
      <c r="D1011" s="1"/>
      <c r="E1011" s="1"/>
    </row>
    <row r="1012" customFormat="false" ht="12.8" hidden="false" customHeight="false" outlineLevel="0" collapsed="false">
      <c r="C1012" s="1"/>
      <c r="D1012" s="1"/>
      <c r="E1012" s="1"/>
    </row>
    <row r="1013" customFormat="false" ht="12.8" hidden="false" customHeight="false" outlineLevel="0" collapsed="false">
      <c r="C1013" s="1"/>
      <c r="D1013" s="1"/>
      <c r="E1013" s="1"/>
    </row>
    <row r="1014" customFormat="false" ht="12.8" hidden="false" customHeight="false" outlineLevel="0" collapsed="false">
      <c r="C1014" s="1"/>
      <c r="D1014" s="1"/>
      <c r="E1014" s="1"/>
    </row>
    <row r="1015" customFormat="false" ht="12.8" hidden="false" customHeight="false" outlineLevel="0" collapsed="false">
      <c r="C1015" s="1"/>
      <c r="D1015" s="1"/>
      <c r="E1015" s="1"/>
    </row>
    <row r="1016" customFormat="false" ht="12.8" hidden="false" customHeight="false" outlineLevel="0" collapsed="false">
      <c r="C1016" s="1"/>
      <c r="D1016" s="1"/>
      <c r="E1016" s="1"/>
    </row>
    <row r="1017" customFormat="false" ht="12.8" hidden="false" customHeight="false" outlineLevel="0" collapsed="false">
      <c r="C1017" s="1"/>
      <c r="D1017" s="1"/>
      <c r="E1017" s="1"/>
    </row>
    <row r="1018" customFormat="false" ht="12.8" hidden="false" customHeight="false" outlineLevel="0" collapsed="false">
      <c r="C1018" s="1"/>
      <c r="D1018" s="1"/>
      <c r="E1018" s="1"/>
    </row>
    <row r="1019" customFormat="false" ht="12.8" hidden="false" customHeight="false" outlineLevel="0" collapsed="false">
      <c r="C1019" s="1"/>
      <c r="D1019" s="1"/>
      <c r="E1019" s="1"/>
    </row>
    <row r="1020" customFormat="false" ht="12.8" hidden="false" customHeight="false" outlineLevel="0" collapsed="false">
      <c r="C1020" s="1"/>
      <c r="D1020" s="1"/>
      <c r="E1020" s="1"/>
    </row>
    <row r="1021" customFormat="false" ht="12.8" hidden="false" customHeight="false" outlineLevel="0" collapsed="false">
      <c r="C1021" s="1"/>
      <c r="D1021" s="1"/>
      <c r="E1021" s="1"/>
    </row>
    <row r="1022" customFormat="false" ht="12.8" hidden="false" customHeight="false" outlineLevel="0" collapsed="false">
      <c r="C1022" s="1"/>
      <c r="D1022" s="1"/>
      <c r="E1022" s="1"/>
    </row>
    <row r="1023" customFormat="false" ht="12.8" hidden="false" customHeight="false" outlineLevel="0" collapsed="false">
      <c r="C1023" s="1"/>
      <c r="D1023" s="1"/>
      <c r="E1023" s="1"/>
    </row>
    <row r="1024" customFormat="false" ht="12.8" hidden="false" customHeight="false" outlineLevel="0" collapsed="false">
      <c r="C1024" s="1"/>
      <c r="D1024" s="1"/>
      <c r="E1024" s="1"/>
    </row>
    <row r="1025" customFormat="false" ht="12.8" hidden="false" customHeight="false" outlineLevel="0" collapsed="false">
      <c r="C1025" s="1"/>
      <c r="D1025" s="1"/>
      <c r="E1025" s="1"/>
    </row>
    <row r="1026" customFormat="false" ht="12.8" hidden="false" customHeight="false" outlineLevel="0" collapsed="false">
      <c r="C1026" s="1"/>
      <c r="D1026" s="1"/>
      <c r="E1026" s="1"/>
    </row>
    <row r="1027" customFormat="false" ht="12.8" hidden="false" customHeight="false" outlineLevel="0" collapsed="false">
      <c r="C1027" s="1"/>
      <c r="D1027" s="1"/>
      <c r="E1027" s="1"/>
    </row>
    <row r="1028" customFormat="false" ht="12.8" hidden="false" customHeight="false" outlineLevel="0" collapsed="false">
      <c r="C1028" s="1"/>
      <c r="D1028" s="1"/>
      <c r="E1028" s="1"/>
    </row>
    <row r="1029" customFormat="false" ht="12.8" hidden="false" customHeight="false" outlineLevel="0" collapsed="false">
      <c r="C1029" s="1"/>
      <c r="D1029" s="1"/>
      <c r="E1029" s="1"/>
    </row>
    <row r="1030" customFormat="false" ht="12.8" hidden="false" customHeight="false" outlineLevel="0" collapsed="false">
      <c r="C1030" s="1"/>
      <c r="D1030" s="1"/>
      <c r="E1030" s="1"/>
    </row>
    <row r="1031" customFormat="false" ht="12.8" hidden="false" customHeight="false" outlineLevel="0" collapsed="false">
      <c r="C1031" s="1"/>
      <c r="D1031" s="1"/>
      <c r="E1031" s="1"/>
    </row>
    <row r="1032" customFormat="false" ht="12.8" hidden="false" customHeight="false" outlineLevel="0" collapsed="false">
      <c r="C1032" s="1"/>
      <c r="D1032" s="1"/>
      <c r="E1032" s="1"/>
    </row>
    <row r="1033" customFormat="false" ht="12.8" hidden="false" customHeight="false" outlineLevel="0" collapsed="false">
      <c r="C1033" s="1"/>
      <c r="D1033" s="1"/>
      <c r="E1033" s="1"/>
    </row>
    <row r="1034" customFormat="false" ht="12.8" hidden="false" customHeight="false" outlineLevel="0" collapsed="false">
      <c r="C1034" s="1"/>
      <c r="D1034" s="1"/>
      <c r="E1034" s="1"/>
    </row>
    <row r="1035" customFormat="false" ht="12.8" hidden="false" customHeight="false" outlineLevel="0" collapsed="false">
      <c r="C1035" s="1"/>
      <c r="D1035" s="1"/>
      <c r="E1035" s="1"/>
    </row>
    <row r="1036" customFormat="false" ht="12.8" hidden="false" customHeight="false" outlineLevel="0" collapsed="false">
      <c r="C1036" s="1"/>
      <c r="D1036" s="1"/>
      <c r="E1036" s="1"/>
    </row>
    <row r="1037" customFormat="false" ht="12.8" hidden="false" customHeight="false" outlineLevel="0" collapsed="false">
      <c r="C1037" s="1"/>
      <c r="D1037" s="1"/>
      <c r="E1037" s="1"/>
    </row>
    <row r="1038" customFormat="false" ht="12.8" hidden="false" customHeight="false" outlineLevel="0" collapsed="false">
      <c r="C1038" s="1"/>
      <c r="D1038" s="1"/>
      <c r="E1038" s="1"/>
    </row>
    <row r="1039" customFormat="false" ht="12.8" hidden="false" customHeight="false" outlineLevel="0" collapsed="false">
      <c r="C1039" s="1"/>
      <c r="D1039" s="1"/>
      <c r="E1039" s="1"/>
    </row>
    <row r="1040" customFormat="false" ht="12.8" hidden="false" customHeight="false" outlineLevel="0" collapsed="false">
      <c r="C1040" s="1"/>
      <c r="D1040" s="1"/>
      <c r="E1040" s="1"/>
    </row>
    <row r="1041" customFormat="false" ht="12.8" hidden="false" customHeight="false" outlineLevel="0" collapsed="false">
      <c r="C1041" s="1"/>
      <c r="D1041" s="1"/>
      <c r="E1041" s="1"/>
    </row>
    <row r="1042" customFormat="false" ht="12.8" hidden="false" customHeight="false" outlineLevel="0" collapsed="false">
      <c r="C1042" s="1"/>
      <c r="D1042" s="1"/>
      <c r="E1042" s="1"/>
    </row>
    <row r="1043" customFormat="false" ht="12.8" hidden="false" customHeight="false" outlineLevel="0" collapsed="false">
      <c r="C1043" s="1"/>
      <c r="D1043" s="1"/>
      <c r="E1043" s="1"/>
    </row>
    <row r="1044" customFormat="false" ht="12.8" hidden="false" customHeight="false" outlineLevel="0" collapsed="false">
      <c r="C1044" s="1"/>
      <c r="D1044" s="1"/>
      <c r="E1044" s="1"/>
    </row>
    <row r="1045" customFormat="false" ht="12.8" hidden="false" customHeight="false" outlineLevel="0" collapsed="false">
      <c r="C1045" s="1"/>
      <c r="D1045" s="1"/>
      <c r="E1045" s="1"/>
    </row>
    <row r="1046" customFormat="false" ht="12.8" hidden="false" customHeight="false" outlineLevel="0" collapsed="false">
      <c r="C1046" s="1"/>
      <c r="D1046" s="1"/>
      <c r="E1046" s="1"/>
    </row>
    <row r="1047" customFormat="false" ht="12.8" hidden="false" customHeight="false" outlineLevel="0" collapsed="false">
      <c r="C1047" s="1"/>
      <c r="D1047" s="1"/>
      <c r="E1047" s="1"/>
    </row>
    <row r="1048" customFormat="false" ht="12.8" hidden="false" customHeight="false" outlineLevel="0" collapsed="false">
      <c r="C1048" s="1"/>
      <c r="D1048" s="1"/>
      <c r="E1048" s="1"/>
    </row>
    <row r="1049" customFormat="false" ht="12.8" hidden="false" customHeight="false" outlineLevel="0" collapsed="false">
      <c r="C1049" s="1"/>
      <c r="D1049" s="1"/>
      <c r="E1049" s="1"/>
    </row>
    <row r="1050" customFormat="false" ht="12.8" hidden="false" customHeight="false" outlineLevel="0" collapsed="false">
      <c r="C1050" s="1"/>
      <c r="D1050" s="1"/>
      <c r="E1050" s="1"/>
    </row>
    <row r="1051" customFormat="false" ht="12.8" hidden="false" customHeight="false" outlineLevel="0" collapsed="false">
      <c r="C1051" s="1"/>
      <c r="D1051" s="1"/>
      <c r="E1051" s="1"/>
    </row>
    <row r="1052" customFormat="false" ht="12.8" hidden="false" customHeight="false" outlineLevel="0" collapsed="false">
      <c r="C1052" s="1"/>
      <c r="D1052" s="1"/>
      <c r="E1052" s="1"/>
    </row>
    <row r="1053" customFormat="false" ht="12.8" hidden="false" customHeight="false" outlineLevel="0" collapsed="false">
      <c r="C1053" s="1"/>
      <c r="D1053" s="1"/>
      <c r="E1053" s="1"/>
    </row>
    <row r="1054" customFormat="false" ht="12.8" hidden="false" customHeight="false" outlineLevel="0" collapsed="false">
      <c r="C1054" s="1"/>
      <c r="D1054" s="1"/>
      <c r="E1054" s="1"/>
    </row>
    <row r="1055" customFormat="false" ht="12.8" hidden="false" customHeight="false" outlineLevel="0" collapsed="false">
      <c r="C1055" s="1"/>
      <c r="D1055" s="1"/>
      <c r="E1055" s="1"/>
    </row>
    <row r="1056" customFormat="false" ht="12.8" hidden="false" customHeight="false" outlineLevel="0" collapsed="false">
      <c r="C1056" s="1"/>
      <c r="D1056" s="1"/>
      <c r="E1056" s="1"/>
    </row>
    <row r="1057" customFormat="false" ht="12.8" hidden="false" customHeight="false" outlineLevel="0" collapsed="false">
      <c r="C1057" s="1"/>
      <c r="D1057" s="1"/>
      <c r="E1057" s="1"/>
    </row>
    <row r="1058" customFormat="false" ht="12.8" hidden="false" customHeight="false" outlineLevel="0" collapsed="false">
      <c r="C1058" s="1"/>
      <c r="D1058" s="1"/>
      <c r="E1058" s="1"/>
    </row>
    <row r="1059" customFormat="false" ht="12.8" hidden="false" customHeight="false" outlineLevel="0" collapsed="false">
      <c r="C1059" s="1"/>
      <c r="D1059" s="1"/>
      <c r="E1059" s="1"/>
    </row>
    <row r="1060" customFormat="false" ht="12.8" hidden="false" customHeight="false" outlineLevel="0" collapsed="false">
      <c r="C1060" s="1"/>
      <c r="D1060" s="1"/>
      <c r="E1060" s="1"/>
    </row>
    <row r="1061" customFormat="false" ht="12.8" hidden="false" customHeight="false" outlineLevel="0" collapsed="false">
      <c r="C1061" s="1"/>
      <c r="D1061" s="1"/>
      <c r="E1061" s="1"/>
    </row>
    <row r="1062" customFormat="false" ht="12.8" hidden="false" customHeight="false" outlineLevel="0" collapsed="false">
      <c r="C1062" s="1"/>
      <c r="D1062" s="1"/>
      <c r="E1062" s="1"/>
    </row>
    <row r="1063" customFormat="false" ht="12.8" hidden="false" customHeight="false" outlineLevel="0" collapsed="false">
      <c r="C1063" s="1"/>
      <c r="D1063" s="1"/>
      <c r="E1063" s="1"/>
    </row>
    <row r="1064" customFormat="false" ht="12.8" hidden="false" customHeight="false" outlineLevel="0" collapsed="false">
      <c r="C1064" s="1"/>
      <c r="D1064" s="1"/>
      <c r="E1064" s="1"/>
    </row>
    <row r="1065" customFormat="false" ht="12.8" hidden="false" customHeight="false" outlineLevel="0" collapsed="false">
      <c r="C1065" s="1"/>
      <c r="D1065" s="1"/>
      <c r="E1065" s="1"/>
    </row>
    <row r="1066" customFormat="false" ht="12.8" hidden="false" customHeight="false" outlineLevel="0" collapsed="false">
      <c r="C1066" s="1"/>
      <c r="D1066" s="1"/>
      <c r="E1066" s="1"/>
    </row>
    <row r="1067" customFormat="false" ht="12.8" hidden="false" customHeight="false" outlineLevel="0" collapsed="false">
      <c r="C1067" s="1"/>
      <c r="D1067" s="1"/>
      <c r="E1067" s="1"/>
    </row>
    <row r="1068" customFormat="false" ht="12.8" hidden="false" customHeight="false" outlineLevel="0" collapsed="false">
      <c r="C1068" s="1"/>
      <c r="D1068" s="1"/>
      <c r="E1068" s="1"/>
    </row>
    <row r="1069" customFormat="false" ht="12.8" hidden="false" customHeight="false" outlineLevel="0" collapsed="false">
      <c r="C1069" s="1"/>
      <c r="D1069" s="1"/>
      <c r="E1069" s="1"/>
    </row>
    <row r="1070" customFormat="false" ht="12.8" hidden="false" customHeight="false" outlineLevel="0" collapsed="false">
      <c r="C1070" s="1"/>
      <c r="D1070" s="1"/>
      <c r="E1070" s="1"/>
    </row>
    <row r="1071" customFormat="false" ht="12.8" hidden="false" customHeight="false" outlineLevel="0" collapsed="false">
      <c r="C1071" s="1"/>
      <c r="D1071" s="1"/>
      <c r="E1071" s="1"/>
    </row>
    <row r="1072" customFormat="false" ht="12.8" hidden="false" customHeight="false" outlineLevel="0" collapsed="false">
      <c r="C1072" s="1"/>
      <c r="D1072" s="1"/>
      <c r="E1072" s="1"/>
    </row>
    <row r="1073" customFormat="false" ht="12.8" hidden="false" customHeight="false" outlineLevel="0" collapsed="false">
      <c r="C1073" s="1"/>
      <c r="D1073" s="1"/>
      <c r="E1073" s="1"/>
    </row>
    <row r="1074" customFormat="false" ht="12.8" hidden="false" customHeight="false" outlineLevel="0" collapsed="false">
      <c r="C1074" s="1"/>
      <c r="D1074" s="1"/>
      <c r="E1074" s="1"/>
    </row>
    <row r="1075" customFormat="false" ht="12.8" hidden="false" customHeight="false" outlineLevel="0" collapsed="false">
      <c r="C1075" s="1"/>
      <c r="D1075" s="1"/>
      <c r="E1075" s="1"/>
    </row>
    <row r="1076" customFormat="false" ht="12.8" hidden="false" customHeight="false" outlineLevel="0" collapsed="false">
      <c r="C1076" s="1"/>
      <c r="D1076" s="1"/>
      <c r="E1076" s="1"/>
    </row>
    <row r="1077" customFormat="false" ht="12.8" hidden="false" customHeight="false" outlineLevel="0" collapsed="false">
      <c r="C1077" s="1"/>
      <c r="D1077" s="1"/>
      <c r="E1077" s="1"/>
    </row>
    <row r="1078" customFormat="false" ht="12.8" hidden="false" customHeight="false" outlineLevel="0" collapsed="false">
      <c r="C1078" s="1"/>
      <c r="D1078" s="1"/>
      <c r="E1078" s="1"/>
    </row>
    <row r="1079" customFormat="false" ht="12.8" hidden="false" customHeight="false" outlineLevel="0" collapsed="false">
      <c r="C1079" s="1"/>
      <c r="D1079" s="1"/>
      <c r="E1079" s="1"/>
    </row>
    <row r="1080" customFormat="false" ht="12.8" hidden="false" customHeight="false" outlineLevel="0" collapsed="false">
      <c r="C1080" s="1"/>
      <c r="D1080" s="1"/>
      <c r="E1080" s="1"/>
    </row>
    <row r="1081" customFormat="false" ht="12.8" hidden="false" customHeight="false" outlineLevel="0" collapsed="false">
      <c r="C1081" s="1"/>
      <c r="D1081" s="1"/>
      <c r="E1081" s="1"/>
    </row>
    <row r="1082" customFormat="false" ht="12.8" hidden="false" customHeight="false" outlineLevel="0" collapsed="false">
      <c r="C1082" s="1"/>
      <c r="D1082" s="1"/>
      <c r="E1082" s="1"/>
    </row>
    <row r="1083" customFormat="false" ht="12.8" hidden="false" customHeight="false" outlineLevel="0" collapsed="false">
      <c r="C1083" s="1"/>
      <c r="D1083" s="1"/>
      <c r="E1083" s="1"/>
    </row>
    <row r="1084" customFormat="false" ht="12.8" hidden="false" customHeight="false" outlineLevel="0" collapsed="false">
      <c r="C1084" s="1"/>
      <c r="D1084" s="1"/>
      <c r="E1084" s="1"/>
    </row>
    <row r="1085" customFormat="false" ht="12.8" hidden="false" customHeight="false" outlineLevel="0" collapsed="false">
      <c r="C1085" s="1"/>
      <c r="D1085" s="1"/>
      <c r="E1085" s="1"/>
    </row>
    <row r="1086" customFormat="false" ht="12.8" hidden="false" customHeight="false" outlineLevel="0" collapsed="false">
      <c r="C1086" s="1"/>
      <c r="D1086" s="1"/>
      <c r="E1086" s="1"/>
    </row>
    <row r="1087" customFormat="false" ht="12.8" hidden="false" customHeight="false" outlineLevel="0" collapsed="false">
      <c r="C1087" s="1"/>
      <c r="D1087" s="1"/>
      <c r="E1087" s="1"/>
    </row>
    <row r="1088" customFormat="false" ht="12.8" hidden="false" customHeight="false" outlineLevel="0" collapsed="false">
      <c r="C1088" s="1"/>
      <c r="D1088" s="1"/>
      <c r="E1088" s="1"/>
    </row>
    <row r="1089" customFormat="false" ht="12.8" hidden="false" customHeight="false" outlineLevel="0" collapsed="false">
      <c r="C1089" s="1"/>
      <c r="D1089" s="1"/>
      <c r="E1089" s="1"/>
    </row>
    <row r="1090" customFormat="false" ht="12.8" hidden="false" customHeight="false" outlineLevel="0" collapsed="false">
      <c r="C1090" s="1"/>
      <c r="D1090" s="1"/>
      <c r="E1090" s="1"/>
    </row>
    <row r="1091" customFormat="false" ht="12.8" hidden="false" customHeight="false" outlineLevel="0" collapsed="false">
      <c r="C1091" s="1"/>
      <c r="D1091" s="1"/>
      <c r="E1091" s="1"/>
    </row>
    <row r="1092" customFormat="false" ht="12.8" hidden="false" customHeight="false" outlineLevel="0" collapsed="false">
      <c r="C1092" s="1"/>
      <c r="D1092" s="1"/>
      <c r="E1092" s="1"/>
    </row>
    <row r="1093" customFormat="false" ht="12.8" hidden="false" customHeight="false" outlineLevel="0" collapsed="false">
      <c r="C1093" s="1"/>
      <c r="D1093" s="1"/>
      <c r="E1093" s="1"/>
    </row>
    <row r="1094" customFormat="false" ht="12.8" hidden="false" customHeight="false" outlineLevel="0" collapsed="false">
      <c r="C1094" s="1"/>
      <c r="D1094" s="1"/>
      <c r="E1094" s="1"/>
    </row>
    <row r="1095" customFormat="false" ht="12.8" hidden="false" customHeight="false" outlineLevel="0" collapsed="false">
      <c r="C1095" s="1"/>
      <c r="D1095" s="1"/>
      <c r="E1095" s="1"/>
    </row>
    <row r="1096" customFormat="false" ht="12.8" hidden="false" customHeight="false" outlineLevel="0" collapsed="false">
      <c r="C1096" s="1"/>
      <c r="D1096" s="1"/>
      <c r="E1096" s="1"/>
    </row>
    <row r="1097" customFormat="false" ht="12.8" hidden="false" customHeight="false" outlineLevel="0" collapsed="false">
      <c r="C1097" s="1"/>
      <c r="D1097" s="1"/>
      <c r="E1097" s="1"/>
    </row>
    <row r="1098" customFormat="false" ht="12.8" hidden="false" customHeight="false" outlineLevel="0" collapsed="false">
      <c r="C1098" s="1"/>
      <c r="D1098" s="1"/>
      <c r="E1098" s="1"/>
    </row>
    <row r="1099" customFormat="false" ht="12.8" hidden="false" customHeight="false" outlineLevel="0" collapsed="false">
      <c r="C1099" s="1"/>
      <c r="D1099" s="1"/>
      <c r="E1099" s="1"/>
    </row>
    <row r="1100" customFormat="false" ht="12.8" hidden="false" customHeight="false" outlineLevel="0" collapsed="false">
      <c r="C1100" s="1"/>
      <c r="D1100" s="1"/>
      <c r="E1100" s="1"/>
    </row>
    <row r="1101" customFormat="false" ht="12.8" hidden="false" customHeight="false" outlineLevel="0" collapsed="false">
      <c r="C1101" s="1"/>
      <c r="D1101" s="1"/>
      <c r="E1101" s="1"/>
    </row>
    <row r="1102" customFormat="false" ht="12.8" hidden="false" customHeight="false" outlineLevel="0" collapsed="false">
      <c r="C1102" s="1"/>
      <c r="D1102" s="1"/>
      <c r="E1102" s="1"/>
    </row>
    <row r="1103" customFormat="false" ht="12.8" hidden="false" customHeight="false" outlineLevel="0" collapsed="false">
      <c r="C1103" s="1"/>
      <c r="D1103" s="1"/>
      <c r="E1103" s="1"/>
    </row>
    <row r="1104" customFormat="false" ht="12.8" hidden="false" customHeight="false" outlineLevel="0" collapsed="false">
      <c r="C1104" s="1"/>
      <c r="D1104" s="1"/>
      <c r="E1104" s="1"/>
    </row>
    <row r="1105" customFormat="false" ht="12.8" hidden="false" customHeight="false" outlineLevel="0" collapsed="false">
      <c r="C1105" s="1"/>
      <c r="D1105" s="1"/>
      <c r="E1105" s="1"/>
    </row>
    <row r="1106" customFormat="false" ht="12.8" hidden="false" customHeight="false" outlineLevel="0" collapsed="false">
      <c r="C1106" s="1"/>
      <c r="D1106" s="1"/>
      <c r="E1106" s="1"/>
    </row>
    <row r="1107" customFormat="false" ht="12.8" hidden="false" customHeight="false" outlineLevel="0" collapsed="false">
      <c r="C1107" s="1"/>
      <c r="D1107" s="1"/>
      <c r="E1107" s="1"/>
    </row>
    <row r="1108" customFormat="false" ht="12.8" hidden="false" customHeight="false" outlineLevel="0" collapsed="false">
      <c r="C1108" s="1"/>
      <c r="D1108" s="1"/>
      <c r="E1108" s="1"/>
    </row>
    <row r="1109" customFormat="false" ht="12.8" hidden="false" customHeight="false" outlineLevel="0" collapsed="false">
      <c r="C1109" s="1"/>
      <c r="D1109" s="1"/>
      <c r="E1109" s="1"/>
    </row>
    <row r="1110" customFormat="false" ht="12.8" hidden="false" customHeight="false" outlineLevel="0" collapsed="false">
      <c r="C1110" s="1"/>
      <c r="D1110" s="1"/>
      <c r="E1110" s="1"/>
    </row>
    <row r="1111" customFormat="false" ht="12.8" hidden="false" customHeight="false" outlineLevel="0" collapsed="false">
      <c r="C1111" s="1"/>
      <c r="D1111" s="1"/>
      <c r="E1111" s="1"/>
    </row>
    <row r="1112" customFormat="false" ht="12.8" hidden="false" customHeight="false" outlineLevel="0" collapsed="false">
      <c r="C1112" s="1"/>
      <c r="D1112" s="1"/>
      <c r="E1112" s="1"/>
    </row>
    <row r="1113" customFormat="false" ht="12.8" hidden="false" customHeight="false" outlineLevel="0" collapsed="false">
      <c r="C1113" s="1"/>
      <c r="D1113" s="1"/>
      <c r="E1113" s="1"/>
    </row>
    <row r="1114" customFormat="false" ht="12.8" hidden="false" customHeight="false" outlineLevel="0" collapsed="false">
      <c r="C1114" s="1"/>
      <c r="D1114" s="1"/>
      <c r="E1114" s="1"/>
    </row>
    <row r="1115" customFormat="false" ht="12.8" hidden="false" customHeight="false" outlineLevel="0" collapsed="false">
      <c r="C1115" s="1"/>
      <c r="D1115" s="1"/>
      <c r="E1115" s="1"/>
    </row>
    <row r="1116" customFormat="false" ht="12.8" hidden="false" customHeight="false" outlineLevel="0" collapsed="false">
      <c r="C1116" s="1"/>
      <c r="D1116" s="1"/>
      <c r="E1116" s="1"/>
    </row>
    <row r="1117" customFormat="false" ht="12.8" hidden="false" customHeight="false" outlineLevel="0" collapsed="false">
      <c r="C1117" s="1"/>
      <c r="D1117" s="1"/>
      <c r="E1117" s="1"/>
    </row>
    <row r="1118" customFormat="false" ht="12.8" hidden="false" customHeight="false" outlineLevel="0" collapsed="false">
      <c r="C1118" s="1"/>
      <c r="D1118" s="1"/>
      <c r="E1118" s="1"/>
    </row>
    <row r="1119" customFormat="false" ht="12.8" hidden="false" customHeight="false" outlineLevel="0" collapsed="false">
      <c r="C1119" s="1"/>
      <c r="D1119" s="1"/>
      <c r="E1119" s="1"/>
    </row>
    <row r="1120" customFormat="false" ht="12.8" hidden="false" customHeight="false" outlineLevel="0" collapsed="false">
      <c r="C1120" s="1"/>
      <c r="D1120" s="1"/>
      <c r="E1120" s="1"/>
    </row>
    <row r="1121" customFormat="false" ht="12.8" hidden="false" customHeight="false" outlineLevel="0" collapsed="false">
      <c r="C1121" s="1"/>
      <c r="D1121" s="1"/>
      <c r="E1121" s="1"/>
    </row>
    <row r="1122" customFormat="false" ht="12.8" hidden="false" customHeight="false" outlineLevel="0" collapsed="false">
      <c r="C1122" s="1"/>
      <c r="D1122" s="1"/>
      <c r="E1122" s="1"/>
    </row>
    <row r="1123" customFormat="false" ht="12.8" hidden="false" customHeight="false" outlineLevel="0" collapsed="false">
      <c r="C1123" s="1"/>
      <c r="D1123" s="1"/>
      <c r="E1123" s="1"/>
    </row>
    <row r="1124" customFormat="false" ht="12.8" hidden="false" customHeight="false" outlineLevel="0" collapsed="false">
      <c r="C1124" s="1"/>
      <c r="D1124" s="1"/>
      <c r="E1124" s="1"/>
    </row>
    <row r="1125" customFormat="false" ht="12.8" hidden="false" customHeight="false" outlineLevel="0" collapsed="false">
      <c r="C1125" s="1"/>
      <c r="D1125" s="1"/>
      <c r="E1125" s="1"/>
    </row>
    <row r="1126" customFormat="false" ht="12.8" hidden="false" customHeight="false" outlineLevel="0" collapsed="false">
      <c r="C1126" s="1"/>
      <c r="D1126" s="1"/>
      <c r="E1126" s="1"/>
    </row>
    <row r="1127" customFormat="false" ht="12.8" hidden="false" customHeight="false" outlineLevel="0" collapsed="false">
      <c r="C1127" s="1"/>
      <c r="D1127" s="1"/>
      <c r="E1127" s="1"/>
    </row>
    <row r="1128" customFormat="false" ht="12.8" hidden="false" customHeight="false" outlineLevel="0" collapsed="false">
      <c r="C1128" s="1"/>
      <c r="D1128" s="1"/>
      <c r="E1128" s="1"/>
    </row>
    <row r="1129" customFormat="false" ht="12.8" hidden="false" customHeight="false" outlineLevel="0" collapsed="false">
      <c r="C1129" s="1"/>
      <c r="D1129" s="1"/>
      <c r="E1129" s="1"/>
    </row>
    <row r="1130" customFormat="false" ht="12.8" hidden="false" customHeight="false" outlineLevel="0" collapsed="false">
      <c r="C1130" s="1"/>
      <c r="D1130" s="1"/>
      <c r="E1130" s="1"/>
    </row>
    <row r="1131" customFormat="false" ht="12.8" hidden="false" customHeight="false" outlineLevel="0" collapsed="false">
      <c r="C1131" s="1"/>
      <c r="D1131" s="1"/>
      <c r="E1131" s="1"/>
    </row>
    <row r="1132" customFormat="false" ht="12.8" hidden="false" customHeight="false" outlineLevel="0" collapsed="false">
      <c r="C1132" s="1"/>
      <c r="D1132" s="1"/>
      <c r="E1132" s="1"/>
    </row>
    <row r="1133" customFormat="false" ht="12.8" hidden="false" customHeight="false" outlineLevel="0" collapsed="false">
      <c r="C1133" s="1"/>
      <c r="D1133" s="1"/>
      <c r="E1133" s="1"/>
    </row>
    <row r="1134" customFormat="false" ht="12.8" hidden="false" customHeight="false" outlineLevel="0" collapsed="false">
      <c r="C1134" s="1"/>
      <c r="D1134" s="1"/>
      <c r="E1134" s="1"/>
    </row>
    <row r="1135" customFormat="false" ht="12.8" hidden="false" customHeight="false" outlineLevel="0" collapsed="false">
      <c r="C1135" s="1"/>
      <c r="D1135" s="1"/>
      <c r="E1135" s="1"/>
    </row>
    <row r="1136" customFormat="false" ht="12.8" hidden="false" customHeight="false" outlineLevel="0" collapsed="false">
      <c r="C1136" s="1"/>
      <c r="D1136" s="1"/>
      <c r="E1136" s="1"/>
    </row>
    <row r="1137" customFormat="false" ht="12.8" hidden="false" customHeight="false" outlineLevel="0" collapsed="false">
      <c r="C1137" s="1"/>
      <c r="D1137" s="1"/>
      <c r="E1137" s="1"/>
    </row>
    <row r="1138" customFormat="false" ht="12.8" hidden="false" customHeight="false" outlineLevel="0" collapsed="false">
      <c r="C1138" s="1"/>
      <c r="D1138" s="1"/>
      <c r="E1138" s="1"/>
    </row>
    <row r="1139" customFormat="false" ht="12.8" hidden="false" customHeight="false" outlineLevel="0" collapsed="false">
      <c r="C1139" s="1"/>
      <c r="D1139" s="1"/>
      <c r="E1139" s="1"/>
    </row>
    <row r="1140" customFormat="false" ht="12.8" hidden="false" customHeight="false" outlineLevel="0" collapsed="false">
      <c r="C1140" s="1"/>
      <c r="D1140" s="1"/>
      <c r="E1140" s="1"/>
    </row>
    <row r="1141" customFormat="false" ht="12.8" hidden="false" customHeight="false" outlineLevel="0" collapsed="false">
      <c r="C1141" s="1"/>
      <c r="D1141" s="1"/>
      <c r="E1141" s="1"/>
    </row>
    <row r="1142" customFormat="false" ht="12.8" hidden="false" customHeight="false" outlineLevel="0" collapsed="false">
      <c r="C1142" s="1"/>
      <c r="D1142" s="1"/>
      <c r="E1142" s="1"/>
    </row>
    <row r="1143" customFormat="false" ht="12.8" hidden="false" customHeight="false" outlineLevel="0" collapsed="false">
      <c r="C1143" s="1"/>
      <c r="D1143" s="1"/>
      <c r="E1143" s="1"/>
    </row>
    <row r="1144" customFormat="false" ht="12.8" hidden="false" customHeight="false" outlineLevel="0" collapsed="false">
      <c r="C1144" s="1"/>
      <c r="D1144" s="1"/>
      <c r="E1144" s="1"/>
    </row>
    <row r="1145" customFormat="false" ht="12.8" hidden="false" customHeight="false" outlineLevel="0" collapsed="false">
      <c r="C1145" s="1"/>
      <c r="D1145" s="1"/>
      <c r="E1145" s="1"/>
    </row>
    <row r="1146" customFormat="false" ht="12.8" hidden="false" customHeight="false" outlineLevel="0" collapsed="false">
      <c r="C1146" s="1"/>
      <c r="D1146" s="1"/>
      <c r="E1146" s="1"/>
    </row>
    <row r="1147" customFormat="false" ht="12.8" hidden="false" customHeight="false" outlineLevel="0" collapsed="false">
      <c r="C1147" s="1"/>
      <c r="D1147" s="1"/>
      <c r="E1147" s="1"/>
    </row>
    <row r="1148" customFormat="false" ht="12.8" hidden="false" customHeight="false" outlineLevel="0" collapsed="false">
      <c r="C1148" s="1"/>
      <c r="D1148" s="1"/>
      <c r="E1148" s="1"/>
    </row>
    <row r="1149" customFormat="false" ht="12.8" hidden="false" customHeight="false" outlineLevel="0" collapsed="false">
      <c r="C1149" s="1"/>
      <c r="D1149" s="1"/>
      <c r="E1149" s="1"/>
    </row>
    <row r="1150" customFormat="false" ht="12.8" hidden="false" customHeight="false" outlineLevel="0" collapsed="false">
      <c r="C1150" s="1"/>
      <c r="D1150" s="1"/>
      <c r="E1150" s="1"/>
    </row>
    <row r="1151" customFormat="false" ht="12.8" hidden="false" customHeight="false" outlineLevel="0" collapsed="false">
      <c r="C1151" s="1"/>
      <c r="D1151" s="1"/>
      <c r="E1151" s="1"/>
    </row>
    <row r="1152" customFormat="false" ht="12.8" hidden="false" customHeight="false" outlineLevel="0" collapsed="false">
      <c r="C1152" s="1"/>
      <c r="D1152" s="1"/>
      <c r="E1152" s="1"/>
    </row>
    <row r="1153" customFormat="false" ht="12.8" hidden="false" customHeight="false" outlineLevel="0" collapsed="false">
      <c r="C1153" s="1"/>
      <c r="D1153" s="1"/>
      <c r="E1153" s="1"/>
    </row>
    <row r="1154" customFormat="false" ht="12.8" hidden="false" customHeight="false" outlineLevel="0" collapsed="false">
      <c r="C1154" s="1"/>
      <c r="D1154" s="1"/>
      <c r="E1154" s="1"/>
    </row>
    <row r="1155" customFormat="false" ht="12.8" hidden="false" customHeight="false" outlineLevel="0" collapsed="false">
      <c r="C1155" s="1"/>
      <c r="D1155" s="1"/>
      <c r="E1155" s="1"/>
    </row>
    <row r="1156" customFormat="false" ht="12.8" hidden="false" customHeight="false" outlineLevel="0" collapsed="false">
      <c r="C1156" s="1"/>
      <c r="D1156" s="1"/>
      <c r="E1156" s="1"/>
    </row>
    <row r="1157" customFormat="false" ht="12.8" hidden="false" customHeight="false" outlineLevel="0" collapsed="false">
      <c r="C1157" s="1"/>
      <c r="D1157" s="1"/>
      <c r="E1157" s="1"/>
    </row>
    <row r="1158" customFormat="false" ht="12.8" hidden="false" customHeight="false" outlineLevel="0" collapsed="false">
      <c r="C1158" s="1"/>
      <c r="D1158" s="1"/>
      <c r="E1158" s="1"/>
    </row>
    <row r="1159" customFormat="false" ht="12.8" hidden="false" customHeight="false" outlineLevel="0" collapsed="false">
      <c r="C1159" s="1"/>
      <c r="D1159" s="1"/>
      <c r="E1159" s="1"/>
    </row>
    <row r="1160" customFormat="false" ht="12.8" hidden="false" customHeight="false" outlineLevel="0" collapsed="false">
      <c r="C1160" s="1"/>
      <c r="D1160" s="1"/>
      <c r="E1160" s="1"/>
    </row>
    <row r="1161" customFormat="false" ht="12.8" hidden="false" customHeight="false" outlineLevel="0" collapsed="false">
      <c r="C1161" s="1"/>
      <c r="D1161" s="1"/>
      <c r="E1161" s="1"/>
    </row>
    <row r="1162" customFormat="false" ht="12.8" hidden="false" customHeight="false" outlineLevel="0" collapsed="false">
      <c r="C1162" s="1"/>
      <c r="D1162" s="1"/>
      <c r="E1162" s="1"/>
    </row>
    <row r="1163" customFormat="false" ht="12.8" hidden="false" customHeight="false" outlineLevel="0" collapsed="false">
      <c r="C1163" s="1"/>
      <c r="D1163" s="1"/>
      <c r="E1163" s="1"/>
    </row>
    <row r="1164" customFormat="false" ht="12.8" hidden="false" customHeight="false" outlineLevel="0" collapsed="false">
      <c r="C1164" s="1"/>
      <c r="D1164" s="1"/>
      <c r="E1164" s="1"/>
    </row>
    <row r="1165" customFormat="false" ht="12.8" hidden="false" customHeight="false" outlineLevel="0" collapsed="false">
      <c r="C1165" s="1"/>
      <c r="D1165" s="1"/>
      <c r="E1165" s="1"/>
    </row>
    <row r="1166" customFormat="false" ht="12.8" hidden="false" customHeight="false" outlineLevel="0" collapsed="false">
      <c r="C1166" s="1"/>
      <c r="D1166" s="1"/>
      <c r="E1166" s="1"/>
    </row>
    <row r="1167" customFormat="false" ht="12.8" hidden="false" customHeight="false" outlineLevel="0" collapsed="false">
      <c r="C1167" s="1"/>
      <c r="D1167" s="1"/>
      <c r="E1167" s="1"/>
    </row>
    <row r="1168" customFormat="false" ht="12.8" hidden="false" customHeight="false" outlineLevel="0" collapsed="false">
      <c r="C1168" s="1"/>
      <c r="D1168" s="1"/>
      <c r="E1168" s="1"/>
    </row>
    <row r="1169" customFormat="false" ht="12.8" hidden="false" customHeight="false" outlineLevel="0" collapsed="false">
      <c r="C1169" s="1"/>
      <c r="D1169" s="1"/>
      <c r="E1169" s="1"/>
    </row>
    <row r="1170" customFormat="false" ht="12.8" hidden="false" customHeight="false" outlineLevel="0" collapsed="false">
      <c r="C1170" s="1"/>
      <c r="D1170" s="1"/>
      <c r="E1170" s="1"/>
    </row>
    <row r="1171" customFormat="false" ht="12.8" hidden="false" customHeight="false" outlineLevel="0" collapsed="false">
      <c r="C1171" s="1"/>
      <c r="D1171" s="1"/>
      <c r="E1171" s="1"/>
    </row>
    <row r="1172" customFormat="false" ht="12.8" hidden="false" customHeight="false" outlineLevel="0" collapsed="false">
      <c r="C1172" s="1"/>
      <c r="D1172" s="1"/>
      <c r="E1172" s="1"/>
    </row>
    <row r="1173" customFormat="false" ht="12.8" hidden="false" customHeight="false" outlineLevel="0" collapsed="false">
      <c r="C1173" s="1"/>
      <c r="D1173" s="1"/>
      <c r="E1173" s="1"/>
    </row>
    <row r="1174" customFormat="false" ht="12.8" hidden="false" customHeight="false" outlineLevel="0" collapsed="false">
      <c r="C1174" s="1"/>
      <c r="D1174" s="1"/>
      <c r="E1174" s="1"/>
    </row>
    <row r="1175" customFormat="false" ht="12.8" hidden="false" customHeight="false" outlineLevel="0" collapsed="false">
      <c r="C1175" s="1"/>
      <c r="D1175" s="1"/>
      <c r="E1175" s="1"/>
    </row>
    <row r="1176" customFormat="false" ht="12.8" hidden="false" customHeight="false" outlineLevel="0" collapsed="false">
      <c r="C1176" s="1"/>
      <c r="D1176" s="1"/>
      <c r="E1176" s="1"/>
    </row>
    <row r="1177" customFormat="false" ht="12.8" hidden="false" customHeight="false" outlineLevel="0" collapsed="false">
      <c r="C1177" s="1"/>
      <c r="D1177" s="1"/>
      <c r="E1177" s="1"/>
    </row>
    <row r="1178" customFormat="false" ht="12.8" hidden="false" customHeight="false" outlineLevel="0" collapsed="false">
      <c r="C1178" s="1"/>
      <c r="D1178" s="1"/>
      <c r="E1178" s="1"/>
    </row>
    <row r="1179" customFormat="false" ht="12.8" hidden="false" customHeight="false" outlineLevel="0" collapsed="false">
      <c r="C1179" s="1"/>
      <c r="D1179" s="1"/>
      <c r="E1179" s="1"/>
    </row>
    <row r="1180" customFormat="false" ht="12.8" hidden="false" customHeight="false" outlineLevel="0" collapsed="false">
      <c r="C1180" s="1"/>
      <c r="D1180" s="1"/>
      <c r="E1180" s="1"/>
    </row>
    <row r="1181" customFormat="false" ht="12.8" hidden="false" customHeight="false" outlineLevel="0" collapsed="false">
      <c r="C1181" s="1"/>
      <c r="D1181" s="1"/>
      <c r="E1181" s="1"/>
    </row>
    <row r="1182" customFormat="false" ht="12.8" hidden="false" customHeight="false" outlineLevel="0" collapsed="false">
      <c r="C1182" s="1"/>
      <c r="D1182" s="1"/>
      <c r="E1182" s="1"/>
    </row>
    <row r="1183" customFormat="false" ht="12.8" hidden="false" customHeight="false" outlineLevel="0" collapsed="false">
      <c r="C1183" s="1"/>
      <c r="D1183" s="1"/>
      <c r="E1183" s="1"/>
    </row>
    <row r="1184" customFormat="false" ht="12.8" hidden="false" customHeight="false" outlineLevel="0" collapsed="false">
      <c r="C1184" s="1"/>
      <c r="D1184" s="1"/>
      <c r="E1184" s="1"/>
    </row>
    <row r="1185" customFormat="false" ht="12.8" hidden="false" customHeight="false" outlineLevel="0" collapsed="false">
      <c r="C1185" s="1"/>
      <c r="D1185" s="1"/>
      <c r="E1185" s="1"/>
    </row>
    <row r="1186" customFormat="false" ht="12.8" hidden="false" customHeight="false" outlineLevel="0" collapsed="false">
      <c r="C1186" s="1"/>
      <c r="D1186" s="1"/>
      <c r="E1186" s="1"/>
    </row>
    <row r="1187" customFormat="false" ht="12.8" hidden="false" customHeight="false" outlineLevel="0" collapsed="false">
      <c r="C1187" s="1"/>
      <c r="D1187" s="1"/>
      <c r="E1187" s="1"/>
    </row>
    <row r="1188" customFormat="false" ht="12.8" hidden="false" customHeight="false" outlineLevel="0" collapsed="false">
      <c r="C1188" s="1"/>
      <c r="D1188" s="1"/>
      <c r="E1188" s="1"/>
    </row>
    <row r="1189" customFormat="false" ht="12.8" hidden="false" customHeight="false" outlineLevel="0" collapsed="false">
      <c r="C1189" s="1"/>
      <c r="D1189" s="1"/>
      <c r="E1189" s="1"/>
    </row>
    <row r="1190" customFormat="false" ht="12.8" hidden="false" customHeight="false" outlineLevel="0" collapsed="false">
      <c r="C1190" s="1"/>
      <c r="D1190" s="1"/>
      <c r="E1190" s="1"/>
    </row>
    <row r="1191" customFormat="false" ht="12.8" hidden="false" customHeight="false" outlineLevel="0" collapsed="false">
      <c r="C1191" s="1"/>
      <c r="D1191" s="1"/>
      <c r="E1191" s="1"/>
    </row>
    <row r="1192" customFormat="false" ht="12.8" hidden="false" customHeight="false" outlineLevel="0" collapsed="false">
      <c r="C1192" s="1"/>
      <c r="D1192" s="1"/>
      <c r="E1192" s="1"/>
    </row>
    <row r="1193" customFormat="false" ht="12.8" hidden="false" customHeight="false" outlineLevel="0" collapsed="false">
      <c r="C1193" s="1"/>
      <c r="D1193" s="1"/>
      <c r="E1193" s="1"/>
    </row>
    <row r="1194" customFormat="false" ht="12.8" hidden="false" customHeight="false" outlineLevel="0" collapsed="false">
      <c r="C1194" s="1"/>
      <c r="D1194" s="1"/>
      <c r="E1194" s="1"/>
    </row>
    <row r="1195" customFormat="false" ht="12.8" hidden="false" customHeight="false" outlineLevel="0" collapsed="false">
      <c r="C1195" s="1"/>
      <c r="D1195" s="1"/>
      <c r="E1195" s="1"/>
    </row>
    <row r="1196" customFormat="false" ht="12.8" hidden="false" customHeight="false" outlineLevel="0" collapsed="false">
      <c r="C1196" s="1"/>
      <c r="D1196" s="1"/>
      <c r="E1196" s="1"/>
    </row>
    <row r="1197" customFormat="false" ht="12.8" hidden="false" customHeight="false" outlineLevel="0" collapsed="false">
      <c r="C1197" s="1"/>
      <c r="D1197" s="1"/>
      <c r="E1197" s="1"/>
    </row>
    <row r="1198" customFormat="false" ht="12.8" hidden="false" customHeight="false" outlineLevel="0" collapsed="false">
      <c r="C1198" s="1"/>
      <c r="D1198" s="1"/>
      <c r="E1198" s="1"/>
    </row>
    <row r="1199" customFormat="false" ht="12.8" hidden="false" customHeight="false" outlineLevel="0" collapsed="false">
      <c r="C1199" s="1"/>
      <c r="D1199" s="1"/>
      <c r="E1199" s="1"/>
    </row>
    <row r="1200" customFormat="false" ht="12.8" hidden="false" customHeight="false" outlineLevel="0" collapsed="false">
      <c r="C1200" s="1"/>
      <c r="D1200" s="1"/>
      <c r="E1200" s="1"/>
    </row>
    <row r="1201" customFormat="false" ht="12.8" hidden="false" customHeight="false" outlineLevel="0" collapsed="false">
      <c r="C1201" s="1"/>
      <c r="D1201" s="1"/>
      <c r="E1201" s="1"/>
    </row>
    <row r="1202" customFormat="false" ht="12.8" hidden="false" customHeight="false" outlineLevel="0" collapsed="false">
      <c r="C1202" s="1"/>
      <c r="D1202" s="1"/>
      <c r="E1202" s="1"/>
    </row>
    <row r="1203" customFormat="false" ht="12.8" hidden="false" customHeight="false" outlineLevel="0" collapsed="false">
      <c r="C1203" s="1"/>
      <c r="D1203" s="1"/>
      <c r="E1203" s="1"/>
    </row>
    <row r="1204" customFormat="false" ht="12.8" hidden="false" customHeight="false" outlineLevel="0" collapsed="false">
      <c r="C1204" s="1"/>
      <c r="D1204" s="1"/>
      <c r="E1204" s="1"/>
    </row>
    <row r="1205" customFormat="false" ht="12.8" hidden="false" customHeight="false" outlineLevel="0" collapsed="false">
      <c r="C1205" s="1"/>
      <c r="D1205" s="1"/>
      <c r="E1205" s="1"/>
    </row>
    <row r="1206" customFormat="false" ht="12.8" hidden="false" customHeight="false" outlineLevel="0" collapsed="false">
      <c r="C1206" s="1"/>
      <c r="D1206" s="1"/>
      <c r="E1206" s="1"/>
    </row>
    <row r="1207" customFormat="false" ht="12.8" hidden="false" customHeight="false" outlineLevel="0" collapsed="false">
      <c r="C1207" s="1"/>
      <c r="D1207" s="1"/>
      <c r="E1207" s="1"/>
    </row>
    <row r="1208" customFormat="false" ht="12.8" hidden="false" customHeight="false" outlineLevel="0" collapsed="false">
      <c r="C1208" s="1"/>
      <c r="D1208" s="1"/>
      <c r="E1208" s="1"/>
    </row>
    <row r="1209" customFormat="false" ht="12.8" hidden="false" customHeight="false" outlineLevel="0" collapsed="false">
      <c r="C1209" s="1"/>
      <c r="D1209" s="1"/>
      <c r="E1209" s="1"/>
    </row>
    <row r="1210" customFormat="false" ht="12.8" hidden="false" customHeight="false" outlineLevel="0" collapsed="false">
      <c r="C1210" s="1"/>
      <c r="D1210" s="1"/>
      <c r="E1210" s="1"/>
    </row>
    <row r="1211" customFormat="false" ht="12.8" hidden="false" customHeight="false" outlineLevel="0" collapsed="false">
      <c r="C1211" s="1"/>
      <c r="D1211" s="1"/>
      <c r="E1211" s="1"/>
    </row>
    <row r="1212" customFormat="false" ht="12.8" hidden="false" customHeight="false" outlineLevel="0" collapsed="false">
      <c r="C1212" s="1"/>
      <c r="D1212" s="1"/>
      <c r="E1212" s="1"/>
    </row>
    <row r="1213" customFormat="false" ht="12.8" hidden="false" customHeight="false" outlineLevel="0" collapsed="false">
      <c r="C1213" s="1"/>
      <c r="D1213" s="1"/>
      <c r="E1213" s="1"/>
    </row>
    <row r="1214" customFormat="false" ht="12.8" hidden="false" customHeight="false" outlineLevel="0" collapsed="false">
      <c r="C1214" s="1"/>
      <c r="D1214" s="1"/>
      <c r="E1214" s="1"/>
    </row>
    <row r="1215" customFormat="false" ht="12.8" hidden="false" customHeight="false" outlineLevel="0" collapsed="false">
      <c r="C1215" s="1"/>
      <c r="D1215" s="1"/>
      <c r="E1215" s="1"/>
    </row>
    <row r="1216" customFormat="false" ht="12.8" hidden="false" customHeight="false" outlineLevel="0" collapsed="false">
      <c r="C1216" s="1"/>
      <c r="D1216" s="1"/>
      <c r="E1216" s="1"/>
    </row>
    <row r="1217" customFormat="false" ht="12.8" hidden="false" customHeight="false" outlineLevel="0" collapsed="false">
      <c r="C1217" s="1"/>
      <c r="D1217" s="1"/>
      <c r="E1217" s="1"/>
    </row>
    <row r="1218" customFormat="false" ht="12.8" hidden="false" customHeight="false" outlineLevel="0" collapsed="false">
      <c r="C1218" s="1"/>
      <c r="D1218" s="1"/>
      <c r="E1218" s="1"/>
    </row>
    <row r="1219" customFormat="false" ht="12.8" hidden="false" customHeight="false" outlineLevel="0" collapsed="false">
      <c r="C1219" s="1"/>
      <c r="D1219" s="1"/>
      <c r="E1219" s="1"/>
    </row>
    <row r="1220" customFormat="false" ht="12.8" hidden="false" customHeight="false" outlineLevel="0" collapsed="false">
      <c r="C1220" s="1"/>
      <c r="D1220" s="1"/>
      <c r="E1220" s="1"/>
    </row>
    <row r="1221" customFormat="false" ht="12.8" hidden="false" customHeight="false" outlineLevel="0" collapsed="false">
      <c r="C1221" s="1"/>
      <c r="D1221" s="1"/>
      <c r="E1221" s="1"/>
    </row>
    <row r="1222" customFormat="false" ht="12.8" hidden="false" customHeight="false" outlineLevel="0" collapsed="false">
      <c r="C1222" s="1"/>
      <c r="D1222" s="1"/>
      <c r="E1222" s="1"/>
    </row>
    <row r="1223" customFormat="false" ht="12.8" hidden="false" customHeight="false" outlineLevel="0" collapsed="false">
      <c r="C1223" s="1"/>
      <c r="D1223" s="1"/>
      <c r="E1223" s="1"/>
    </row>
    <row r="1224" customFormat="false" ht="12.8" hidden="false" customHeight="false" outlineLevel="0" collapsed="false">
      <c r="C1224" s="1"/>
      <c r="D1224" s="1"/>
      <c r="E1224" s="1"/>
    </row>
    <row r="1225" customFormat="false" ht="12.8" hidden="false" customHeight="false" outlineLevel="0" collapsed="false">
      <c r="C1225" s="1"/>
      <c r="D1225" s="1"/>
      <c r="E1225" s="1"/>
    </row>
    <row r="1226" customFormat="false" ht="12.8" hidden="false" customHeight="false" outlineLevel="0" collapsed="false">
      <c r="C1226" s="1"/>
      <c r="D1226" s="1"/>
      <c r="E1226" s="1"/>
    </row>
    <row r="1227" customFormat="false" ht="12.8" hidden="false" customHeight="false" outlineLevel="0" collapsed="false">
      <c r="C1227" s="1"/>
      <c r="D1227" s="1"/>
      <c r="E1227" s="1"/>
    </row>
    <row r="1228" customFormat="false" ht="12.8" hidden="false" customHeight="false" outlineLevel="0" collapsed="false">
      <c r="C1228" s="1"/>
      <c r="D1228" s="1"/>
      <c r="E1228" s="1"/>
    </row>
    <row r="1229" customFormat="false" ht="12.8" hidden="false" customHeight="false" outlineLevel="0" collapsed="false">
      <c r="C1229" s="1"/>
      <c r="D1229" s="1"/>
      <c r="E1229" s="1"/>
    </row>
    <row r="1230" customFormat="false" ht="12.8" hidden="false" customHeight="false" outlineLevel="0" collapsed="false">
      <c r="C1230" s="1"/>
      <c r="D1230" s="1"/>
      <c r="E1230" s="1"/>
    </row>
    <row r="1231" customFormat="false" ht="12.8" hidden="false" customHeight="false" outlineLevel="0" collapsed="false">
      <c r="C1231" s="1"/>
      <c r="D1231" s="1"/>
      <c r="E1231" s="1"/>
    </row>
    <row r="1232" customFormat="false" ht="12.8" hidden="false" customHeight="false" outlineLevel="0" collapsed="false">
      <c r="C1232" s="1"/>
      <c r="D1232" s="1"/>
      <c r="E1232" s="1"/>
    </row>
    <row r="1233" customFormat="false" ht="12.8" hidden="false" customHeight="false" outlineLevel="0" collapsed="false">
      <c r="C1233" s="1"/>
      <c r="D1233" s="1"/>
      <c r="E1233" s="1"/>
    </row>
    <row r="1234" customFormat="false" ht="12.8" hidden="false" customHeight="false" outlineLevel="0" collapsed="false">
      <c r="C1234" s="1"/>
      <c r="D1234" s="1"/>
      <c r="E1234" s="1"/>
    </row>
    <row r="1235" customFormat="false" ht="12.8" hidden="false" customHeight="false" outlineLevel="0" collapsed="false">
      <c r="C1235" s="1"/>
      <c r="D1235" s="1"/>
      <c r="E1235" s="1"/>
    </row>
    <row r="1236" customFormat="false" ht="12.8" hidden="false" customHeight="false" outlineLevel="0" collapsed="false">
      <c r="C1236" s="1"/>
      <c r="D1236" s="1"/>
      <c r="E1236" s="1"/>
    </row>
    <row r="1237" customFormat="false" ht="12.8" hidden="false" customHeight="false" outlineLevel="0" collapsed="false">
      <c r="C1237" s="1"/>
      <c r="D1237" s="1"/>
      <c r="E1237" s="1"/>
    </row>
    <row r="1238" customFormat="false" ht="12.8" hidden="false" customHeight="false" outlineLevel="0" collapsed="false">
      <c r="C1238" s="1"/>
      <c r="D1238" s="1"/>
      <c r="E1238" s="1"/>
    </row>
    <row r="1239" customFormat="false" ht="12.8" hidden="false" customHeight="false" outlineLevel="0" collapsed="false">
      <c r="C1239" s="1"/>
      <c r="D1239" s="1"/>
      <c r="E1239" s="1"/>
    </row>
    <row r="1240" customFormat="false" ht="12.8" hidden="false" customHeight="false" outlineLevel="0" collapsed="false">
      <c r="C1240" s="1"/>
      <c r="D1240" s="1"/>
      <c r="E1240" s="1"/>
    </row>
    <row r="1241" customFormat="false" ht="12.8" hidden="false" customHeight="false" outlineLevel="0" collapsed="false">
      <c r="C1241" s="1"/>
      <c r="D1241" s="1"/>
      <c r="E1241" s="1"/>
    </row>
    <row r="1242" customFormat="false" ht="12.8" hidden="false" customHeight="false" outlineLevel="0" collapsed="false">
      <c r="C1242" s="1"/>
      <c r="D1242" s="1"/>
      <c r="E1242" s="1"/>
    </row>
    <row r="1243" customFormat="false" ht="12.8" hidden="false" customHeight="false" outlineLevel="0" collapsed="false">
      <c r="C1243" s="1"/>
      <c r="D1243" s="1"/>
      <c r="E1243" s="1"/>
    </row>
    <row r="1244" customFormat="false" ht="12.8" hidden="false" customHeight="false" outlineLevel="0" collapsed="false">
      <c r="C1244" s="1"/>
      <c r="D1244" s="1"/>
      <c r="E1244" s="1"/>
    </row>
    <row r="1245" customFormat="false" ht="12.8" hidden="false" customHeight="false" outlineLevel="0" collapsed="false">
      <c r="C1245" s="1"/>
      <c r="D1245" s="1"/>
      <c r="E1245" s="1"/>
    </row>
    <row r="1246" customFormat="false" ht="12.8" hidden="false" customHeight="false" outlineLevel="0" collapsed="false">
      <c r="C1246" s="1"/>
      <c r="D1246" s="1"/>
      <c r="E1246" s="1"/>
    </row>
    <row r="1247" customFormat="false" ht="12.8" hidden="false" customHeight="false" outlineLevel="0" collapsed="false">
      <c r="C1247" s="1"/>
      <c r="D1247" s="1"/>
      <c r="E1247" s="1"/>
    </row>
    <row r="1248" customFormat="false" ht="12.8" hidden="false" customHeight="false" outlineLevel="0" collapsed="false">
      <c r="C1248" s="1"/>
      <c r="D1248" s="1"/>
      <c r="E1248" s="1"/>
    </row>
    <row r="1249" customFormat="false" ht="12.8" hidden="false" customHeight="false" outlineLevel="0" collapsed="false">
      <c r="C1249" s="1"/>
      <c r="D1249" s="1"/>
      <c r="E1249" s="1"/>
    </row>
    <row r="1250" customFormat="false" ht="12.8" hidden="false" customHeight="false" outlineLevel="0" collapsed="false">
      <c r="C1250" s="1"/>
      <c r="D1250" s="1"/>
      <c r="E1250" s="1"/>
    </row>
    <row r="1251" customFormat="false" ht="12.8" hidden="false" customHeight="false" outlineLevel="0" collapsed="false">
      <c r="C1251" s="1"/>
      <c r="D1251" s="1"/>
      <c r="E1251" s="1"/>
    </row>
    <row r="1252" customFormat="false" ht="12.8" hidden="false" customHeight="false" outlineLevel="0" collapsed="false">
      <c r="C1252" s="1"/>
      <c r="D1252" s="1"/>
      <c r="E1252" s="1"/>
    </row>
    <row r="1253" customFormat="false" ht="12.8" hidden="false" customHeight="false" outlineLevel="0" collapsed="false">
      <c r="C1253" s="1"/>
      <c r="D1253" s="1"/>
      <c r="E1253" s="1"/>
    </row>
    <row r="1254" customFormat="false" ht="12.8" hidden="false" customHeight="false" outlineLevel="0" collapsed="false">
      <c r="C1254" s="1"/>
      <c r="D1254" s="1"/>
      <c r="E1254" s="1"/>
    </row>
    <row r="1255" customFormat="false" ht="12.8" hidden="false" customHeight="false" outlineLevel="0" collapsed="false">
      <c r="C1255" s="1"/>
      <c r="D1255" s="1"/>
      <c r="E1255" s="1"/>
    </row>
    <row r="1256" customFormat="false" ht="12.8" hidden="false" customHeight="false" outlineLevel="0" collapsed="false">
      <c r="C1256" s="1"/>
      <c r="D1256" s="1"/>
      <c r="E1256" s="1"/>
    </row>
    <row r="1257" customFormat="false" ht="12.8" hidden="false" customHeight="false" outlineLevel="0" collapsed="false">
      <c r="C1257" s="1"/>
      <c r="D1257" s="1"/>
      <c r="E1257" s="1"/>
    </row>
    <row r="1258" customFormat="false" ht="12.8" hidden="false" customHeight="false" outlineLevel="0" collapsed="false">
      <c r="C1258" s="1"/>
      <c r="D1258" s="1"/>
      <c r="E1258" s="1"/>
    </row>
    <row r="1259" customFormat="false" ht="12.8" hidden="false" customHeight="false" outlineLevel="0" collapsed="false">
      <c r="C1259" s="1"/>
      <c r="D1259" s="1"/>
      <c r="E1259" s="1"/>
    </row>
    <row r="1260" customFormat="false" ht="12.8" hidden="false" customHeight="false" outlineLevel="0" collapsed="false">
      <c r="C1260" s="1"/>
      <c r="D1260" s="1"/>
      <c r="E1260" s="1"/>
    </row>
    <row r="1261" customFormat="false" ht="12.8" hidden="false" customHeight="false" outlineLevel="0" collapsed="false">
      <c r="C1261" s="1"/>
      <c r="D1261" s="1"/>
      <c r="E1261" s="1"/>
    </row>
    <row r="1262" customFormat="false" ht="12.8" hidden="false" customHeight="false" outlineLevel="0" collapsed="false">
      <c r="C1262" s="1"/>
      <c r="D1262" s="1"/>
      <c r="E1262" s="1"/>
    </row>
    <row r="1263" customFormat="false" ht="12.8" hidden="false" customHeight="false" outlineLevel="0" collapsed="false">
      <c r="C1263" s="1"/>
      <c r="D1263" s="1"/>
      <c r="E1263" s="1"/>
    </row>
    <row r="1264" customFormat="false" ht="12.8" hidden="false" customHeight="false" outlineLevel="0" collapsed="false">
      <c r="C1264" s="1"/>
      <c r="D1264" s="1"/>
      <c r="E1264" s="1"/>
    </row>
    <row r="1265" customFormat="false" ht="12.8" hidden="false" customHeight="false" outlineLevel="0" collapsed="false">
      <c r="C1265" s="1"/>
      <c r="D1265" s="1"/>
      <c r="E1265" s="1"/>
    </row>
    <row r="1266" customFormat="false" ht="12.8" hidden="false" customHeight="false" outlineLevel="0" collapsed="false">
      <c r="C1266" s="1"/>
      <c r="D1266" s="1"/>
      <c r="E1266" s="1"/>
    </row>
    <row r="1267" customFormat="false" ht="12.8" hidden="false" customHeight="false" outlineLevel="0" collapsed="false">
      <c r="C1267" s="1"/>
      <c r="D1267" s="1"/>
      <c r="E1267" s="1"/>
    </row>
    <row r="1268" customFormat="false" ht="12.8" hidden="false" customHeight="false" outlineLevel="0" collapsed="false">
      <c r="C1268" s="1"/>
      <c r="D1268" s="1"/>
      <c r="E1268" s="1"/>
    </row>
    <row r="1269" customFormat="false" ht="12.8" hidden="false" customHeight="false" outlineLevel="0" collapsed="false">
      <c r="C1269" s="1"/>
      <c r="D1269" s="1"/>
      <c r="E1269" s="1"/>
    </row>
    <row r="1270" customFormat="false" ht="12.8" hidden="false" customHeight="false" outlineLevel="0" collapsed="false">
      <c r="C1270" s="1"/>
      <c r="D1270" s="1"/>
      <c r="E1270" s="1"/>
    </row>
    <row r="1271" customFormat="false" ht="12.8" hidden="false" customHeight="false" outlineLevel="0" collapsed="false">
      <c r="C1271" s="1"/>
      <c r="D1271" s="1"/>
      <c r="E1271" s="1"/>
    </row>
    <row r="1272" customFormat="false" ht="12.8" hidden="false" customHeight="false" outlineLevel="0" collapsed="false">
      <c r="C1272" s="1"/>
      <c r="D1272" s="1"/>
      <c r="E1272" s="1"/>
    </row>
    <row r="1273" customFormat="false" ht="12.8" hidden="false" customHeight="false" outlineLevel="0" collapsed="false">
      <c r="C1273" s="1"/>
      <c r="D1273" s="1"/>
      <c r="E1273" s="1"/>
    </row>
    <row r="1274" customFormat="false" ht="12.8" hidden="false" customHeight="false" outlineLevel="0" collapsed="false">
      <c r="C1274" s="1"/>
      <c r="D1274" s="1"/>
      <c r="E1274" s="1"/>
    </row>
    <row r="1275" customFormat="false" ht="12.8" hidden="false" customHeight="false" outlineLevel="0" collapsed="false">
      <c r="C1275" s="1"/>
      <c r="D1275" s="1"/>
      <c r="E1275" s="1"/>
    </row>
    <row r="1276" customFormat="false" ht="12.8" hidden="false" customHeight="false" outlineLevel="0" collapsed="false">
      <c r="C1276" s="1"/>
      <c r="D1276" s="1"/>
      <c r="E1276" s="1"/>
    </row>
    <row r="1277" customFormat="false" ht="12.8" hidden="false" customHeight="false" outlineLevel="0" collapsed="false">
      <c r="C1277" s="1"/>
      <c r="D1277" s="1"/>
      <c r="E1277" s="1"/>
    </row>
    <row r="1278" customFormat="false" ht="12.8" hidden="false" customHeight="false" outlineLevel="0" collapsed="false">
      <c r="C1278" s="1"/>
      <c r="D1278" s="1"/>
      <c r="E1278" s="1"/>
    </row>
    <row r="1279" customFormat="false" ht="12.8" hidden="false" customHeight="false" outlineLevel="0" collapsed="false">
      <c r="C1279" s="1"/>
      <c r="D1279" s="1"/>
      <c r="E1279" s="1"/>
    </row>
    <row r="1280" customFormat="false" ht="12.8" hidden="false" customHeight="false" outlineLevel="0" collapsed="false">
      <c r="C1280" s="1"/>
      <c r="D1280" s="1"/>
      <c r="E1280" s="1"/>
    </row>
    <row r="1281" customFormat="false" ht="12.8" hidden="false" customHeight="false" outlineLevel="0" collapsed="false">
      <c r="C1281" s="1"/>
      <c r="D1281" s="1"/>
      <c r="E1281" s="1"/>
    </row>
    <row r="1282" customFormat="false" ht="12.8" hidden="false" customHeight="false" outlineLevel="0" collapsed="false">
      <c r="C1282" s="1"/>
      <c r="D1282" s="1"/>
      <c r="E1282" s="1"/>
    </row>
    <row r="1283" customFormat="false" ht="12.8" hidden="false" customHeight="false" outlineLevel="0" collapsed="false">
      <c r="C1283" s="1"/>
      <c r="D1283" s="1"/>
      <c r="E1283" s="1"/>
    </row>
    <row r="1284" customFormat="false" ht="12.8" hidden="false" customHeight="false" outlineLevel="0" collapsed="false">
      <c r="C1284" s="1"/>
      <c r="D1284" s="1"/>
      <c r="E1284" s="1"/>
    </row>
    <row r="1285" customFormat="false" ht="12.8" hidden="false" customHeight="false" outlineLevel="0" collapsed="false">
      <c r="C1285" s="1"/>
      <c r="D1285" s="1"/>
      <c r="E1285" s="1"/>
    </row>
    <row r="1286" customFormat="false" ht="12.8" hidden="false" customHeight="false" outlineLevel="0" collapsed="false">
      <c r="C1286" s="1"/>
      <c r="D1286" s="1"/>
      <c r="E1286" s="1"/>
    </row>
    <row r="1287" customFormat="false" ht="12.8" hidden="false" customHeight="false" outlineLevel="0" collapsed="false">
      <c r="C1287" s="1"/>
      <c r="D1287" s="1"/>
      <c r="E1287" s="1"/>
    </row>
    <row r="1288" customFormat="false" ht="12.8" hidden="false" customHeight="false" outlineLevel="0" collapsed="false">
      <c r="C1288" s="1"/>
      <c r="D1288" s="1"/>
      <c r="E1288" s="1"/>
    </row>
    <row r="1289" customFormat="false" ht="12.8" hidden="false" customHeight="false" outlineLevel="0" collapsed="false">
      <c r="C1289" s="1"/>
      <c r="D1289" s="1"/>
      <c r="E1289" s="1"/>
    </row>
    <row r="1290" customFormat="false" ht="12.8" hidden="false" customHeight="false" outlineLevel="0" collapsed="false">
      <c r="C1290" s="1"/>
      <c r="D1290" s="1"/>
      <c r="E1290" s="1"/>
    </row>
    <row r="1291" customFormat="false" ht="12.8" hidden="false" customHeight="false" outlineLevel="0" collapsed="false">
      <c r="C1291" s="1"/>
      <c r="D1291" s="1"/>
      <c r="E1291" s="1"/>
    </row>
    <row r="1292" customFormat="false" ht="12.8" hidden="false" customHeight="false" outlineLevel="0" collapsed="false">
      <c r="C1292" s="1"/>
      <c r="D1292" s="1"/>
      <c r="E1292" s="1"/>
    </row>
    <row r="1293" customFormat="false" ht="12.8" hidden="false" customHeight="false" outlineLevel="0" collapsed="false">
      <c r="C1293" s="1"/>
      <c r="D1293" s="1"/>
      <c r="E1293" s="1"/>
    </row>
    <row r="1294" customFormat="false" ht="12.8" hidden="false" customHeight="false" outlineLevel="0" collapsed="false">
      <c r="C1294" s="1"/>
      <c r="D1294" s="1"/>
      <c r="E1294" s="1"/>
    </row>
    <row r="1295" customFormat="false" ht="12.8" hidden="false" customHeight="false" outlineLevel="0" collapsed="false">
      <c r="C1295" s="1"/>
      <c r="D1295" s="1"/>
      <c r="E1295" s="1"/>
    </row>
    <row r="1296" customFormat="false" ht="12.8" hidden="false" customHeight="false" outlineLevel="0" collapsed="false">
      <c r="C1296" s="1"/>
      <c r="D1296" s="1"/>
      <c r="E1296" s="1"/>
    </row>
    <row r="1297" customFormat="false" ht="12.8" hidden="false" customHeight="false" outlineLevel="0" collapsed="false">
      <c r="C1297" s="1"/>
      <c r="D1297" s="1"/>
      <c r="E1297" s="1"/>
    </row>
    <row r="1298" customFormat="false" ht="12.8" hidden="false" customHeight="false" outlineLevel="0" collapsed="false">
      <c r="C1298" s="1"/>
      <c r="D1298" s="1"/>
      <c r="E1298" s="1"/>
    </row>
    <row r="1299" customFormat="false" ht="12.8" hidden="false" customHeight="false" outlineLevel="0" collapsed="false">
      <c r="C1299" s="1"/>
      <c r="D1299" s="1"/>
      <c r="E1299" s="1"/>
    </row>
    <row r="1300" customFormat="false" ht="12.8" hidden="false" customHeight="false" outlineLevel="0" collapsed="false">
      <c r="C1300" s="1"/>
      <c r="D1300" s="1"/>
      <c r="E1300" s="1"/>
    </row>
    <row r="1301" customFormat="false" ht="12.8" hidden="false" customHeight="false" outlineLevel="0" collapsed="false">
      <c r="C1301" s="1"/>
      <c r="D1301" s="1"/>
      <c r="E1301" s="1"/>
    </row>
    <row r="1302" customFormat="false" ht="12.8" hidden="false" customHeight="false" outlineLevel="0" collapsed="false">
      <c r="C1302" s="1"/>
      <c r="D1302" s="1"/>
      <c r="E1302" s="1"/>
    </row>
    <row r="1303" customFormat="false" ht="12.8" hidden="false" customHeight="false" outlineLevel="0" collapsed="false">
      <c r="C1303" s="1"/>
      <c r="D1303" s="1"/>
      <c r="E1303" s="1"/>
    </row>
    <row r="1304" customFormat="false" ht="12.8" hidden="false" customHeight="false" outlineLevel="0" collapsed="false">
      <c r="C1304" s="1"/>
      <c r="D1304" s="1"/>
      <c r="E1304" s="1"/>
    </row>
    <row r="1305" customFormat="false" ht="12.8" hidden="false" customHeight="false" outlineLevel="0" collapsed="false">
      <c r="C1305" s="1"/>
      <c r="D1305" s="1"/>
      <c r="E1305" s="1"/>
    </row>
    <row r="1306" customFormat="false" ht="12.8" hidden="false" customHeight="false" outlineLevel="0" collapsed="false">
      <c r="C1306" s="1"/>
      <c r="D1306" s="1"/>
      <c r="E1306" s="1"/>
    </row>
    <row r="1307" customFormat="false" ht="12.8" hidden="false" customHeight="false" outlineLevel="0" collapsed="false">
      <c r="C1307" s="1"/>
      <c r="D1307" s="1"/>
      <c r="E1307" s="1"/>
    </row>
    <row r="1308" customFormat="false" ht="12.8" hidden="false" customHeight="false" outlineLevel="0" collapsed="false">
      <c r="C1308" s="1"/>
      <c r="D1308" s="1"/>
      <c r="E1308" s="1"/>
    </row>
    <row r="1309" customFormat="false" ht="12.8" hidden="false" customHeight="false" outlineLevel="0" collapsed="false">
      <c r="C1309" s="1"/>
      <c r="D1309" s="1"/>
      <c r="E1309" s="1"/>
    </row>
    <row r="1310" customFormat="false" ht="12.8" hidden="false" customHeight="false" outlineLevel="0" collapsed="false">
      <c r="C1310" s="1"/>
      <c r="D1310" s="1"/>
      <c r="E1310" s="1"/>
    </row>
    <row r="1311" customFormat="false" ht="12.8" hidden="false" customHeight="false" outlineLevel="0" collapsed="false">
      <c r="C1311" s="1"/>
      <c r="D1311" s="1"/>
      <c r="E1311" s="1"/>
    </row>
    <row r="1312" customFormat="false" ht="12.8" hidden="false" customHeight="false" outlineLevel="0" collapsed="false">
      <c r="C1312" s="1"/>
      <c r="D1312" s="1"/>
      <c r="E1312" s="1"/>
    </row>
    <row r="1313" customFormat="false" ht="12.8" hidden="false" customHeight="false" outlineLevel="0" collapsed="false">
      <c r="C1313" s="1"/>
      <c r="D1313" s="1"/>
      <c r="E1313" s="1"/>
    </row>
    <row r="1314" customFormat="false" ht="12.8" hidden="false" customHeight="false" outlineLevel="0" collapsed="false">
      <c r="C1314" s="1"/>
      <c r="D1314" s="1"/>
      <c r="E1314" s="1"/>
    </row>
    <row r="1315" customFormat="false" ht="12.8" hidden="false" customHeight="false" outlineLevel="0" collapsed="false">
      <c r="C1315" s="1"/>
      <c r="D1315" s="1"/>
      <c r="E1315" s="1"/>
    </row>
    <row r="1316" customFormat="false" ht="12.8" hidden="false" customHeight="false" outlineLevel="0" collapsed="false">
      <c r="C1316" s="1"/>
      <c r="D1316" s="1"/>
      <c r="E1316" s="1"/>
    </row>
    <row r="1317" customFormat="false" ht="12.8" hidden="false" customHeight="false" outlineLevel="0" collapsed="false">
      <c r="C1317" s="1"/>
      <c r="D1317" s="1"/>
      <c r="E1317" s="1"/>
    </row>
    <row r="1318" customFormat="false" ht="12.8" hidden="false" customHeight="false" outlineLevel="0" collapsed="false">
      <c r="C1318" s="1"/>
      <c r="D1318" s="1"/>
      <c r="E1318" s="1"/>
    </row>
    <row r="1319" customFormat="false" ht="12.8" hidden="false" customHeight="false" outlineLevel="0" collapsed="false">
      <c r="C1319" s="1"/>
      <c r="D1319" s="1"/>
      <c r="E1319" s="1"/>
    </row>
    <row r="1320" customFormat="false" ht="12.8" hidden="false" customHeight="false" outlineLevel="0" collapsed="false">
      <c r="C1320" s="1"/>
      <c r="D1320" s="1"/>
      <c r="E1320" s="1"/>
    </row>
    <row r="1321" customFormat="false" ht="12.8" hidden="false" customHeight="false" outlineLevel="0" collapsed="false">
      <c r="C1321" s="1"/>
      <c r="D1321" s="1"/>
      <c r="E1321" s="1"/>
    </row>
    <row r="1322" customFormat="false" ht="12.8" hidden="false" customHeight="false" outlineLevel="0" collapsed="false">
      <c r="C1322" s="1"/>
      <c r="D1322" s="1"/>
      <c r="E1322" s="1"/>
    </row>
    <row r="1323" customFormat="false" ht="12.8" hidden="false" customHeight="false" outlineLevel="0" collapsed="false">
      <c r="C1323" s="1"/>
      <c r="D1323" s="1"/>
      <c r="E1323" s="1"/>
    </row>
    <row r="1324" customFormat="false" ht="12.8" hidden="false" customHeight="false" outlineLevel="0" collapsed="false">
      <c r="C1324" s="1"/>
      <c r="D1324" s="1"/>
      <c r="E1324" s="1"/>
    </row>
    <row r="1325" customFormat="false" ht="12.8" hidden="false" customHeight="false" outlineLevel="0" collapsed="false">
      <c r="C1325" s="1"/>
      <c r="D1325" s="1"/>
      <c r="E1325" s="1"/>
    </row>
    <row r="1326" customFormat="false" ht="12.8" hidden="false" customHeight="false" outlineLevel="0" collapsed="false">
      <c r="C1326" s="1"/>
      <c r="D1326" s="1"/>
      <c r="E1326" s="1"/>
    </row>
    <row r="1327" customFormat="false" ht="12.8" hidden="false" customHeight="false" outlineLevel="0" collapsed="false">
      <c r="C1327" s="1"/>
      <c r="D1327" s="1"/>
      <c r="E1327" s="1"/>
    </row>
    <row r="1328" customFormat="false" ht="12.8" hidden="false" customHeight="false" outlineLevel="0" collapsed="false">
      <c r="C1328" s="1"/>
      <c r="D1328" s="1"/>
      <c r="E1328" s="1"/>
    </row>
    <row r="1329" customFormat="false" ht="12.8" hidden="false" customHeight="false" outlineLevel="0" collapsed="false">
      <c r="C1329" s="1"/>
      <c r="D1329" s="1"/>
      <c r="E1329" s="1"/>
    </row>
    <row r="1330" customFormat="false" ht="12.8" hidden="false" customHeight="false" outlineLevel="0" collapsed="false">
      <c r="C1330" s="1"/>
      <c r="D1330" s="1"/>
      <c r="E1330" s="1"/>
    </row>
    <row r="1331" customFormat="false" ht="12.8" hidden="false" customHeight="false" outlineLevel="0" collapsed="false">
      <c r="C1331" s="1"/>
      <c r="D1331" s="1"/>
      <c r="E1331" s="1"/>
    </row>
    <row r="1332" customFormat="false" ht="12.8" hidden="false" customHeight="false" outlineLevel="0" collapsed="false">
      <c r="C1332" s="1"/>
      <c r="D1332" s="1"/>
      <c r="E1332" s="1"/>
    </row>
    <row r="1333" customFormat="false" ht="12.8" hidden="false" customHeight="false" outlineLevel="0" collapsed="false">
      <c r="C1333" s="1"/>
      <c r="D1333" s="1"/>
      <c r="E1333" s="1"/>
    </row>
    <row r="1334" customFormat="false" ht="12.8" hidden="false" customHeight="false" outlineLevel="0" collapsed="false">
      <c r="C1334" s="1"/>
      <c r="D1334" s="1"/>
      <c r="E1334" s="1"/>
    </row>
    <row r="1335" customFormat="false" ht="12.8" hidden="false" customHeight="false" outlineLevel="0" collapsed="false">
      <c r="C1335" s="1"/>
      <c r="D1335" s="1"/>
      <c r="E1335" s="1"/>
    </row>
    <row r="1336" customFormat="false" ht="12.8" hidden="false" customHeight="false" outlineLevel="0" collapsed="false">
      <c r="C1336" s="1"/>
      <c r="D1336" s="1"/>
      <c r="E1336" s="1"/>
    </row>
    <row r="1337" customFormat="false" ht="12.8" hidden="false" customHeight="false" outlineLevel="0" collapsed="false">
      <c r="C1337" s="1"/>
      <c r="D1337" s="1"/>
      <c r="E1337" s="1"/>
    </row>
    <row r="1338" customFormat="false" ht="12.8" hidden="false" customHeight="false" outlineLevel="0" collapsed="false">
      <c r="C1338" s="1"/>
      <c r="D1338" s="1"/>
      <c r="E1338" s="1"/>
    </row>
    <row r="1339" customFormat="false" ht="12.8" hidden="false" customHeight="false" outlineLevel="0" collapsed="false">
      <c r="C1339" s="1"/>
      <c r="D1339" s="1"/>
      <c r="E1339" s="1"/>
    </row>
    <row r="1340" customFormat="false" ht="12.8" hidden="false" customHeight="false" outlineLevel="0" collapsed="false">
      <c r="C1340" s="1"/>
      <c r="D1340" s="1"/>
      <c r="E1340" s="1"/>
    </row>
    <row r="1341" customFormat="false" ht="12.8" hidden="false" customHeight="false" outlineLevel="0" collapsed="false">
      <c r="C1341" s="1"/>
      <c r="D1341" s="1"/>
      <c r="E1341" s="1"/>
    </row>
    <row r="1342" customFormat="false" ht="12.8" hidden="false" customHeight="false" outlineLevel="0" collapsed="false">
      <c r="C1342" s="1"/>
      <c r="D1342" s="1"/>
      <c r="E1342" s="1"/>
    </row>
    <row r="1343" customFormat="false" ht="12.8" hidden="false" customHeight="false" outlineLevel="0" collapsed="false">
      <c r="C1343" s="1"/>
      <c r="D1343" s="1"/>
      <c r="E1343" s="1"/>
    </row>
    <row r="1344" customFormat="false" ht="12.8" hidden="false" customHeight="false" outlineLevel="0" collapsed="false">
      <c r="C1344" s="1"/>
      <c r="D1344" s="1"/>
      <c r="E1344" s="1"/>
    </row>
    <row r="1345" customFormat="false" ht="12.8" hidden="false" customHeight="false" outlineLevel="0" collapsed="false">
      <c r="C1345" s="1"/>
      <c r="D1345" s="1"/>
      <c r="E1345" s="1"/>
    </row>
    <row r="1346" customFormat="false" ht="12.8" hidden="false" customHeight="false" outlineLevel="0" collapsed="false">
      <c r="C1346" s="1"/>
      <c r="D1346" s="1"/>
      <c r="E1346" s="1"/>
    </row>
    <row r="1347" customFormat="false" ht="12.8" hidden="false" customHeight="false" outlineLevel="0" collapsed="false">
      <c r="C1347" s="1"/>
      <c r="D1347" s="1"/>
      <c r="E1347" s="1"/>
    </row>
    <row r="1348" customFormat="false" ht="12.8" hidden="false" customHeight="false" outlineLevel="0" collapsed="false">
      <c r="C1348" s="1"/>
      <c r="D1348" s="1"/>
      <c r="E1348" s="1"/>
    </row>
    <row r="1349" customFormat="false" ht="12.8" hidden="false" customHeight="false" outlineLevel="0" collapsed="false">
      <c r="C1349" s="1"/>
      <c r="D1349" s="1"/>
      <c r="E1349" s="1"/>
    </row>
    <row r="1350" customFormat="false" ht="12.8" hidden="false" customHeight="false" outlineLevel="0" collapsed="false">
      <c r="C1350" s="1"/>
      <c r="D1350" s="1"/>
      <c r="E1350" s="1"/>
    </row>
    <row r="1351" customFormat="false" ht="12.8" hidden="false" customHeight="false" outlineLevel="0" collapsed="false">
      <c r="C1351" s="1"/>
      <c r="D1351" s="1"/>
      <c r="E1351" s="1"/>
    </row>
    <row r="1352" customFormat="false" ht="12.8" hidden="false" customHeight="false" outlineLevel="0" collapsed="false">
      <c r="C1352" s="1"/>
      <c r="D1352" s="1"/>
      <c r="E1352" s="1"/>
    </row>
    <row r="1353" customFormat="false" ht="12.8" hidden="false" customHeight="false" outlineLevel="0" collapsed="false">
      <c r="C1353" s="1"/>
      <c r="D1353" s="1"/>
      <c r="E1353" s="1"/>
    </row>
    <row r="1354" customFormat="false" ht="12.8" hidden="false" customHeight="false" outlineLevel="0" collapsed="false">
      <c r="C1354" s="1"/>
      <c r="D1354" s="1"/>
      <c r="E1354" s="1"/>
    </row>
    <row r="1355" customFormat="false" ht="12.8" hidden="false" customHeight="false" outlineLevel="0" collapsed="false">
      <c r="C1355" s="1"/>
      <c r="D1355" s="1"/>
      <c r="E1355" s="1"/>
    </row>
    <row r="1356" customFormat="false" ht="12.8" hidden="false" customHeight="false" outlineLevel="0" collapsed="false">
      <c r="C1356" s="1"/>
      <c r="D1356" s="1"/>
      <c r="E1356" s="1"/>
    </row>
    <row r="1357" customFormat="false" ht="12.8" hidden="false" customHeight="false" outlineLevel="0" collapsed="false">
      <c r="C1357" s="1"/>
      <c r="D1357" s="1"/>
      <c r="E1357" s="1"/>
    </row>
    <row r="1358" customFormat="false" ht="12.8" hidden="false" customHeight="false" outlineLevel="0" collapsed="false">
      <c r="C1358" s="1"/>
      <c r="D1358" s="1"/>
      <c r="E1358" s="1"/>
    </row>
    <row r="1359" customFormat="false" ht="12.8" hidden="false" customHeight="false" outlineLevel="0" collapsed="false">
      <c r="C1359" s="1"/>
      <c r="D1359" s="1"/>
      <c r="E1359" s="1"/>
    </row>
    <row r="1360" customFormat="false" ht="12.8" hidden="false" customHeight="false" outlineLevel="0" collapsed="false">
      <c r="C1360" s="1"/>
      <c r="D1360" s="1"/>
      <c r="E1360" s="1"/>
    </row>
    <row r="1361" customFormat="false" ht="12.8" hidden="false" customHeight="false" outlineLevel="0" collapsed="false">
      <c r="C1361" s="1"/>
      <c r="D1361" s="1"/>
      <c r="E1361" s="1"/>
    </row>
    <row r="1362" customFormat="false" ht="12.8" hidden="false" customHeight="false" outlineLevel="0" collapsed="false">
      <c r="C1362" s="1"/>
      <c r="D1362" s="1"/>
      <c r="E1362" s="1"/>
    </row>
    <row r="1363" customFormat="false" ht="12.8" hidden="false" customHeight="false" outlineLevel="0" collapsed="false">
      <c r="C1363" s="1"/>
      <c r="D1363" s="1"/>
      <c r="E1363" s="1"/>
    </row>
    <row r="1364" customFormat="false" ht="12.8" hidden="false" customHeight="false" outlineLevel="0" collapsed="false">
      <c r="C1364" s="1"/>
      <c r="D1364" s="1"/>
      <c r="E1364" s="1"/>
    </row>
    <row r="1365" customFormat="false" ht="12.8" hidden="false" customHeight="false" outlineLevel="0" collapsed="false">
      <c r="C1365" s="1"/>
      <c r="D1365" s="1"/>
      <c r="E1365" s="1"/>
    </row>
    <row r="1366" customFormat="false" ht="12.8" hidden="false" customHeight="false" outlineLevel="0" collapsed="false">
      <c r="C1366" s="1"/>
      <c r="D1366" s="1"/>
      <c r="E1366" s="1"/>
    </row>
    <row r="1367" customFormat="false" ht="12.8" hidden="false" customHeight="false" outlineLevel="0" collapsed="false">
      <c r="C1367" s="1"/>
      <c r="D1367" s="1"/>
      <c r="E1367" s="1"/>
    </row>
    <row r="1368" customFormat="false" ht="12.8" hidden="false" customHeight="false" outlineLevel="0" collapsed="false">
      <c r="C1368" s="1"/>
      <c r="D1368" s="1"/>
      <c r="E1368" s="1"/>
    </row>
    <row r="1369" customFormat="false" ht="12.8" hidden="false" customHeight="false" outlineLevel="0" collapsed="false">
      <c r="C1369" s="1"/>
      <c r="D1369" s="1"/>
      <c r="E1369" s="1"/>
    </row>
    <row r="1370" customFormat="false" ht="12.8" hidden="false" customHeight="false" outlineLevel="0" collapsed="false">
      <c r="C1370" s="1"/>
      <c r="D1370" s="1"/>
      <c r="E1370" s="1"/>
    </row>
    <row r="1371" customFormat="false" ht="12.8" hidden="false" customHeight="false" outlineLevel="0" collapsed="false">
      <c r="C1371" s="1"/>
      <c r="D1371" s="1"/>
      <c r="E1371" s="1"/>
    </row>
    <row r="1372" customFormat="false" ht="12.8" hidden="false" customHeight="false" outlineLevel="0" collapsed="false">
      <c r="C1372" s="1"/>
      <c r="D1372" s="1"/>
      <c r="E1372" s="1"/>
    </row>
    <row r="1373" customFormat="false" ht="12.8" hidden="false" customHeight="false" outlineLevel="0" collapsed="false">
      <c r="C1373" s="1"/>
      <c r="D1373" s="1"/>
      <c r="E1373" s="1"/>
    </row>
    <row r="1374" customFormat="false" ht="12.8" hidden="false" customHeight="false" outlineLevel="0" collapsed="false">
      <c r="C1374" s="1"/>
      <c r="D1374" s="1"/>
      <c r="E1374" s="1"/>
    </row>
    <row r="1375" customFormat="false" ht="12.8" hidden="false" customHeight="false" outlineLevel="0" collapsed="false">
      <c r="C1375" s="1"/>
      <c r="D1375" s="1"/>
      <c r="E1375" s="1"/>
    </row>
    <row r="1376" customFormat="false" ht="12.8" hidden="false" customHeight="false" outlineLevel="0" collapsed="false">
      <c r="C1376" s="1"/>
      <c r="D1376" s="1"/>
      <c r="E1376" s="1"/>
    </row>
    <row r="1377" customFormat="false" ht="12.8" hidden="false" customHeight="false" outlineLevel="0" collapsed="false">
      <c r="C1377" s="1"/>
      <c r="D1377" s="1"/>
      <c r="E1377" s="1"/>
    </row>
    <row r="1378" customFormat="false" ht="12.8" hidden="false" customHeight="false" outlineLevel="0" collapsed="false">
      <c r="C1378" s="1"/>
      <c r="D1378" s="1"/>
      <c r="E1378" s="1"/>
    </row>
    <row r="1379" customFormat="false" ht="12.8" hidden="false" customHeight="false" outlineLevel="0" collapsed="false">
      <c r="C1379" s="1"/>
      <c r="D1379" s="1"/>
      <c r="E1379" s="1"/>
    </row>
    <row r="1380" customFormat="false" ht="12.8" hidden="false" customHeight="false" outlineLevel="0" collapsed="false">
      <c r="C1380" s="1"/>
      <c r="D1380" s="1"/>
      <c r="E1380" s="1"/>
    </row>
    <row r="1381" customFormat="false" ht="12.8" hidden="false" customHeight="false" outlineLevel="0" collapsed="false">
      <c r="C1381" s="1"/>
      <c r="D1381" s="1"/>
      <c r="E1381" s="1"/>
    </row>
    <row r="1382" customFormat="false" ht="12.8" hidden="false" customHeight="false" outlineLevel="0" collapsed="false">
      <c r="C1382" s="1"/>
      <c r="D1382" s="1"/>
      <c r="E1382" s="1"/>
    </row>
    <row r="1383" customFormat="false" ht="12.8" hidden="false" customHeight="false" outlineLevel="0" collapsed="false">
      <c r="C1383" s="1"/>
      <c r="D1383" s="1"/>
      <c r="E1383" s="1"/>
    </row>
    <row r="1384" customFormat="false" ht="12.8" hidden="false" customHeight="false" outlineLevel="0" collapsed="false">
      <c r="C1384" s="1"/>
      <c r="D1384" s="1"/>
      <c r="E1384" s="1"/>
    </row>
    <row r="1385" customFormat="false" ht="12.8" hidden="false" customHeight="false" outlineLevel="0" collapsed="false">
      <c r="C1385" s="1"/>
      <c r="D1385" s="1"/>
      <c r="E1385" s="1"/>
    </row>
    <row r="1386" customFormat="false" ht="12.8" hidden="false" customHeight="false" outlineLevel="0" collapsed="false">
      <c r="C1386" s="1"/>
      <c r="D1386" s="1"/>
      <c r="E1386" s="1"/>
    </row>
    <row r="1387" customFormat="false" ht="12.8" hidden="false" customHeight="false" outlineLevel="0" collapsed="false">
      <c r="C1387" s="1"/>
      <c r="D1387" s="1"/>
      <c r="E1387" s="1"/>
    </row>
    <row r="1388" customFormat="false" ht="12.8" hidden="false" customHeight="false" outlineLevel="0" collapsed="false">
      <c r="C1388" s="1"/>
      <c r="D1388" s="1"/>
      <c r="E1388" s="1"/>
    </row>
    <row r="1389" customFormat="false" ht="12.8" hidden="false" customHeight="false" outlineLevel="0" collapsed="false">
      <c r="C1389" s="1"/>
      <c r="D1389" s="1"/>
      <c r="E1389" s="1"/>
    </row>
    <row r="1390" customFormat="false" ht="12.8" hidden="false" customHeight="false" outlineLevel="0" collapsed="false">
      <c r="C1390" s="1"/>
      <c r="D1390" s="1"/>
      <c r="E1390" s="1"/>
    </row>
    <row r="1391" customFormat="false" ht="12.8" hidden="false" customHeight="false" outlineLevel="0" collapsed="false">
      <c r="C1391" s="1"/>
      <c r="D1391" s="1"/>
      <c r="E1391" s="1"/>
    </row>
    <row r="1392" customFormat="false" ht="12.8" hidden="false" customHeight="false" outlineLevel="0" collapsed="false">
      <c r="C1392" s="1"/>
      <c r="D1392" s="1"/>
      <c r="E1392" s="1"/>
    </row>
    <row r="1393" customFormat="false" ht="12.8" hidden="false" customHeight="false" outlineLevel="0" collapsed="false">
      <c r="C1393" s="1"/>
      <c r="D1393" s="1"/>
      <c r="E1393" s="1"/>
    </row>
    <row r="1394" customFormat="false" ht="12.8" hidden="false" customHeight="false" outlineLevel="0" collapsed="false">
      <c r="C1394" s="1"/>
      <c r="D1394" s="1"/>
      <c r="E1394" s="1"/>
    </row>
    <row r="1395" customFormat="false" ht="12.8" hidden="false" customHeight="false" outlineLevel="0" collapsed="false">
      <c r="C1395" s="1"/>
      <c r="D1395" s="1"/>
      <c r="E1395" s="1"/>
    </row>
    <row r="1396" customFormat="false" ht="12.8" hidden="false" customHeight="false" outlineLevel="0" collapsed="false">
      <c r="C1396" s="1"/>
      <c r="D1396" s="1"/>
      <c r="E1396" s="1"/>
    </row>
    <row r="1397" customFormat="false" ht="12.8" hidden="false" customHeight="false" outlineLevel="0" collapsed="false">
      <c r="C1397" s="1"/>
      <c r="D1397" s="1"/>
      <c r="E1397" s="1"/>
    </row>
    <row r="1398" customFormat="false" ht="12.8" hidden="false" customHeight="false" outlineLevel="0" collapsed="false">
      <c r="C1398" s="1"/>
      <c r="D1398" s="1"/>
      <c r="E1398" s="1"/>
    </row>
    <row r="1399" customFormat="false" ht="12.8" hidden="false" customHeight="false" outlineLevel="0" collapsed="false">
      <c r="C1399" s="1"/>
      <c r="D1399" s="1"/>
      <c r="E1399" s="1"/>
    </row>
    <row r="1400" customFormat="false" ht="12.8" hidden="false" customHeight="false" outlineLevel="0" collapsed="false">
      <c r="C1400" s="1"/>
      <c r="D1400" s="1"/>
      <c r="E1400" s="1"/>
    </row>
    <row r="1401" customFormat="false" ht="12.8" hidden="false" customHeight="false" outlineLevel="0" collapsed="false">
      <c r="C1401" s="1"/>
      <c r="D1401" s="1"/>
      <c r="E1401" s="1"/>
    </row>
    <row r="1402" customFormat="false" ht="12.8" hidden="false" customHeight="false" outlineLevel="0" collapsed="false">
      <c r="C1402" s="1"/>
      <c r="D1402" s="1"/>
      <c r="E1402" s="1"/>
    </row>
    <row r="1403" customFormat="false" ht="12.8" hidden="false" customHeight="false" outlineLevel="0" collapsed="false">
      <c r="C1403" s="1"/>
      <c r="D1403" s="1"/>
      <c r="E1403" s="1"/>
    </row>
    <row r="1404" customFormat="false" ht="12.8" hidden="false" customHeight="false" outlineLevel="0" collapsed="false">
      <c r="C1404" s="1"/>
      <c r="D1404" s="1"/>
      <c r="E1404" s="1"/>
    </row>
    <row r="1405" customFormat="false" ht="12.8" hidden="false" customHeight="false" outlineLevel="0" collapsed="false">
      <c r="C1405" s="1"/>
      <c r="D1405" s="1"/>
      <c r="E1405" s="1"/>
    </row>
    <row r="1406" customFormat="false" ht="12.8" hidden="false" customHeight="false" outlineLevel="0" collapsed="false">
      <c r="C1406" s="1"/>
      <c r="D1406" s="1"/>
      <c r="E1406" s="1"/>
    </row>
    <row r="1407" customFormat="false" ht="12.8" hidden="false" customHeight="false" outlineLevel="0" collapsed="false">
      <c r="C1407" s="1"/>
      <c r="D1407" s="1"/>
      <c r="E1407" s="1"/>
    </row>
    <row r="1408" customFormat="false" ht="12.8" hidden="false" customHeight="false" outlineLevel="0" collapsed="false">
      <c r="C1408" s="1"/>
      <c r="D1408" s="1"/>
      <c r="E1408" s="1"/>
    </row>
    <row r="1409" customFormat="false" ht="12.8" hidden="false" customHeight="false" outlineLevel="0" collapsed="false">
      <c r="C1409" s="1"/>
      <c r="D1409" s="1"/>
      <c r="E1409" s="1"/>
    </row>
    <row r="1410" customFormat="false" ht="12.8" hidden="false" customHeight="false" outlineLevel="0" collapsed="false">
      <c r="C1410" s="1"/>
      <c r="D1410" s="1"/>
      <c r="E1410" s="1"/>
    </row>
    <row r="1411" customFormat="false" ht="12.8" hidden="false" customHeight="false" outlineLevel="0" collapsed="false">
      <c r="C1411" s="1"/>
      <c r="D1411" s="1"/>
      <c r="E1411" s="1"/>
    </row>
    <row r="1412" customFormat="false" ht="12.8" hidden="false" customHeight="false" outlineLevel="0" collapsed="false">
      <c r="C1412" s="1"/>
      <c r="D1412" s="1"/>
      <c r="E1412" s="1"/>
    </row>
    <row r="1413" customFormat="false" ht="12.8" hidden="false" customHeight="false" outlineLevel="0" collapsed="false">
      <c r="C1413" s="1"/>
      <c r="D1413" s="1"/>
      <c r="E1413" s="1"/>
    </row>
    <row r="1414" customFormat="false" ht="12.8" hidden="false" customHeight="false" outlineLevel="0" collapsed="false">
      <c r="C1414" s="1"/>
      <c r="D1414" s="1"/>
      <c r="E1414" s="1"/>
    </row>
    <row r="1415" customFormat="false" ht="12.8" hidden="false" customHeight="false" outlineLevel="0" collapsed="false">
      <c r="C1415" s="1"/>
      <c r="D1415" s="1"/>
      <c r="E1415" s="1"/>
    </row>
    <row r="1416" customFormat="false" ht="12.8" hidden="false" customHeight="false" outlineLevel="0" collapsed="false">
      <c r="C1416" s="1"/>
      <c r="D1416" s="1"/>
      <c r="E1416" s="1"/>
    </row>
    <row r="1417" customFormat="false" ht="12.8" hidden="false" customHeight="false" outlineLevel="0" collapsed="false">
      <c r="C1417" s="1"/>
      <c r="D1417" s="1"/>
      <c r="E1417" s="1"/>
    </row>
    <row r="1418" customFormat="false" ht="12.8" hidden="false" customHeight="false" outlineLevel="0" collapsed="false">
      <c r="C1418" s="1"/>
      <c r="D1418" s="1"/>
      <c r="E1418" s="1"/>
    </row>
    <row r="1419" customFormat="false" ht="12.8" hidden="false" customHeight="false" outlineLevel="0" collapsed="false">
      <c r="C1419" s="1"/>
      <c r="D1419" s="1"/>
      <c r="E1419" s="1"/>
    </row>
    <row r="1420" customFormat="false" ht="12.8" hidden="false" customHeight="false" outlineLevel="0" collapsed="false">
      <c r="C1420" s="1"/>
      <c r="D1420" s="1"/>
      <c r="E1420" s="1"/>
    </row>
    <row r="1421" customFormat="false" ht="12.8" hidden="false" customHeight="false" outlineLevel="0" collapsed="false">
      <c r="C1421" s="1"/>
      <c r="D1421" s="1"/>
      <c r="E1421" s="1"/>
    </row>
    <row r="1422" customFormat="false" ht="12.8" hidden="false" customHeight="false" outlineLevel="0" collapsed="false">
      <c r="C1422" s="1"/>
      <c r="D1422" s="1"/>
      <c r="E1422" s="1"/>
    </row>
    <row r="1423" customFormat="false" ht="12.8" hidden="false" customHeight="false" outlineLevel="0" collapsed="false">
      <c r="C1423" s="1"/>
      <c r="D1423" s="1"/>
      <c r="E1423" s="1"/>
    </row>
    <row r="1424" customFormat="false" ht="12.8" hidden="false" customHeight="false" outlineLevel="0" collapsed="false">
      <c r="C1424" s="1"/>
      <c r="D1424" s="1"/>
      <c r="E1424" s="1"/>
    </row>
    <row r="1425" customFormat="false" ht="12.8" hidden="false" customHeight="false" outlineLevel="0" collapsed="false">
      <c r="C1425" s="1"/>
      <c r="D1425" s="1"/>
      <c r="E1425" s="1"/>
    </row>
    <row r="1426" customFormat="false" ht="12.8" hidden="false" customHeight="false" outlineLevel="0" collapsed="false">
      <c r="C1426" s="1"/>
      <c r="D1426" s="1"/>
      <c r="E1426" s="1"/>
    </row>
    <row r="1427" customFormat="false" ht="12.8" hidden="false" customHeight="false" outlineLevel="0" collapsed="false">
      <c r="C1427" s="1"/>
      <c r="D1427" s="1"/>
      <c r="E1427" s="1"/>
    </row>
    <row r="1428" customFormat="false" ht="12.8" hidden="false" customHeight="false" outlineLevel="0" collapsed="false">
      <c r="C1428" s="1"/>
      <c r="D1428" s="1"/>
      <c r="E1428" s="1"/>
    </row>
    <row r="1429" customFormat="false" ht="12.8" hidden="false" customHeight="false" outlineLevel="0" collapsed="false">
      <c r="C1429" s="1"/>
      <c r="D1429" s="1"/>
      <c r="E1429" s="1"/>
    </row>
    <row r="1430" customFormat="false" ht="12.8" hidden="false" customHeight="false" outlineLevel="0" collapsed="false">
      <c r="C1430" s="1"/>
      <c r="D1430" s="1"/>
      <c r="E1430" s="1"/>
    </row>
    <row r="1431" customFormat="false" ht="12.8" hidden="false" customHeight="false" outlineLevel="0" collapsed="false">
      <c r="C1431" s="1"/>
      <c r="D1431" s="1"/>
      <c r="E1431" s="1"/>
    </row>
    <row r="1432" customFormat="false" ht="12.8" hidden="false" customHeight="false" outlineLevel="0" collapsed="false">
      <c r="C1432" s="1"/>
      <c r="D1432" s="1"/>
      <c r="E1432" s="1"/>
    </row>
    <row r="1433" customFormat="false" ht="12.8" hidden="false" customHeight="false" outlineLevel="0" collapsed="false">
      <c r="C1433" s="1"/>
      <c r="D1433" s="1"/>
      <c r="E1433" s="1"/>
    </row>
    <row r="1434" customFormat="false" ht="12.8" hidden="false" customHeight="false" outlineLevel="0" collapsed="false">
      <c r="C1434" s="1"/>
      <c r="D1434" s="1"/>
      <c r="E1434" s="1"/>
    </row>
    <row r="1435" customFormat="false" ht="12.8" hidden="false" customHeight="false" outlineLevel="0" collapsed="false">
      <c r="C1435" s="1"/>
      <c r="D1435" s="1"/>
      <c r="E1435" s="1"/>
    </row>
    <row r="1436" customFormat="false" ht="12.8" hidden="false" customHeight="false" outlineLevel="0" collapsed="false">
      <c r="C1436" s="1"/>
      <c r="D1436" s="1"/>
      <c r="E1436" s="1"/>
    </row>
    <row r="1437" customFormat="false" ht="12.8" hidden="false" customHeight="false" outlineLevel="0" collapsed="false">
      <c r="C1437" s="1"/>
      <c r="D1437" s="1"/>
      <c r="E1437" s="1"/>
    </row>
    <row r="1438" customFormat="false" ht="12.8" hidden="false" customHeight="false" outlineLevel="0" collapsed="false">
      <c r="C1438" s="1"/>
      <c r="D1438" s="1"/>
      <c r="E1438" s="1"/>
    </row>
    <row r="1439" customFormat="false" ht="12.8" hidden="false" customHeight="false" outlineLevel="0" collapsed="false">
      <c r="C1439" s="1"/>
      <c r="D1439" s="1"/>
      <c r="E1439" s="1"/>
    </row>
    <row r="1440" customFormat="false" ht="12.8" hidden="false" customHeight="false" outlineLevel="0" collapsed="false">
      <c r="C1440" s="1"/>
      <c r="D1440" s="1"/>
      <c r="E1440" s="1"/>
    </row>
    <row r="1441" customFormat="false" ht="12.8" hidden="false" customHeight="false" outlineLevel="0" collapsed="false">
      <c r="C1441" s="1"/>
      <c r="D1441" s="1"/>
      <c r="E1441" s="1"/>
    </row>
    <row r="1442" customFormat="false" ht="12.8" hidden="false" customHeight="false" outlineLevel="0" collapsed="false">
      <c r="C1442" s="1"/>
      <c r="D1442" s="1"/>
      <c r="E1442" s="1"/>
    </row>
    <row r="1443" customFormat="false" ht="12.8" hidden="false" customHeight="false" outlineLevel="0" collapsed="false">
      <c r="C1443" s="1"/>
      <c r="D1443" s="1"/>
      <c r="E1443" s="1"/>
    </row>
    <row r="1444" customFormat="false" ht="12.8" hidden="false" customHeight="false" outlineLevel="0" collapsed="false">
      <c r="C1444" s="1"/>
      <c r="D1444" s="1"/>
      <c r="E1444" s="1"/>
    </row>
    <row r="1445" customFormat="false" ht="12.8" hidden="false" customHeight="false" outlineLevel="0" collapsed="false">
      <c r="C1445" s="1"/>
      <c r="D1445" s="1"/>
      <c r="E1445" s="1"/>
    </row>
    <row r="1446" customFormat="false" ht="12.8" hidden="false" customHeight="false" outlineLevel="0" collapsed="false">
      <c r="C1446" s="1"/>
      <c r="D1446" s="1"/>
      <c r="E1446" s="1"/>
    </row>
    <row r="1447" customFormat="false" ht="12.8" hidden="false" customHeight="false" outlineLevel="0" collapsed="false">
      <c r="C1447" s="1"/>
      <c r="D1447" s="1"/>
      <c r="E1447" s="1"/>
    </row>
    <row r="1448" customFormat="false" ht="12.8" hidden="false" customHeight="false" outlineLevel="0" collapsed="false">
      <c r="C1448" s="1"/>
      <c r="D1448" s="1"/>
      <c r="E1448" s="1"/>
    </row>
    <row r="1449" customFormat="false" ht="12.8" hidden="false" customHeight="false" outlineLevel="0" collapsed="false">
      <c r="C1449" s="1"/>
      <c r="D1449" s="1"/>
      <c r="E1449" s="1"/>
    </row>
    <row r="1450" customFormat="false" ht="12.8" hidden="false" customHeight="false" outlineLevel="0" collapsed="false">
      <c r="C1450" s="1"/>
      <c r="D1450" s="1"/>
      <c r="E1450" s="1"/>
    </row>
    <row r="1451" customFormat="false" ht="12.8" hidden="false" customHeight="false" outlineLevel="0" collapsed="false">
      <c r="C1451" s="1"/>
      <c r="D1451" s="1"/>
      <c r="E1451" s="1"/>
    </row>
    <row r="1452" customFormat="false" ht="12.8" hidden="false" customHeight="false" outlineLevel="0" collapsed="false">
      <c r="C1452" s="1"/>
      <c r="D1452" s="1"/>
      <c r="E1452" s="1"/>
    </row>
    <row r="1453" customFormat="false" ht="12.8" hidden="false" customHeight="false" outlineLevel="0" collapsed="false">
      <c r="C1453" s="1"/>
      <c r="D1453" s="1"/>
      <c r="E1453" s="1"/>
    </row>
    <row r="1454" customFormat="false" ht="12.8" hidden="false" customHeight="false" outlineLevel="0" collapsed="false">
      <c r="C1454" s="1"/>
      <c r="D1454" s="1"/>
      <c r="E1454" s="1"/>
    </row>
    <row r="1455" customFormat="false" ht="12.8" hidden="false" customHeight="false" outlineLevel="0" collapsed="false">
      <c r="C1455" s="1"/>
      <c r="D1455" s="1"/>
      <c r="E1455" s="1"/>
    </row>
    <row r="1456" customFormat="false" ht="12.8" hidden="false" customHeight="false" outlineLevel="0" collapsed="false">
      <c r="C1456" s="1"/>
      <c r="D1456" s="1"/>
      <c r="E1456" s="1"/>
    </row>
    <row r="1457" customFormat="false" ht="12.8" hidden="false" customHeight="false" outlineLevel="0" collapsed="false">
      <c r="C1457" s="1"/>
      <c r="D1457" s="1"/>
      <c r="E1457" s="1"/>
    </row>
    <row r="1458" customFormat="false" ht="12.8" hidden="false" customHeight="false" outlineLevel="0" collapsed="false">
      <c r="C1458" s="1"/>
      <c r="D1458" s="1"/>
      <c r="E1458" s="1"/>
    </row>
    <row r="1459" customFormat="false" ht="12.8" hidden="false" customHeight="false" outlineLevel="0" collapsed="false">
      <c r="C1459" s="1"/>
      <c r="D1459" s="1"/>
      <c r="E1459" s="1"/>
    </row>
    <row r="1460" customFormat="false" ht="12.8" hidden="false" customHeight="false" outlineLevel="0" collapsed="false">
      <c r="C1460" s="1"/>
      <c r="D1460" s="1"/>
      <c r="E1460" s="1"/>
    </row>
    <row r="1461" customFormat="false" ht="12.8" hidden="false" customHeight="false" outlineLevel="0" collapsed="false">
      <c r="C1461" s="1"/>
      <c r="D1461" s="1"/>
      <c r="E1461" s="1"/>
    </row>
    <row r="1462" customFormat="false" ht="12.8" hidden="false" customHeight="false" outlineLevel="0" collapsed="false">
      <c r="C1462" s="1"/>
      <c r="D1462" s="1"/>
      <c r="E1462" s="1"/>
    </row>
    <row r="1463" customFormat="false" ht="12.8" hidden="false" customHeight="false" outlineLevel="0" collapsed="false">
      <c r="C1463" s="1"/>
      <c r="D1463" s="1"/>
      <c r="E1463" s="1"/>
    </row>
    <row r="1464" customFormat="false" ht="12.8" hidden="false" customHeight="false" outlineLevel="0" collapsed="false">
      <c r="C1464" s="1"/>
      <c r="D1464" s="1"/>
      <c r="E1464" s="1"/>
    </row>
    <row r="1465" customFormat="false" ht="12.8" hidden="false" customHeight="false" outlineLevel="0" collapsed="false">
      <c r="C1465" s="1"/>
      <c r="D1465" s="1"/>
      <c r="E1465" s="1"/>
    </row>
    <row r="1466" customFormat="false" ht="12.8" hidden="false" customHeight="false" outlineLevel="0" collapsed="false">
      <c r="C1466" s="1"/>
      <c r="D1466" s="1"/>
      <c r="E1466" s="1"/>
    </row>
    <row r="1467" customFormat="false" ht="12.8" hidden="false" customHeight="false" outlineLevel="0" collapsed="false">
      <c r="C1467" s="1"/>
      <c r="D1467" s="1"/>
      <c r="E1467" s="1"/>
    </row>
    <row r="1468" customFormat="false" ht="12.8" hidden="false" customHeight="false" outlineLevel="0" collapsed="false">
      <c r="C1468" s="1"/>
      <c r="D1468" s="1"/>
      <c r="E1468" s="1"/>
    </row>
    <row r="1469" customFormat="false" ht="12.8" hidden="false" customHeight="false" outlineLevel="0" collapsed="false">
      <c r="C1469" s="1"/>
      <c r="D1469" s="1"/>
      <c r="E1469" s="1"/>
    </row>
    <row r="1470" customFormat="false" ht="12.8" hidden="false" customHeight="false" outlineLevel="0" collapsed="false">
      <c r="C1470" s="1"/>
      <c r="D1470" s="1"/>
      <c r="E1470" s="1"/>
    </row>
    <row r="1471" customFormat="false" ht="12.8" hidden="false" customHeight="false" outlineLevel="0" collapsed="false">
      <c r="C1471" s="1"/>
      <c r="D1471" s="1"/>
      <c r="E1471" s="1"/>
    </row>
    <row r="1472" customFormat="false" ht="12.8" hidden="false" customHeight="false" outlineLevel="0" collapsed="false">
      <c r="C1472" s="1"/>
      <c r="D1472" s="1"/>
      <c r="E1472" s="1"/>
    </row>
    <row r="1473" customFormat="false" ht="12.8" hidden="false" customHeight="false" outlineLevel="0" collapsed="false">
      <c r="C1473" s="1"/>
      <c r="D1473" s="1"/>
      <c r="E1473" s="1"/>
    </row>
    <row r="1474" customFormat="false" ht="12.8" hidden="false" customHeight="false" outlineLevel="0" collapsed="false">
      <c r="C1474" s="1"/>
      <c r="D1474" s="1"/>
      <c r="E1474" s="1"/>
    </row>
    <row r="1475" customFormat="false" ht="12.8" hidden="false" customHeight="false" outlineLevel="0" collapsed="false">
      <c r="C1475" s="1"/>
      <c r="D1475" s="1"/>
      <c r="E1475" s="1"/>
    </row>
    <row r="1476" customFormat="false" ht="12.8" hidden="false" customHeight="false" outlineLevel="0" collapsed="false">
      <c r="C1476" s="1"/>
      <c r="D1476" s="1"/>
      <c r="E1476" s="1"/>
    </row>
    <row r="1477" customFormat="false" ht="12.8" hidden="false" customHeight="false" outlineLevel="0" collapsed="false">
      <c r="C1477" s="1"/>
      <c r="D1477" s="1"/>
      <c r="E1477" s="1"/>
    </row>
    <row r="1478" customFormat="false" ht="12.8" hidden="false" customHeight="false" outlineLevel="0" collapsed="false">
      <c r="C1478" s="1"/>
      <c r="D1478" s="1"/>
      <c r="E1478" s="1"/>
    </row>
    <row r="1479" customFormat="false" ht="12.8" hidden="false" customHeight="false" outlineLevel="0" collapsed="false">
      <c r="C1479" s="1"/>
      <c r="D1479" s="1"/>
      <c r="E1479" s="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9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8" activeCellId="0" sqref="E18"/>
    </sheetView>
  </sheetViews>
  <sheetFormatPr defaultColWidth="12.19140625" defaultRowHeight="12.8" zeroHeight="false" outlineLevelRow="0" outlineLevelCol="0"/>
  <cols>
    <col collapsed="false" customWidth="true" hidden="false" outlineLevel="0" max="2" min="2" style="0" width="61.87"/>
    <col collapsed="false" customWidth="true" hidden="false" outlineLevel="0" max="3" min="3" style="0" width="29.03"/>
    <col collapsed="false" customWidth="true" hidden="false" outlineLevel="0" max="4" min="4" style="0" width="28.11"/>
  </cols>
  <sheetData>
    <row r="1" customFormat="false" ht="12.8" hidden="false" customHeight="false" outlineLevel="0" collapsed="false">
      <c r="A1" s="2" t="s">
        <v>0</v>
      </c>
      <c r="B1" s="2" t="s">
        <v>27</v>
      </c>
      <c r="C1" s="1" t="s">
        <v>517</v>
      </c>
      <c r="D1" s="2" t="s">
        <v>518</v>
      </c>
    </row>
    <row r="2" customFormat="false" ht="12.8" hidden="false" customHeight="false" outlineLevel="0" collapsed="false">
      <c r="A2" s="2" t="s">
        <v>1</v>
      </c>
      <c r="B2" s="2" t="s">
        <v>31</v>
      </c>
      <c r="C2" s="2" t="s">
        <v>519</v>
      </c>
      <c r="D2" s="0" t="s">
        <v>520</v>
      </c>
    </row>
    <row r="3" customFormat="false" ht="12.8" hidden="false" customHeight="false" outlineLevel="0" collapsed="false">
      <c r="A3" s="2" t="s">
        <v>1</v>
      </c>
      <c r="B3" s="2" t="s">
        <v>31</v>
      </c>
      <c r="C3" s="2" t="s">
        <v>521</v>
      </c>
      <c r="D3" s="0" t="s">
        <v>520</v>
      </c>
    </row>
    <row r="4" customFormat="false" ht="12.8" hidden="false" customHeight="false" outlineLevel="0" collapsed="false">
      <c r="A4" s="2" t="s">
        <v>1</v>
      </c>
      <c r="B4" s="2" t="s">
        <v>33</v>
      </c>
      <c r="C4" s="2" t="s">
        <v>519</v>
      </c>
      <c r="D4" s="0" t="s">
        <v>520</v>
      </c>
    </row>
    <row r="5" customFormat="false" ht="12.8" hidden="false" customHeight="false" outlineLevel="0" collapsed="false">
      <c r="A5" s="2" t="s">
        <v>1</v>
      </c>
      <c r="B5" s="2" t="s">
        <v>33</v>
      </c>
      <c r="C5" s="2" t="s">
        <v>521</v>
      </c>
      <c r="D5" s="0" t="s">
        <v>520</v>
      </c>
    </row>
    <row r="6" customFormat="false" ht="12.8" hidden="false" customHeight="false" outlineLevel="0" collapsed="false">
      <c r="A6" s="2" t="s">
        <v>1</v>
      </c>
      <c r="B6" s="2" t="s">
        <v>34</v>
      </c>
      <c r="C6" s="2" t="s">
        <v>519</v>
      </c>
      <c r="D6" s="0" t="s">
        <v>520</v>
      </c>
    </row>
    <row r="7" customFormat="false" ht="12.8" hidden="false" customHeight="false" outlineLevel="0" collapsed="false">
      <c r="A7" s="2" t="s">
        <v>1</v>
      </c>
      <c r="B7" s="2" t="s">
        <v>34</v>
      </c>
      <c r="C7" s="2" t="s">
        <v>521</v>
      </c>
      <c r="D7" s="0" t="s">
        <v>520</v>
      </c>
    </row>
    <row r="8" customFormat="false" ht="12.8" hidden="false" customHeight="false" outlineLevel="0" collapsed="false">
      <c r="A8" s="2" t="s">
        <v>1</v>
      </c>
      <c r="B8" s="2" t="s">
        <v>35</v>
      </c>
      <c r="C8" s="2" t="s">
        <v>519</v>
      </c>
      <c r="D8" s="0" t="s">
        <v>520</v>
      </c>
    </row>
    <row r="9" customFormat="false" ht="12.8" hidden="false" customHeight="false" outlineLevel="0" collapsed="false">
      <c r="A9" s="2" t="s">
        <v>1</v>
      </c>
      <c r="B9" s="2" t="s">
        <v>35</v>
      </c>
      <c r="C9" s="2" t="s">
        <v>521</v>
      </c>
      <c r="D9" s="0" t="s">
        <v>520</v>
      </c>
    </row>
    <row r="10" customFormat="false" ht="12.8" hidden="false" customHeight="false" outlineLevel="0" collapsed="false">
      <c r="A10" s="2" t="s">
        <v>1</v>
      </c>
      <c r="B10" s="2" t="s">
        <v>36</v>
      </c>
      <c r="C10" s="2" t="s">
        <v>519</v>
      </c>
      <c r="D10" s="0" t="s">
        <v>520</v>
      </c>
    </row>
    <row r="11" customFormat="false" ht="12.8" hidden="false" customHeight="false" outlineLevel="0" collapsed="false">
      <c r="A11" s="2" t="s">
        <v>1</v>
      </c>
      <c r="B11" s="2" t="s">
        <v>36</v>
      </c>
      <c r="C11" s="2" t="s">
        <v>521</v>
      </c>
      <c r="D11" s="0" t="s">
        <v>520</v>
      </c>
    </row>
    <row r="12" customFormat="false" ht="12.8" hidden="false" customHeight="false" outlineLevel="0" collapsed="false">
      <c r="A12" s="2" t="s">
        <v>1</v>
      </c>
      <c r="B12" s="2" t="s">
        <v>37</v>
      </c>
      <c r="C12" s="2" t="s">
        <v>519</v>
      </c>
      <c r="D12" s="0" t="s">
        <v>520</v>
      </c>
    </row>
    <row r="13" customFormat="false" ht="12.8" hidden="false" customHeight="false" outlineLevel="0" collapsed="false">
      <c r="A13" s="2" t="s">
        <v>1</v>
      </c>
      <c r="B13" s="2" t="s">
        <v>37</v>
      </c>
      <c r="C13" s="2" t="s">
        <v>521</v>
      </c>
      <c r="D13" s="0" t="s">
        <v>520</v>
      </c>
    </row>
    <row r="14" customFormat="false" ht="12.8" hidden="false" customHeight="false" outlineLevel="0" collapsed="false">
      <c r="A14" s="2" t="s">
        <v>1</v>
      </c>
      <c r="B14" s="2" t="s">
        <v>38</v>
      </c>
      <c r="C14" s="2" t="s">
        <v>519</v>
      </c>
      <c r="D14" s="0" t="s">
        <v>520</v>
      </c>
    </row>
    <row r="15" customFormat="false" ht="12.8" hidden="false" customHeight="false" outlineLevel="0" collapsed="false">
      <c r="A15" s="2" t="s">
        <v>1</v>
      </c>
      <c r="B15" s="2" t="s">
        <v>38</v>
      </c>
      <c r="C15" s="2" t="s">
        <v>521</v>
      </c>
      <c r="D15" s="0" t="s">
        <v>520</v>
      </c>
    </row>
    <row r="16" customFormat="false" ht="12.8" hidden="false" customHeight="false" outlineLevel="0" collapsed="false">
      <c r="A16" s="2" t="s">
        <v>1</v>
      </c>
      <c r="B16" s="2" t="s">
        <v>39</v>
      </c>
      <c r="C16" s="2" t="s">
        <v>519</v>
      </c>
      <c r="D16" s="0" t="s">
        <v>520</v>
      </c>
    </row>
    <row r="17" customFormat="false" ht="12.8" hidden="false" customHeight="false" outlineLevel="0" collapsed="false">
      <c r="A17" s="2" t="s">
        <v>1</v>
      </c>
      <c r="B17" s="2" t="s">
        <v>39</v>
      </c>
      <c r="C17" s="2" t="s">
        <v>521</v>
      </c>
      <c r="D17" s="0" t="s">
        <v>520</v>
      </c>
    </row>
    <row r="18" customFormat="false" ht="12.8" hidden="false" customHeight="false" outlineLevel="0" collapsed="false">
      <c r="A18" s="2" t="s">
        <v>1</v>
      </c>
      <c r="B18" s="2" t="s">
        <v>40</v>
      </c>
      <c r="C18" s="2" t="s">
        <v>519</v>
      </c>
      <c r="D18" s="0" t="s">
        <v>520</v>
      </c>
    </row>
    <row r="19" customFormat="false" ht="12.8" hidden="false" customHeight="false" outlineLevel="0" collapsed="false">
      <c r="A19" s="2" t="s">
        <v>1</v>
      </c>
      <c r="B19" s="2" t="s">
        <v>40</v>
      </c>
      <c r="C19" s="2" t="s">
        <v>521</v>
      </c>
      <c r="D19" s="0" t="s">
        <v>520</v>
      </c>
    </row>
    <row r="20" customFormat="false" ht="12.8" hidden="false" customHeight="false" outlineLevel="0" collapsed="false">
      <c r="A20" s="2" t="s">
        <v>1</v>
      </c>
      <c r="B20" s="2" t="s">
        <v>41</v>
      </c>
      <c r="C20" s="2" t="s">
        <v>519</v>
      </c>
      <c r="D20" s="0" t="s">
        <v>520</v>
      </c>
    </row>
    <row r="21" customFormat="false" ht="12.8" hidden="false" customHeight="false" outlineLevel="0" collapsed="false">
      <c r="A21" s="2" t="s">
        <v>1</v>
      </c>
      <c r="B21" s="2" t="s">
        <v>41</v>
      </c>
      <c r="C21" s="2" t="s">
        <v>521</v>
      </c>
      <c r="D21" s="0" t="s">
        <v>520</v>
      </c>
    </row>
    <row r="22" customFormat="false" ht="12.8" hidden="false" customHeight="false" outlineLevel="0" collapsed="false">
      <c r="A22" s="2" t="s">
        <v>1</v>
      </c>
      <c r="B22" s="2" t="s">
        <v>42</v>
      </c>
      <c r="C22" s="2" t="s">
        <v>519</v>
      </c>
      <c r="D22" s="0" t="s">
        <v>520</v>
      </c>
    </row>
    <row r="23" customFormat="false" ht="12.8" hidden="false" customHeight="false" outlineLevel="0" collapsed="false">
      <c r="A23" s="2" t="s">
        <v>1</v>
      </c>
      <c r="B23" s="2" t="s">
        <v>42</v>
      </c>
      <c r="C23" s="2" t="s">
        <v>521</v>
      </c>
      <c r="D23" s="0" t="s">
        <v>520</v>
      </c>
    </row>
    <row r="24" customFormat="false" ht="12.8" hidden="false" customHeight="false" outlineLevel="0" collapsed="false">
      <c r="A24" s="2" t="s">
        <v>1</v>
      </c>
      <c r="B24" s="2" t="s">
        <v>43</v>
      </c>
      <c r="C24" s="2" t="s">
        <v>519</v>
      </c>
      <c r="D24" s="0" t="s">
        <v>520</v>
      </c>
    </row>
    <row r="25" customFormat="false" ht="12.8" hidden="false" customHeight="false" outlineLevel="0" collapsed="false">
      <c r="A25" s="2" t="s">
        <v>1</v>
      </c>
      <c r="B25" s="2" t="s">
        <v>43</v>
      </c>
      <c r="C25" s="2" t="s">
        <v>521</v>
      </c>
      <c r="D25" s="0" t="s">
        <v>520</v>
      </c>
    </row>
    <row r="26" customFormat="false" ht="12.8" hidden="false" customHeight="false" outlineLevel="0" collapsed="false">
      <c r="A26" s="2" t="s">
        <v>1</v>
      </c>
      <c r="B26" s="2" t="s">
        <v>44</v>
      </c>
      <c r="C26" s="2" t="s">
        <v>519</v>
      </c>
      <c r="D26" s="0" t="s">
        <v>520</v>
      </c>
    </row>
    <row r="27" customFormat="false" ht="12.8" hidden="false" customHeight="false" outlineLevel="0" collapsed="false">
      <c r="A27" s="2" t="s">
        <v>1</v>
      </c>
      <c r="B27" s="2" t="s">
        <v>44</v>
      </c>
      <c r="C27" s="2" t="s">
        <v>521</v>
      </c>
      <c r="D27" s="0" t="s">
        <v>520</v>
      </c>
    </row>
    <row r="28" customFormat="false" ht="12.8" hidden="false" customHeight="false" outlineLevel="0" collapsed="false">
      <c r="A28" s="2" t="s">
        <v>1</v>
      </c>
      <c r="B28" s="2" t="s">
        <v>45</v>
      </c>
      <c r="C28" s="2" t="s">
        <v>519</v>
      </c>
      <c r="D28" s="0" t="s">
        <v>520</v>
      </c>
    </row>
    <row r="29" customFormat="false" ht="12.8" hidden="false" customHeight="false" outlineLevel="0" collapsed="false">
      <c r="A29" s="2" t="s">
        <v>1</v>
      </c>
      <c r="B29" s="2" t="s">
        <v>45</v>
      </c>
      <c r="C29" s="2" t="s">
        <v>521</v>
      </c>
      <c r="D29" s="0" t="s">
        <v>520</v>
      </c>
    </row>
    <row r="30" customFormat="false" ht="12.8" hidden="false" customHeight="false" outlineLevel="0" collapsed="false">
      <c r="A30" s="2" t="s">
        <v>2</v>
      </c>
      <c r="B30" s="2" t="s">
        <v>46</v>
      </c>
      <c r="C30" s="2" t="s">
        <v>519</v>
      </c>
      <c r="D30" s="0" t="s">
        <v>520</v>
      </c>
    </row>
    <row r="31" customFormat="false" ht="12.8" hidden="false" customHeight="false" outlineLevel="0" collapsed="false">
      <c r="A31" s="2" t="s">
        <v>2</v>
      </c>
      <c r="B31" s="2" t="s">
        <v>46</v>
      </c>
      <c r="C31" s="2" t="s">
        <v>521</v>
      </c>
      <c r="D31" s="0" t="s">
        <v>520</v>
      </c>
    </row>
    <row r="32" customFormat="false" ht="12.8" hidden="false" customHeight="false" outlineLevel="0" collapsed="false">
      <c r="A32" s="2" t="s">
        <v>2</v>
      </c>
      <c r="B32" s="2" t="s">
        <v>48</v>
      </c>
      <c r="C32" s="2" t="s">
        <v>519</v>
      </c>
      <c r="D32" s="0" t="s">
        <v>520</v>
      </c>
    </row>
    <row r="33" customFormat="false" ht="12.8" hidden="false" customHeight="false" outlineLevel="0" collapsed="false">
      <c r="A33" s="2" t="s">
        <v>2</v>
      </c>
      <c r="B33" s="2" t="s">
        <v>48</v>
      </c>
      <c r="C33" s="2" t="s">
        <v>521</v>
      </c>
      <c r="D33" s="0" t="s">
        <v>520</v>
      </c>
    </row>
    <row r="34" customFormat="false" ht="12.8" hidden="false" customHeight="false" outlineLevel="0" collapsed="false">
      <c r="A34" s="2" t="s">
        <v>2</v>
      </c>
      <c r="B34" s="2" t="s">
        <v>49</v>
      </c>
      <c r="C34" s="2" t="s">
        <v>519</v>
      </c>
      <c r="D34" s="0" t="s">
        <v>520</v>
      </c>
    </row>
    <row r="35" customFormat="false" ht="12.8" hidden="false" customHeight="false" outlineLevel="0" collapsed="false">
      <c r="A35" s="2" t="s">
        <v>2</v>
      </c>
      <c r="B35" s="2" t="s">
        <v>49</v>
      </c>
      <c r="C35" s="2" t="s">
        <v>521</v>
      </c>
      <c r="D35" s="0" t="s">
        <v>520</v>
      </c>
    </row>
    <row r="36" customFormat="false" ht="12.8" hidden="false" customHeight="false" outlineLevel="0" collapsed="false">
      <c r="A36" s="2" t="s">
        <v>2</v>
      </c>
      <c r="B36" s="2" t="s">
        <v>50</v>
      </c>
      <c r="C36" s="2" t="s">
        <v>519</v>
      </c>
      <c r="D36" s="0" t="s">
        <v>520</v>
      </c>
    </row>
    <row r="37" customFormat="false" ht="12.8" hidden="false" customHeight="false" outlineLevel="0" collapsed="false">
      <c r="A37" s="2" t="s">
        <v>2</v>
      </c>
      <c r="B37" s="2" t="s">
        <v>50</v>
      </c>
      <c r="C37" s="2" t="s">
        <v>521</v>
      </c>
      <c r="D37" s="0" t="s">
        <v>520</v>
      </c>
    </row>
    <row r="38" customFormat="false" ht="12.8" hidden="false" customHeight="false" outlineLevel="0" collapsed="false">
      <c r="A38" s="2" t="s">
        <v>2</v>
      </c>
      <c r="B38" s="2" t="s">
        <v>51</v>
      </c>
      <c r="C38" s="2" t="s">
        <v>519</v>
      </c>
      <c r="D38" s="0" t="s">
        <v>520</v>
      </c>
    </row>
    <row r="39" customFormat="false" ht="12.8" hidden="false" customHeight="false" outlineLevel="0" collapsed="false">
      <c r="A39" s="2" t="s">
        <v>2</v>
      </c>
      <c r="B39" s="2" t="s">
        <v>51</v>
      </c>
      <c r="C39" s="2" t="s">
        <v>521</v>
      </c>
      <c r="D39" s="0" t="s">
        <v>520</v>
      </c>
    </row>
    <row r="40" customFormat="false" ht="12.8" hidden="false" customHeight="false" outlineLevel="0" collapsed="false">
      <c r="A40" s="2" t="s">
        <v>2</v>
      </c>
      <c r="B40" s="2" t="s">
        <v>52</v>
      </c>
      <c r="C40" s="2" t="s">
        <v>519</v>
      </c>
      <c r="D40" s="0" t="s">
        <v>520</v>
      </c>
    </row>
    <row r="41" customFormat="false" ht="12.8" hidden="false" customHeight="false" outlineLevel="0" collapsed="false">
      <c r="A41" s="2" t="s">
        <v>2</v>
      </c>
      <c r="B41" s="2" t="s">
        <v>52</v>
      </c>
      <c r="C41" s="2" t="s">
        <v>521</v>
      </c>
      <c r="D41" s="0" t="s">
        <v>520</v>
      </c>
    </row>
    <row r="42" customFormat="false" ht="12.8" hidden="false" customHeight="false" outlineLevel="0" collapsed="false">
      <c r="A42" s="2" t="s">
        <v>2</v>
      </c>
      <c r="B42" s="2" t="s">
        <v>53</v>
      </c>
      <c r="C42" s="2" t="s">
        <v>519</v>
      </c>
      <c r="D42" s="0" t="s">
        <v>520</v>
      </c>
    </row>
    <row r="43" customFormat="false" ht="12.8" hidden="false" customHeight="false" outlineLevel="0" collapsed="false">
      <c r="A43" s="2" t="s">
        <v>2</v>
      </c>
      <c r="B43" s="2" t="s">
        <v>53</v>
      </c>
      <c r="C43" s="2" t="s">
        <v>521</v>
      </c>
      <c r="D43" s="0" t="s">
        <v>520</v>
      </c>
    </row>
    <row r="44" customFormat="false" ht="12.8" hidden="false" customHeight="false" outlineLevel="0" collapsed="false">
      <c r="A44" s="2" t="s">
        <v>2</v>
      </c>
      <c r="B44" s="2" t="s">
        <v>54</v>
      </c>
      <c r="C44" s="2" t="s">
        <v>519</v>
      </c>
      <c r="D44" s="0" t="s">
        <v>520</v>
      </c>
    </row>
    <row r="45" customFormat="false" ht="12.8" hidden="false" customHeight="false" outlineLevel="0" collapsed="false">
      <c r="A45" s="2" t="s">
        <v>2</v>
      </c>
      <c r="B45" s="2" t="s">
        <v>54</v>
      </c>
      <c r="C45" s="2" t="s">
        <v>521</v>
      </c>
      <c r="D45" s="0" t="s">
        <v>520</v>
      </c>
    </row>
    <row r="46" customFormat="false" ht="12.8" hidden="false" customHeight="false" outlineLevel="0" collapsed="false">
      <c r="A46" s="2" t="s">
        <v>2</v>
      </c>
      <c r="B46" s="2" t="s">
        <v>55</v>
      </c>
      <c r="C46" s="2" t="s">
        <v>519</v>
      </c>
      <c r="D46" s="0" t="s">
        <v>520</v>
      </c>
    </row>
    <row r="47" customFormat="false" ht="12.8" hidden="false" customHeight="false" outlineLevel="0" collapsed="false">
      <c r="A47" s="2" t="s">
        <v>2</v>
      </c>
      <c r="B47" s="2" t="s">
        <v>55</v>
      </c>
      <c r="C47" s="2" t="s">
        <v>521</v>
      </c>
      <c r="D47" s="0" t="s">
        <v>520</v>
      </c>
    </row>
    <row r="48" customFormat="false" ht="12.8" hidden="false" customHeight="false" outlineLevel="0" collapsed="false">
      <c r="A48" s="2" t="s">
        <v>2</v>
      </c>
      <c r="B48" s="2" t="s">
        <v>56</v>
      </c>
      <c r="C48" s="2" t="s">
        <v>519</v>
      </c>
      <c r="D48" s="0" t="s">
        <v>520</v>
      </c>
    </row>
    <row r="49" customFormat="false" ht="12.8" hidden="false" customHeight="false" outlineLevel="0" collapsed="false">
      <c r="A49" s="2" t="s">
        <v>2</v>
      </c>
      <c r="B49" s="2" t="s">
        <v>56</v>
      </c>
      <c r="C49" s="2" t="s">
        <v>521</v>
      </c>
      <c r="D49" s="0" t="s">
        <v>520</v>
      </c>
    </row>
    <row r="50" customFormat="false" ht="12.8" hidden="false" customHeight="false" outlineLevel="0" collapsed="false">
      <c r="A50" s="2" t="s">
        <v>2</v>
      </c>
      <c r="B50" s="2" t="s">
        <v>57</v>
      </c>
      <c r="C50" s="2" t="s">
        <v>519</v>
      </c>
      <c r="D50" s="0" t="s">
        <v>520</v>
      </c>
    </row>
    <row r="51" customFormat="false" ht="12.8" hidden="false" customHeight="false" outlineLevel="0" collapsed="false">
      <c r="A51" s="2" t="s">
        <v>2</v>
      </c>
      <c r="B51" s="2" t="s">
        <v>57</v>
      </c>
      <c r="C51" s="2" t="s">
        <v>521</v>
      </c>
      <c r="D51" s="0" t="s">
        <v>520</v>
      </c>
    </row>
    <row r="52" customFormat="false" ht="12.8" hidden="false" customHeight="false" outlineLevel="0" collapsed="false">
      <c r="A52" s="2" t="s">
        <v>3</v>
      </c>
      <c r="B52" s="2" t="s">
        <v>58</v>
      </c>
      <c r="C52" s="2" t="s">
        <v>519</v>
      </c>
      <c r="D52" s="0" t="s">
        <v>520</v>
      </c>
    </row>
    <row r="53" customFormat="false" ht="12.8" hidden="false" customHeight="false" outlineLevel="0" collapsed="false">
      <c r="A53" s="2" t="s">
        <v>3</v>
      </c>
      <c r="B53" s="2" t="s">
        <v>58</v>
      </c>
      <c r="C53" s="2" t="s">
        <v>521</v>
      </c>
      <c r="D53" s="0" t="s">
        <v>520</v>
      </c>
    </row>
    <row r="54" customFormat="false" ht="12.8" hidden="false" customHeight="false" outlineLevel="0" collapsed="false">
      <c r="A54" s="2" t="s">
        <v>3</v>
      </c>
      <c r="B54" s="2" t="s">
        <v>59</v>
      </c>
      <c r="C54" s="2" t="s">
        <v>519</v>
      </c>
      <c r="D54" s="0" t="s">
        <v>520</v>
      </c>
    </row>
    <row r="55" customFormat="false" ht="12.8" hidden="false" customHeight="false" outlineLevel="0" collapsed="false">
      <c r="A55" s="2" t="s">
        <v>3</v>
      </c>
      <c r="B55" s="2" t="s">
        <v>59</v>
      </c>
      <c r="C55" s="2" t="s">
        <v>521</v>
      </c>
      <c r="D55" s="0" t="s">
        <v>520</v>
      </c>
    </row>
    <row r="56" customFormat="false" ht="12.8" hidden="false" customHeight="false" outlineLevel="0" collapsed="false">
      <c r="A56" s="2" t="s">
        <v>3</v>
      </c>
      <c r="B56" s="2" t="s">
        <v>60</v>
      </c>
      <c r="C56" s="2" t="s">
        <v>519</v>
      </c>
      <c r="D56" s="0" t="s">
        <v>520</v>
      </c>
    </row>
    <row r="57" customFormat="false" ht="12.8" hidden="false" customHeight="false" outlineLevel="0" collapsed="false">
      <c r="A57" s="2" t="s">
        <v>3</v>
      </c>
      <c r="B57" s="2" t="s">
        <v>60</v>
      </c>
      <c r="C57" s="2" t="s">
        <v>521</v>
      </c>
      <c r="D57" s="0" t="s">
        <v>520</v>
      </c>
    </row>
    <row r="58" customFormat="false" ht="12.8" hidden="false" customHeight="false" outlineLevel="0" collapsed="false">
      <c r="A58" s="2" t="s">
        <v>3</v>
      </c>
      <c r="B58" s="2" t="s">
        <v>61</v>
      </c>
      <c r="C58" s="2" t="s">
        <v>519</v>
      </c>
      <c r="D58" s="0" t="s">
        <v>520</v>
      </c>
    </row>
    <row r="59" customFormat="false" ht="12.8" hidden="false" customHeight="false" outlineLevel="0" collapsed="false">
      <c r="A59" s="2" t="s">
        <v>3</v>
      </c>
      <c r="B59" s="2" t="s">
        <v>61</v>
      </c>
      <c r="C59" s="2" t="s">
        <v>521</v>
      </c>
      <c r="D59" s="0" t="s">
        <v>520</v>
      </c>
    </row>
    <row r="60" customFormat="false" ht="12.8" hidden="false" customHeight="false" outlineLevel="0" collapsed="false">
      <c r="A60" s="2" t="s">
        <v>3</v>
      </c>
      <c r="B60" s="2" t="s">
        <v>63</v>
      </c>
      <c r="C60" s="2" t="s">
        <v>519</v>
      </c>
      <c r="D60" s="0" t="s">
        <v>520</v>
      </c>
    </row>
    <row r="61" customFormat="false" ht="12.8" hidden="false" customHeight="false" outlineLevel="0" collapsed="false">
      <c r="A61" s="2" t="s">
        <v>3</v>
      </c>
      <c r="B61" s="2" t="s">
        <v>63</v>
      </c>
      <c r="C61" s="2" t="s">
        <v>521</v>
      </c>
      <c r="D61" s="0" t="s">
        <v>520</v>
      </c>
    </row>
    <row r="62" customFormat="false" ht="12.8" hidden="false" customHeight="false" outlineLevel="0" collapsed="false">
      <c r="A62" s="2" t="s">
        <v>3</v>
      </c>
      <c r="B62" s="2" t="s">
        <v>64</v>
      </c>
      <c r="C62" s="2" t="s">
        <v>519</v>
      </c>
      <c r="D62" s="0" t="s">
        <v>520</v>
      </c>
    </row>
    <row r="63" customFormat="false" ht="12.8" hidden="false" customHeight="false" outlineLevel="0" collapsed="false">
      <c r="A63" s="2" t="s">
        <v>3</v>
      </c>
      <c r="B63" s="2" t="s">
        <v>64</v>
      </c>
      <c r="C63" s="2" t="s">
        <v>521</v>
      </c>
      <c r="D63" s="0" t="s">
        <v>520</v>
      </c>
    </row>
    <row r="64" customFormat="false" ht="12.8" hidden="false" customHeight="false" outlineLevel="0" collapsed="false">
      <c r="A64" s="2" t="s">
        <v>3</v>
      </c>
      <c r="B64" s="2" t="s">
        <v>65</v>
      </c>
      <c r="C64" s="2" t="s">
        <v>519</v>
      </c>
      <c r="D64" s="0" t="s">
        <v>520</v>
      </c>
    </row>
    <row r="65" customFormat="false" ht="12.8" hidden="false" customHeight="false" outlineLevel="0" collapsed="false">
      <c r="A65" s="2" t="s">
        <v>3</v>
      </c>
      <c r="B65" s="2" t="s">
        <v>65</v>
      </c>
      <c r="C65" s="2" t="s">
        <v>521</v>
      </c>
      <c r="D65" s="0" t="s">
        <v>520</v>
      </c>
    </row>
    <row r="66" customFormat="false" ht="12.8" hidden="false" customHeight="false" outlineLevel="0" collapsed="false">
      <c r="A66" s="2" t="s">
        <v>3</v>
      </c>
      <c r="B66" s="2" t="s">
        <v>66</v>
      </c>
      <c r="C66" s="2" t="s">
        <v>519</v>
      </c>
      <c r="D66" s="0" t="s">
        <v>520</v>
      </c>
    </row>
    <row r="67" customFormat="false" ht="12.8" hidden="false" customHeight="false" outlineLevel="0" collapsed="false">
      <c r="A67" s="2" t="s">
        <v>3</v>
      </c>
      <c r="B67" s="2" t="s">
        <v>66</v>
      </c>
      <c r="C67" s="2" t="s">
        <v>521</v>
      </c>
      <c r="D67" s="0" t="s">
        <v>520</v>
      </c>
    </row>
    <row r="68" customFormat="false" ht="12.8" hidden="false" customHeight="false" outlineLevel="0" collapsed="false">
      <c r="A68" s="2" t="s">
        <v>3</v>
      </c>
      <c r="B68" s="2" t="s">
        <v>67</v>
      </c>
      <c r="C68" s="2" t="s">
        <v>519</v>
      </c>
      <c r="D68" s="0" t="s">
        <v>520</v>
      </c>
    </row>
    <row r="69" customFormat="false" ht="12.8" hidden="false" customHeight="false" outlineLevel="0" collapsed="false">
      <c r="A69" s="2" t="s">
        <v>3</v>
      </c>
      <c r="B69" s="2" t="s">
        <v>67</v>
      </c>
      <c r="C69" s="2" t="s">
        <v>521</v>
      </c>
      <c r="D69" s="0" t="s">
        <v>520</v>
      </c>
    </row>
    <row r="70" customFormat="false" ht="12.8" hidden="false" customHeight="false" outlineLevel="0" collapsed="false">
      <c r="A70" s="2" t="s">
        <v>3</v>
      </c>
      <c r="B70" s="2" t="s">
        <v>68</v>
      </c>
      <c r="C70" s="2" t="s">
        <v>519</v>
      </c>
      <c r="D70" s="0" t="s">
        <v>520</v>
      </c>
    </row>
    <row r="71" customFormat="false" ht="12.8" hidden="false" customHeight="false" outlineLevel="0" collapsed="false">
      <c r="A71" s="2" t="s">
        <v>3</v>
      </c>
      <c r="B71" s="2" t="s">
        <v>68</v>
      </c>
      <c r="C71" s="2" t="s">
        <v>521</v>
      </c>
      <c r="D71" s="0" t="s">
        <v>520</v>
      </c>
    </row>
    <row r="72" customFormat="false" ht="12.8" hidden="false" customHeight="false" outlineLevel="0" collapsed="false">
      <c r="A72" s="2" t="s">
        <v>3</v>
      </c>
      <c r="B72" s="2" t="s">
        <v>69</v>
      </c>
      <c r="C72" s="2" t="s">
        <v>519</v>
      </c>
      <c r="D72" s="0" t="s">
        <v>520</v>
      </c>
    </row>
    <row r="73" customFormat="false" ht="12.8" hidden="false" customHeight="false" outlineLevel="0" collapsed="false">
      <c r="A73" s="2" t="s">
        <v>3</v>
      </c>
      <c r="B73" s="2" t="s">
        <v>69</v>
      </c>
      <c r="C73" s="2" t="s">
        <v>521</v>
      </c>
      <c r="D73" s="0" t="s">
        <v>520</v>
      </c>
    </row>
    <row r="74" customFormat="false" ht="12.8" hidden="false" customHeight="false" outlineLevel="0" collapsed="false">
      <c r="A74" s="2" t="s">
        <v>3</v>
      </c>
      <c r="B74" s="2" t="s">
        <v>70</v>
      </c>
      <c r="C74" s="2" t="s">
        <v>519</v>
      </c>
      <c r="D74" s="0" t="s">
        <v>520</v>
      </c>
    </row>
    <row r="75" customFormat="false" ht="12.8" hidden="false" customHeight="false" outlineLevel="0" collapsed="false">
      <c r="A75" s="2" t="s">
        <v>3</v>
      </c>
      <c r="B75" s="2" t="s">
        <v>70</v>
      </c>
      <c r="C75" s="2" t="s">
        <v>521</v>
      </c>
      <c r="D75" s="0" t="s">
        <v>520</v>
      </c>
    </row>
    <row r="76" customFormat="false" ht="12.8" hidden="false" customHeight="false" outlineLevel="0" collapsed="false">
      <c r="A76" s="2" t="s">
        <v>3</v>
      </c>
      <c r="B76" s="2" t="s">
        <v>71</v>
      </c>
      <c r="C76" s="2" t="s">
        <v>519</v>
      </c>
      <c r="D76" s="0" t="s">
        <v>520</v>
      </c>
    </row>
    <row r="77" customFormat="false" ht="12.8" hidden="false" customHeight="false" outlineLevel="0" collapsed="false">
      <c r="A77" s="2" t="s">
        <v>3</v>
      </c>
      <c r="B77" s="2" t="s">
        <v>71</v>
      </c>
      <c r="C77" s="2" t="s">
        <v>521</v>
      </c>
      <c r="D77" s="0" t="s">
        <v>520</v>
      </c>
    </row>
    <row r="78" customFormat="false" ht="12.8" hidden="false" customHeight="false" outlineLevel="0" collapsed="false">
      <c r="A78" s="2" t="s">
        <v>3</v>
      </c>
      <c r="B78" s="2" t="s">
        <v>72</v>
      </c>
      <c r="C78" s="2" t="s">
        <v>519</v>
      </c>
      <c r="D78" s="0" t="s">
        <v>520</v>
      </c>
    </row>
    <row r="79" customFormat="false" ht="12.8" hidden="false" customHeight="false" outlineLevel="0" collapsed="false">
      <c r="A79" s="2" t="s">
        <v>3</v>
      </c>
      <c r="B79" s="2" t="s">
        <v>72</v>
      </c>
      <c r="C79" s="2" t="s">
        <v>521</v>
      </c>
      <c r="D79" s="0" t="s">
        <v>520</v>
      </c>
    </row>
    <row r="80" customFormat="false" ht="12.8" hidden="false" customHeight="false" outlineLevel="0" collapsed="false">
      <c r="A80" s="2" t="s">
        <v>3</v>
      </c>
      <c r="B80" s="2" t="s">
        <v>73</v>
      </c>
      <c r="C80" s="2" t="s">
        <v>519</v>
      </c>
      <c r="D80" s="0" t="s">
        <v>520</v>
      </c>
    </row>
    <row r="81" customFormat="false" ht="12.8" hidden="false" customHeight="false" outlineLevel="0" collapsed="false">
      <c r="A81" s="2" t="s">
        <v>3</v>
      </c>
      <c r="B81" s="2" t="s">
        <v>73</v>
      </c>
      <c r="C81" s="2" t="s">
        <v>521</v>
      </c>
      <c r="D81" s="0" t="s">
        <v>520</v>
      </c>
    </row>
    <row r="82" customFormat="false" ht="12.8" hidden="false" customHeight="false" outlineLevel="0" collapsed="false">
      <c r="A82" s="2" t="s">
        <v>3</v>
      </c>
      <c r="B82" s="2" t="s">
        <v>74</v>
      </c>
      <c r="C82" s="2" t="s">
        <v>519</v>
      </c>
      <c r="D82" s="0" t="s">
        <v>520</v>
      </c>
    </row>
    <row r="83" customFormat="false" ht="12.8" hidden="false" customHeight="false" outlineLevel="0" collapsed="false">
      <c r="A83" s="2" t="s">
        <v>3</v>
      </c>
      <c r="B83" s="2" t="s">
        <v>74</v>
      </c>
      <c r="C83" s="2" t="s">
        <v>521</v>
      </c>
      <c r="D83" s="0" t="s">
        <v>520</v>
      </c>
    </row>
    <row r="84" customFormat="false" ht="12.8" hidden="false" customHeight="false" outlineLevel="0" collapsed="false">
      <c r="A84" s="2" t="s">
        <v>3</v>
      </c>
      <c r="B84" s="2" t="s">
        <v>75</v>
      </c>
      <c r="C84" s="2" t="s">
        <v>519</v>
      </c>
      <c r="D84" s="0" t="s">
        <v>520</v>
      </c>
    </row>
    <row r="85" customFormat="false" ht="12.8" hidden="false" customHeight="false" outlineLevel="0" collapsed="false">
      <c r="A85" s="2" t="s">
        <v>3</v>
      </c>
      <c r="B85" s="2" t="s">
        <v>75</v>
      </c>
      <c r="C85" s="2" t="s">
        <v>521</v>
      </c>
      <c r="D85" s="0" t="s">
        <v>520</v>
      </c>
    </row>
    <row r="86" customFormat="false" ht="12.8" hidden="false" customHeight="false" outlineLevel="0" collapsed="false">
      <c r="A86" s="2" t="s">
        <v>3</v>
      </c>
      <c r="B86" s="2" t="s">
        <v>76</v>
      </c>
      <c r="C86" s="2" t="s">
        <v>519</v>
      </c>
      <c r="D86" s="0" t="s">
        <v>520</v>
      </c>
    </row>
    <row r="87" customFormat="false" ht="12.8" hidden="false" customHeight="false" outlineLevel="0" collapsed="false">
      <c r="A87" s="2" t="s">
        <v>3</v>
      </c>
      <c r="B87" s="2" t="s">
        <v>76</v>
      </c>
      <c r="C87" s="2" t="s">
        <v>521</v>
      </c>
      <c r="D87" s="0" t="s">
        <v>520</v>
      </c>
    </row>
    <row r="88" customFormat="false" ht="12.8" hidden="false" customHeight="false" outlineLevel="0" collapsed="false">
      <c r="A88" s="2" t="s">
        <v>3</v>
      </c>
      <c r="B88" s="2" t="s">
        <v>77</v>
      </c>
      <c r="C88" s="2" t="s">
        <v>519</v>
      </c>
      <c r="D88" s="0" t="s">
        <v>520</v>
      </c>
    </row>
    <row r="89" customFormat="false" ht="12.8" hidden="false" customHeight="false" outlineLevel="0" collapsed="false">
      <c r="A89" s="2" t="s">
        <v>3</v>
      </c>
      <c r="B89" s="2" t="s">
        <v>77</v>
      </c>
      <c r="C89" s="2" t="s">
        <v>521</v>
      </c>
      <c r="D89" s="0" t="s">
        <v>520</v>
      </c>
    </row>
    <row r="90" customFormat="false" ht="12.8" hidden="false" customHeight="false" outlineLevel="0" collapsed="false">
      <c r="A90" s="2" t="s">
        <v>3</v>
      </c>
      <c r="B90" s="2" t="s">
        <v>78</v>
      </c>
      <c r="C90" s="2" t="s">
        <v>519</v>
      </c>
      <c r="D90" s="0" t="s">
        <v>520</v>
      </c>
    </row>
    <row r="91" customFormat="false" ht="12.8" hidden="false" customHeight="false" outlineLevel="0" collapsed="false">
      <c r="A91" s="2" t="s">
        <v>3</v>
      </c>
      <c r="B91" s="2" t="s">
        <v>78</v>
      </c>
      <c r="C91" s="2" t="s">
        <v>521</v>
      </c>
      <c r="D91" s="0" t="s">
        <v>520</v>
      </c>
    </row>
    <row r="92" customFormat="false" ht="12.8" hidden="false" customHeight="false" outlineLevel="0" collapsed="false">
      <c r="A92" s="2" t="s">
        <v>3</v>
      </c>
      <c r="B92" s="2" t="s">
        <v>79</v>
      </c>
      <c r="C92" s="2" t="s">
        <v>519</v>
      </c>
      <c r="D92" s="0" t="s">
        <v>520</v>
      </c>
    </row>
    <row r="93" customFormat="false" ht="12.8" hidden="false" customHeight="false" outlineLevel="0" collapsed="false">
      <c r="A93" s="2" t="s">
        <v>3</v>
      </c>
      <c r="B93" s="2" t="s">
        <v>79</v>
      </c>
      <c r="C93" s="2" t="s">
        <v>521</v>
      </c>
      <c r="D93" s="0" t="s">
        <v>520</v>
      </c>
    </row>
    <row r="94" customFormat="false" ht="12.8" hidden="false" customHeight="false" outlineLevel="0" collapsed="false">
      <c r="A94" s="2" t="s">
        <v>3</v>
      </c>
      <c r="B94" s="2" t="s">
        <v>80</v>
      </c>
      <c r="C94" s="2" t="s">
        <v>519</v>
      </c>
      <c r="D94" s="0" t="s">
        <v>520</v>
      </c>
    </row>
    <row r="95" customFormat="false" ht="12.8" hidden="false" customHeight="false" outlineLevel="0" collapsed="false">
      <c r="A95" s="2" t="s">
        <v>3</v>
      </c>
      <c r="B95" s="2" t="s">
        <v>80</v>
      </c>
      <c r="C95" s="2" t="s">
        <v>521</v>
      </c>
      <c r="D95" s="0" t="s">
        <v>520</v>
      </c>
    </row>
    <row r="96" customFormat="false" ht="12.8" hidden="false" customHeight="false" outlineLevel="0" collapsed="false">
      <c r="A96" s="2" t="s">
        <v>3</v>
      </c>
      <c r="B96" s="2" t="s">
        <v>81</v>
      </c>
      <c r="C96" s="2" t="s">
        <v>519</v>
      </c>
      <c r="D96" s="0" t="s">
        <v>520</v>
      </c>
    </row>
    <row r="97" customFormat="false" ht="12.8" hidden="false" customHeight="false" outlineLevel="0" collapsed="false">
      <c r="A97" s="2" t="s">
        <v>3</v>
      </c>
      <c r="B97" s="2" t="s">
        <v>81</v>
      </c>
      <c r="C97" s="2" t="s">
        <v>521</v>
      </c>
      <c r="D97" s="0" t="s">
        <v>520</v>
      </c>
    </row>
    <row r="98" customFormat="false" ht="12.8" hidden="false" customHeight="false" outlineLevel="0" collapsed="false">
      <c r="A98" s="2" t="s">
        <v>3</v>
      </c>
      <c r="B98" s="2" t="s">
        <v>82</v>
      </c>
      <c r="C98" s="2" t="s">
        <v>519</v>
      </c>
      <c r="D98" s="0" t="s">
        <v>520</v>
      </c>
    </row>
    <row r="99" customFormat="false" ht="12.8" hidden="false" customHeight="false" outlineLevel="0" collapsed="false">
      <c r="A99" s="2" t="s">
        <v>3</v>
      </c>
      <c r="B99" s="2" t="s">
        <v>82</v>
      </c>
      <c r="C99" s="2" t="s">
        <v>521</v>
      </c>
      <c r="D99" s="0" t="s">
        <v>520</v>
      </c>
    </row>
    <row r="100" customFormat="false" ht="12.8" hidden="false" customHeight="false" outlineLevel="0" collapsed="false">
      <c r="A100" s="2" t="s">
        <v>3</v>
      </c>
      <c r="B100" s="2" t="s">
        <v>83</v>
      </c>
      <c r="C100" s="2" t="s">
        <v>519</v>
      </c>
      <c r="D100" s="0" t="s">
        <v>520</v>
      </c>
    </row>
    <row r="101" customFormat="false" ht="12.8" hidden="false" customHeight="false" outlineLevel="0" collapsed="false">
      <c r="A101" s="2" t="s">
        <v>3</v>
      </c>
      <c r="B101" s="2" t="s">
        <v>83</v>
      </c>
      <c r="C101" s="2" t="s">
        <v>521</v>
      </c>
      <c r="D101" s="0" t="s">
        <v>520</v>
      </c>
    </row>
    <row r="102" customFormat="false" ht="12.8" hidden="false" customHeight="false" outlineLevel="0" collapsed="false">
      <c r="A102" s="2" t="s">
        <v>3</v>
      </c>
      <c r="B102" s="2" t="s">
        <v>84</v>
      </c>
      <c r="C102" s="2" t="s">
        <v>519</v>
      </c>
      <c r="D102" s="0" t="s">
        <v>520</v>
      </c>
    </row>
    <row r="103" customFormat="false" ht="12.8" hidden="false" customHeight="false" outlineLevel="0" collapsed="false">
      <c r="A103" s="2" t="s">
        <v>3</v>
      </c>
      <c r="B103" s="2" t="s">
        <v>84</v>
      </c>
      <c r="C103" s="2" t="s">
        <v>521</v>
      </c>
      <c r="D103" s="0" t="s">
        <v>520</v>
      </c>
    </row>
    <row r="104" customFormat="false" ht="12.8" hidden="false" customHeight="false" outlineLevel="0" collapsed="false">
      <c r="A104" s="2" t="s">
        <v>3</v>
      </c>
      <c r="B104" s="2" t="s">
        <v>85</v>
      </c>
      <c r="C104" s="2" t="s">
        <v>519</v>
      </c>
      <c r="D104" s="0" t="s">
        <v>520</v>
      </c>
    </row>
    <row r="105" customFormat="false" ht="12.8" hidden="false" customHeight="false" outlineLevel="0" collapsed="false">
      <c r="A105" s="2" t="s">
        <v>3</v>
      </c>
      <c r="B105" s="2" t="s">
        <v>85</v>
      </c>
      <c r="C105" s="2" t="s">
        <v>521</v>
      </c>
      <c r="D105" s="0" t="s">
        <v>520</v>
      </c>
    </row>
    <row r="106" customFormat="false" ht="12.8" hidden="false" customHeight="false" outlineLevel="0" collapsed="false">
      <c r="A106" s="2" t="s">
        <v>3</v>
      </c>
      <c r="B106" s="2" t="s">
        <v>86</v>
      </c>
      <c r="C106" s="2" t="s">
        <v>519</v>
      </c>
      <c r="D106" s="0" t="s">
        <v>520</v>
      </c>
    </row>
    <row r="107" customFormat="false" ht="12.8" hidden="false" customHeight="false" outlineLevel="0" collapsed="false">
      <c r="A107" s="2" t="s">
        <v>3</v>
      </c>
      <c r="B107" s="2" t="s">
        <v>86</v>
      </c>
      <c r="C107" s="2" t="s">
        <v>521</v>
      </c>
      <c r="D107" s="0" t="s">
        <v>520</v>
      </c>
    </row>
    <row r="108" customFormat="false" ht="12.8" hidden="false" customHeight="false" outlineLevel="0" collapsed="false">
      <c r="A108" s="2" t="s">
        <v>3</v>
      </c>
      <c r="B108" s="2" t="s">
        <v>87</v>
      </c>
      <c r="C108" s="2" t="s">
        <v>519</v>
      </c>
      <c r="D108" s="0" t="s">
        <v>520</v>
      </c>
    </row>
    <row r="109" customFormat="false" ht="12.8" hidden="false" customHeight="false" outlineLevel="0" collapsed="false">
      <c r="A109" s="2" t="s">
        <v>3</v>
      </c>
      <c r="B109" s="2" t="s">
        <v>87</v>
      </c>
      <c r="C109" s="2" t="s">
        <v>521</v>
      </c>
      <c r="D109" s="0" t="s">
        <v>520</v>
      </c>
    </row>
    <row r="110" customFormat="false" ht="12.8" hidden="false" customHeight="false" outlineLevel="0" collapsed="false">
      <c r="A110" s="2" t="s">
        <v>3</v>
      </c>
      <c r="B110" s="2" t="s">
        <v>88</v>
      </c>
      <c r="C110" s="2" t="s">
        <v>519</v>
      </c>
      <c r="D110" s="0" t="s">
        <v>520</v>
      </c>
    </row>
    <row r="111" customFormat="false" ht="12.8" hidden="false" customHeight="false" outlineLevel="0" collapsed="false">
      <c r="A111" s="2" t="s">
        <v>3</v>
      </c>
      <c r="B111" s="2" t="s">
        <v>88</v>
      </c>
      <c r="C111" s="2" t="s">
        <v>521</v>
      </c>
      <c r="D111" s="0" t="s">
        <v>520</v>
      </c>
    </row>
    <row r="112" customFormat="false" ht="12.8" hidden="false" customHeight="false" outlineLevel="0" collapsed="false">
      <c r="A112" s="2" t="s">
        <v>3</v>
      </c>
      <c r="B112" s="2" t="s">
        <v>89</v>
      </c>
      <c r="C112" s="2" t="s">
        <v>519</v>
      </c>
      <c r="D112" s="0" t="s">
        <v>520</v>
      </c>
    </row>
    <row r="113" customFormat="false" ht="12.8" hidden="false" customHeight="false" outlineLevel="0" collapsed="false">
      <c r="A113" s="2" t="s">
        <v>3</v>
      </c>
      <c r="B113" s="2" t="s">
        <v>89</v>
      </c>
      <c r="C113" s="2" t="s">
        <v>521</v>
      </c>
      <c r="D113" s="0" t="s">
        <v>520</v>
      </c>
    </row>
    <row r="114" customFormat="false" ht="12.8" hidden="false" customHeight="false" outlineLevel="0" collapsed="false">
      <c r="A114" s="2" t="s">
        <v>3</v>
      </c>
      <c r="B114" s="2" t="s">
        <v>90</v>
      </c>
      <c r="C114" s="2" t="s">
        <v>519</v>
      </c>
      <c r="D114" s="0" t="s">
        <v>520</v>
      </c>
    </row>
    <row r="115" customFormat="false" ht="12.8" hidden="false" customHeight="false" outlineLevel="0" collapsed="false">
      <c r="A115" s="2" t="s">
        <v>3</v>
      </c>
      <c r="B115" s="2" t="s">
        <v>90</v>
      </c>
      <c r="C115" s="2" t="s">
        <v>521</v>
      </c>
      <c r="D115" s="0" t="s">
        <v>520</v>
      </c>
    </row>
    <row r="116" customFormat="false" ht="12.8" hidden="false" customHeight="false" outlineLevel="0" collapsed="false">
      <c r="A116" s="2" t="s">
        <v>3</v>
      </c>
      <c r="B116" s="2" t="s">
        <v>91</v>
      </c>
      <c r="C116" s="2" t="s">
        <v>519</v>
      </c>
      <c r="D116" s="0" t="s">
        <v>520</v>
      </c>
    </row>
    <row r="117" customFormat="false" ht="12.8" hidden="false" customHeight="false" outlineLevel="0" collapsed="false">
      <c r="A117" s="2" t="s">
        <v>3</v>
      </c>
      <c r="B117" s="2" t="s">
        <v>91</v>
      </c>
      <c r="C117" s="2" t="s">
        <v>521</v>
      </c>
      <c r="D117" s="0" t="s">
        <v>520</v>
      </c>
    </row>
    <row r="118" customFormat="false" ht="12.8" hidden="false" customHeight="false" outlineLevel="0" collapsed="false">
      <c r="A118" s="2" t="s">
        <v>3</v>
      </c>
      <c r="B118" s="2" t="s">
        <v>92</v>
      </c>
      <c r="C118" s="2" t="s">
        <v>519</v>
      </c>
      <c r="D118" s="0" t="s">
        <v>520</v>
      </c>
    </row>
    <row r="119" customFormat="false" ht="12.8" hidden="false" customHeight="false" outlineLevel="0" collapsed="false">
      <c r="A119" s="2" t="s">
        <v>3</v>
      </c>
      <c r="B119" s="2" t="s">
        <v>92</v>
      </c>
      <c r="C119" s="2" t="s">
        <v>521</v>
      </c>
      <c r="D119" s="0" t="s">
        <v>520</v>
      </c>
    </row>
    <row r="120" customFormat="false" ht="12.8" hidden="false" customHeight="false" outlineLevel="0" collapsed="false">
      <c r="A120" s="2" t="s">
        <v>3</v>
      </c>
      <c r="B120" s="2" t="s">
        <v>93</v>
      </c>
      <c r="C120" s="2" t="s">
        <v>519</v>
      </c>
      <c r="D120" s="0" t="s">
        <v>520</v>
      </c>
    </row>
    <row r="121" customFormat="false" ht="12.8" hidden="false" customHeight="false" outlineLevel="0" collapsed="false">
      <c r="A121" s="2" t="s">
        <v>3</v>
      </c>
      <c r="B121" s="2" t="s">
        <v>93</v>
      </c>
      <c r="C121" s="2" t="s">
        <v>521</v>
      </c>
      <c r="D121" s="0" t="s">
        <v>520</v>
      </c>
    </row>
    <row r="122" customFormat="false" ht="12.8" hidden="false" customHeight="false" outlineLevel="0" collapsed="false">
      <c r="A122" s="2" t="s">
        <v>3</v>
      </c>
      <c r="B122" s="2" t="s">
        <v>94</v>
      </c>
      <c r="C122" s="2" t="s">
        <v>519</v>
      </c>
      <c r="D122" s="0" t="s">
        <v>520</v>
      </c>
    </row>
    <row r="123" customFormat="false" ht="12.8" hidden="false" customHeight="false" outlineLevel="0" collapsed="false">
      <c r="A123" s="2" t="s">
        <v>3</v>
      </c>
      <c r="B123" s="2" t="s">
        <v>94</v>
      </c>
      <c r="C123" s="2" t="s">
        <v>521</v>
      </c>
      <c r="D123" s="0" t="s">
        <v>520</v>
      </c>
    </row>
    <row r="124" customFormat="false" ht="12.8" hidden="false" customHeight="false" outlineLevel="0" collapsed="false">
      <c r="A124" s="2" t="s">
        <v>4</v>
      </c>
      <c r="B124" s="2" t="s">
        <v>95</v>
      </c>
      <c r="C124" s="2" t="s">
        <v>519</v>
      </c>
      <c r="D124" s="0" t="s">
        <v>520</v>
      </c>
    </row>
    <row r="125" customFormat="false" ht="12.8" hidden="false" customHeight="false" outlineLevel="0" collapsed="false">
      <c r="A125" s="2" t="s">
        <v>4</v>
      </c>
      <c r="B125" s="2" t="s">
        <v>95</v>
      </c>
      <c r="C125" s="2" t="s">
        <v>521</v>
      </c>
      <c r="D125" s="0" t="s">
        <v>520</v>
      </c>
    </row>
    <row r="126" customFormat="false" ht="12.8" hidden="false" customHeight="false" outlineLevel="0" collapsed="false">
      <c r="A126" s="2" t="s">
        <v>4</v>
      </c>
      <c r="B126" s="2" t="s">
        <v>96</v>
      </c>
      <c r="C126" s="2" t="s">
        <v>519</v>
      </c>
      <c r="D126" s="0" t="s">
        <v>520</v>
      </c>
    </row>
    <row r="127" customFormat="false" ht="12.8" hidden="false" customHeight="false" outlineLevel="0" collapsed="false">
      <c r="A127" s="2" t="s">
        <v>4</v>
      </c>
      <c r="B127" s="2" t="s">
        <v>96</v>
      </c>
      <c r="C127" s="2" t="s">
        <v>521</v>
      </c>
      <c r="D127" s="0" t="s">
        <v>520</v>
      </c>
    </row>
    <row r="128" customFormat="false" ht="12.8" hidden="false" customHeight="false" outlineLevel="0" collapsed="false">
      <c r="A128" s="2" t="s">
        <v>4</v>
      </c>
      <c r="B128" s="2" t="s">
        <v>97</v>
      </c>
      <c r="C128" s="2" t="s">
        <v>519</v>
      </c>
      <c r="D128" s="0" t="s">
        <v>520</v>
      </c>
    </row>
    <row r="129" customFormat="false" ht="12.8" hidden="false" customHeight="false" outlineLevel="0" collapsed="false">
      <c r="A129" s="2" t="s">
        <v>4</v>
      </c>
      <c r="B129" s="2" t="s">
        <v>97</v>
      </c>
      <c r="C129" s="2" t="s">
        <v>521</v>
      </c>
      <c r="D129" s="0" t="s">
        <v>520</v>
      </c>
    </row>
    <row r="130" customFormat="false" ht="12.8" hidden="false" customHeight="false" outlineLevel="0" collapsed="false">
      <c r="A130" s="2" t="s">
        <v>4</v>
      </c>
      <c r="B130" s="2" t="s">
        <v>98</v>
      </c>
      <c r="C130" s="2" t="s">
        <v>519</v>
      </c>
      <c r="D130" s="0" t="s">
        <v>520</v>
      </c>
    </row>
    <row r="131" customFormat="false" ht="12.8" hidden="false" customHeight="false" outlineLevel="0" collapsed="false">
      <c r="A131" s="2" t="s">
        <v>4</v>
      </c>
      <c r="B131" s="2" t="s">
        <v>98</v>
      </c>
      <c r="C131" s="2" t="s">
        <v>521</v>
      </c>
      <c r="D131" s="0" t="s">
        <v>520</v>
      </c>
    </row>
    <row r="132" customFormat="false" ht="12.8" hidden="false" customHeight="false" outlineLevel="0" collapsed="false">
      <c r="A132" s="2" t="s">
        <v>4</v>
      </c>
      <c r="B132" s="2" t="s">
        <v>99</v>
      </c>
      <c r="C132" s="2" t="s">
        <v>519</v>
      </c>
      <c r="D132" s="0" t="s">
        <v>520</v>
      </c>
    </row>
    <row r="133" customFormat="false" ht="12.8" hidden="false" customHeight="false" outlineLevel="0" collapsed="false">
      <c r="A133" s="2" t="s">
        <v>4</v>
      </c>
      <c r="B133" s="2" t="s">
        <v>99</v>
      </c>
      <c r="C133" s="2" t="s">
        <v>521</v>
      </c>
      <c r="D133" s="0" t="s">
        <v>520</v>
      </c>
    </row>
    <row r="134" customFormat="false" ht="12.8" hidden="false" customHeight="false" outlineLevel="0" collapsed="false">
      <c r="A134" s="2" t="s">
        <v>4</v>
      </c>
      <c r="B134" s="2" t="s">
        <v>100</v>
      </c>
      <c r="C134" s="2" t="s">
        <v>519</v>
      </c>
      <c r="D134" s="1" t="s">
        <v>522</v>
      </c>
    </row>
    <row r="135" customFormat="false" ht="12.8" hidden="false" customHeight="false" outlineLevel="0" collapsed="false">
      <c r="A135" s="2" t="s">
        <v>4</v>
      </c>
      <c r="B135" s="2" t="s">
        <v>100</v>
      </c>
      <c r="C135" s="2" t="s">
        <v>521</v>
      </c>
      <c r="D135" s="1" t="s">
        <v>522</v>
      </c>
    </row>
    <row r="136" customFormat="false" ht="12.8" hidden="false" customHeight="false" outlineLevel="0" collapsed="false">
      <c r="A136" s="2" t="s">
        <v>4</v>
      </c>
      <c r="B136" s="2" t="s">
        <v>102</v>
      </c>
      <c r="C136" s="2" t="s">
        <v>519</v>
      </c>
      <c r="D136" s="1" t="s">
        <v>522</v>
      </c>
    </row>
    <row r="137" customFormat="false" ht="12.8" hidden="false" customHeight="false" outlineLevel="0" collapsed="false">
      <c r="A137" s="2" t="s">
        <v>4</v>
      </c>
      <c r="B137" s="2" t="s">
        <v>102</v>
      </c>
      <c r="C137" s="2" t="s">
        <v>521</v>
      </c>
      <c r="D137" s="1" t="s">
        <v>522</v>
      </c>
    </row>
    <row r="138" customFormat="false" ht="12.8" hidden="false" customHeight="false" outlineLevel="0" collapsed="false">
      <c r="A138" s="2" t="s">
        <v>4</v>
      </c>
      <c r="B138" s="2" t="s">
        <v>103</v>
      </c>
      <c r="C138" s="2" t="s">
        <v>519</v>
      </c>
      <c r="D138" s="1" t="s">
        <v>522</v>
      </c>
    </row>
    <row r="139" customFormat="false" ht="12.8" hidden="false" customHeight="false" outlineLevel="0" collapsed="false">
      <c r="A139" s="2" t="s">
        <v>4</v>
      </c>
      <c r="B139" s="2" t="s">
        <v>103</v>
      </c>
      <c r="C139" s="2" t="s">
        <v>521</v>
      </c>
      <c r="D139" s="1" t="s">
        <v>522</v>
      </c>
    </row>
    <row r="140" customFormat="false" ht="12.8" hidden="false" customHeight="false" outlineLevel="0" collapsed="false">
      <c r="A140" s="2" t="s">
        <v>4</v>
      </c>
      <c r="B140" s="2" t="s">
        <v>104</v>
      </c>
      <c r="C140" s="2" t="s">
        <v>519</v>
      </c>
      <c r="D140" s="1" t="s">
        <v>522</v>
      </c>
    </row>
    <row r="141" customFormat="false" ht="12.8" hidden="false" customHeight="false" outlineLevel="0" collapsed="false">
      <c r="A141" s="2" t="s">
        <v>4</v>
      </c>
      <c r="B141" s="2" t="s">
        <v>104</v>
      </c>
      <c r="C141" s="2" t="s">
        <v>521</v>
      </c>
      <c r="D141" s="1" t="s">
        <v>522</v>
      </c>
    </row>
    <row r="142" customFormat="false" ht="12.8" hidden="false" customHeight="false" outlineLevel="0" collapsed="false">
      <c r="A142" s="2" t="s">
        <v>4</v>
      </c>
      <c r="B142" s="2" t="s">
        <v>105</v>
      </c>
      <c r="C142" s="2" t="s">
        <v>519</v>
      </c>
      <c r="D142" s="1" t="s">
        <v>522</v>
      </c>
    </row>
    <row r="143" customFormat="false" ht="12.8" hidden="false" customHeight="false" outlineLevel="0" collapsed="false">
      <c r="A143" s="2" t="s">
        <v>4</v>
      </c>
      <c r="B143" s="2" t="s">
        <v>105</v>
      </c>
      <c r="C143" s="2" t="s">
        <v>521</v>
      </c>
      <c r="D143" s="1" t="s">
        <v>522</v>
      </c>
    </row>
    <row r="144" customFormat="false" ht="12.8" hidden="false" customHeight="false" outlineLevel="0" collapsed="false">
      <c r="A144" s="2" t="s">
        <v>4</v>
      </c>
      <c r="B144" s="2" t="s">
        <v>106</v>
      </c>
      <c r="C144" s="2" t="s">
        <v>519</v>
      </c>
      <c r="D144" s="0" t="s">
        <v>520</v>
      </c>
    </row>
    <row r="145" customFormat="false" ht="12.8" hidden="false" customHeight="false" outlineLevel="0" collapsed="false">
      <c r="A145" s="2" t="s">
        <v>4</v>
      </c>
      <c r="B145" s="2" t="s">
        <v>106</v>
      </c>
      <c r="C145" s="2" t="s">
        <v>521</v>
      </c>
      <c r="D145" s="0" t="s">
        <v>520</v>
      </c>
    </row>
    <row r="146" customFormat="false" ht="12.8" hidden="false" customHeight="false" outlineLevel="0" collapsed="false">
      <c r="A146" s="2" t="s">
        <v>4</v>
      </c>
      <c r="B146" s="2" t="s">
        <v>107</v>
      </c>
      <c r="C146" s="2" t="s">
        <v>519</v>
      </c>
      <c r="D146" s="0" t="s">
        <v>520</v>
      </c>
    </row>
    <row r="147" customFormat="false" ht="12.8" hidden="false" customHeight="false" outlineLevel="0" collapsed="false">
      <c r="A147" s="2" t="s">
        <v>4</v>
      </c>
      <c r="B147" s="2" t="s">
        <v>107</v>
      </c>
      <c r="C147" s="2" t="s">
        <v>521</v>
      </c>
      <c r="D147" s="0" t="s">
        <v>520</v>
      </c>
    </row>
    <row r="148" customFormat="false" ht="12.8" hidden="false" customHeight="false" outlineLevel="0" collapsed="false">
      <c r="A148" s="2" t="s">
        <v>4</v>
      </c>
      <c r="B148" s="2" t="s">
        <v>108</v>
      </c>
      <c r="C148" s="2" t="s">
        <v>519</v>
      </c>
      <c r="D148" s="0" t="s">
        <v>520</v>
      </c>
    </row>
    <row r="149" customFormat="false" ht="12.8" hidden="false" customHeight="false" outlineLevel="0" collapsed="false">
      <c r="A149" s="2" t="s">
        <v>4</v>
      </c>
      <c r="B149" s="2" t="s">
        <v>108</v>
      </c>
      <c r="C149" s="2" t="s">
        <v>521</v>
      </c>
      <c r="D149" s="0" t="s">
        <v>520</v>
      </c>
    </row>
    <row r="150" customFormat="false" ht="12.8" hidden="false" customHeight="false" outlineLevel="0" collapsed="false">
      <c r="A150" s="2" t="s">
        <v>4</v>
      </c>
      <c r="B150" s="2" t="s">
        <v>109</v>
      </c>
      <c r="C150" s="2" t="s">
        <v>519</v>
      </c>
      <c r="D150" s="0" t="s">
        <v>520</v>
      </c>
    </row>
    <row r="151" customFormat="false" ht="12.8" hidden="false" customHeight="false" outlineLevel="0" collapsed="false">
      <c r="A151" s="2" t="s">
        <v>4</v>
      </c>
      <c r="B151" s="2" t="s">
        <v>109</v>
      </c>
      <c r="C151" s="2" t="s">
        <v>521</v>
      </c>
      <c r="D151" s="0" t="s">
        <v>520</v>
      </c>
    </row>
    <row r="152" customFormat="false" ht="12.8" hidden="false" customHeight="false" outlineLevel="0" collapsed="false">
      <c r="A152" s="2" t="s">
        <v>4</v>
      </c>
      <c r="B152" s="2" t="s">
        <v>110</v>
      </c>
      <c r="C152" s="2" t="s">
        <v>519</v>
      </c>
      <c r="D152" s="0" t="s">
        <v>520</v>
      </c>
    </row>
    <row r="153" customFormat="false" ht="12.8" hidden="false" customHeight="false" outlineLevel="0" collapsed="false">
      <c r="A153" s="2" t="s">
        <v>4</v>
      </c>
      <c r="B153" s="2" t="s">
        <v>110</v>
      </c>
      <c r="C153" s="2" t="s">
        <v>521</v>
      </c>
      <c r="D153" s="0" t="s">
        <v>520</v>
      </c>
    </row>
    <row r="154" customFormat="false" ht="12.8" hidden="false" customHeight="false" outlineLevel="0" collapsed="false">
      <c r="A154" s="2" t="s">
        <v>4</v>
      </c>
      <c r="B154" s="2" t="s">
        <v>112</v>
      </c>
      <c r="C154" s="2" t="s">
        <v>519</v>
      </c>
      <c r="D154" s="0" t="s">
        <v>520</v>
      </c>
    </row>
    <row r="155" customFormat="false" ht="12.8" hidden="false" customHeight="false" outlineLevel="0" collapsed="false">
      <c r="A155" s="2" t="s">
        <v>4</v>
      </c>
      <c r="B155" s="2" t="s">
        <v>112</v>
      </c>
      <c r="C155" s="2" t="s">
        <v>521</v>
      </c>
      <c r="D155" s="0" t="s">
        <v>520</v>
      </c>
    </row>
    <row r="156" customFormat="false" ht="12.8" hidden="false" customHeight="false" outlineLevel="0" collapsed="false">
      <c r="A156" s="2" t="s">
        <v>4</v>
      </c>
      <c r="B156" s="2" t="s">
        <v>113</v>
      </c>
      <c r="C156" s="2" t="s">
        <v>519</v>
      </c>
      <c r="D156" s="0" t="s">
        <v>520</v>
      </c>
    </row>
    <row r="157" customFormat="false" ht="12.8" hidden="false" customHeight="false" outlineLevel="0" collapsed="false">
      <c r="A157" s="2" t="s">
        <v>4</v>
      </c>
      <c r="B157" s="2" t="s">
        <v>113</v>
      </c>
      <c r="C157" s="2" t="s">
        <v>521</v>
      </c>
      <c r="D157" s="0" t="s">
        <v>520</v>
      </c>
    </row>
    <row r="158" customFormat="false" ht="12.8" hidden="false" customHeight="false" outlineLevel="0" collapsed="false">
      <c r="A158" s="2" t="s">
        <v>4</v>
      </c>
      <c r="B158" s="2" t="s">
        <v>114</v>
      </c>
      <c r="C158" s="2" t="s">
        <v>519</v>
      </c>
      <c r="D158" s="0" t="s">
        <v>520</v>
      </c>
    </row>
    <row r="159" customFormat="false" ht="12.8" hidden="false" customHeight="false" outlineLevel="0" collapsed="false">
      <c r="A159" s="2" t="s">
        <v>4</v>
      </c>
      <c r="B159" s="2" t="s">
        <v>114</v>
      </c>
      <c r="C159" s="2" t="s">
        <v>521</v>
      </c>
      <c r="D159" s="0" t="s">
        <v>520</v>
      </c>
    </row>
    <row r="160" customFormat="false" ht="12.8" hidden="false" customHeight="false" outlineLevel="0" collapsed="false">
      <c r="A160" s="2" t="s">
        <v>4</v>
      </c>
      <c r="B160" s="2" t="s">
        <v>115</v>
      </c>
      <c r="C160" s="2" t="s">
        <v>519</v>
      </c>
      <c r="D160" s="0" t="s">
        <v>520</v>
      </c>
    </row>
    <row r="161" customFormat="false" ht="12.8" hidden="false" customHeight="false" outlineLevel="0" collapsed="false">
      <c r="A161" s="2" t="s">
        <v>4</v>
      </c>
      <c r="B161" s="2" t="s">
        <v>115</v>
      </c>
      <c r="C161" s="2" t="s">
        <v>521</v>
      </c>
      <c r="D161" s="0" t="s">
        <v>520</v>
      </c>
    </row>
    <row r="162" customFormat="false" ht="12.8" hidden="false" customHeight="false" outlineLevel="0" collapsed="false">
      <c r="A162" s="2" t="s">
        <v>4</v>
      </c>
      <c r="B162" s="2" t="s">
        <v>116</v>
      </c>
      <c r="C162" s="2" t="s">
        <v>519</v>
      </c>
      <c r="D162" s="0" t="s">
        <v>520</v>
      </c>
    </row>
    <row r="163" customFormat="false" ht="12.8" hidden="false" customHeight="false" outlineLevel="0" collapsed="false">
      <c r="A163" s="2" t="s">
        <v>4</v>
      </c>
      <c r="B163" s="2" t="s">
        <v>116</v>
      </c>
      <c r="C163" s="2" t="s">
        <v>521</v>
      </c>
      <c r="D163" s="0" t="s">
        <v>520</v>
      </c>
    </row>
    <row r="164" customFormat="false" ht="12.8" hidden="false" customHeight="false" outlineLevel="0" collapsed="false">
      <c r="A164" s="2" t="s">
        <v>4</v>
      </c>
      <c r="B164" s="2" t="s">
        <v>117</v>
      </c>
      <c r="C164" s="2" t="s">
        <v>519</v>
      </c>
      <c r="D164" s="0" t="s">
        <v>520</v>
      </c>
    </row>
    <row r="165" customFormat="false" ht="12.8" hidden="false" customHeight="false" outlineLevel="0" collapsed="false">
      <c r="A165" s="2" t="s">
        <v>4</v>
      </c>
      <c r="B165" s="2" t="s">
        <v>117</v>
      </c>
      <c r="C165" s="2" t="s">
        <v>521</v>
      </c>
      <c r="D165" s="0" t="s">
        <v>520</v>
      </c>
    </row>
    <row r="166" customFormat="false" ht="12.8" hidden="false" customHeight="false" outlineLevel="0" collapsed="false">
      <c r="A166" s="2" t="s">
        <v>4</v>
      </c>
      <c r="B166" s="2" t="s">
        <v>118</v>
      </c>
      <c r="C166" s="2" t="s">
        <v>519</v>
      </c>
      <c r="D166" s="0" t="s">
        <v>520</v>
      </c>
    </row>
    <row r="167" customFormat="false" ht="12.8" hidden="false" customHeight="false" outlineLevel="0" collapsed="false">
      <c r="A167" s="2" t="s">
        <v>4</v>
      </c>
      <c r="B167" s="2" t="s">
        <v>118</v>
      </c>
      <c r="C167" s="2" t="s">
        <v>521</v>
      </c>
      <c r="D167" s="0" t="s">
        <v>520</v>
      </c>
    </row>
    <row r="168" customFormat="false" ht="12.8" hidden="false" customHeight="false" outlineLevel="0" collapsed="false">
      <c r="A168" s="2" t="s">
        <v>4</v>
      </c>
      <c r="B168" s="2" t="s">
        <v>119</v>
      </c>
      <c r="C168" s="2" t="s">
        <v>519</v>
      </c>
      <c r="D168" s="0" t="s">
        <v>520</v>
      </c>
    </row>
    <row r="169" customFormat="false" ht="12.8" hidden="false" customHeight="false" outlineLevel="0" collapsed="false">
      <c r="A169" s="2" t="s">
        <v>4</v>
      </c>
      <c r="B169" s="2" t="s">
        <v>119</v>
      </c>
      <c r="C169" s="2" t="s">
        <v>521</v>
      </c>
      <c r="D169" s="0" t="s">
        <v>520</v>
      </c>
    </row>
    <row r="170" customFormat="false" ht="12.8" hidden="false" customHeight="false" outlineLevel="0" collapsed="false">
      <c r="A170" s="2" t="s">
        <v>4</v>
      </c>
      <c r="B170" s="2" t="s">
        <v>120</v>
      </c>
      <c r="C170" s="2" t="s">
        <v>519</v>
      </c>
      <c r="D170" s="0" t="s">
        <v>520</v>
      </c>
    </row>
    <row r="171" customFormat="false" ht="12.8" hidden="false" customHeight="false" outlineLevel="0" collapsed="false">
      <c r="A171" s="2" t="s">
        <v>4</v>
      </c>
      <c r="B171" s="2" t="s">
        <v>120</v>
      </c>
      <c r="C171" s="2" t="s">
        <v>521</v>
      </c>
      <c r="D171" s="0" t="s">
        <v>520</v>
      </c>
    </row>
    <row r="172" customFormat="false" ht="12.8" hidden="false" customHeight="false" outlineLevel="0" collapsed="false">
      <c r="A172" s="2" t="s">
        <v>5</v>
      </c>
      <c r="B172" s="2" t="s">
        <v>121</v>
      </c>
      <c r="C172" s="2" t="s">
        <v>519</v>
      </c>
      <c r="D172" s="0" t="s">
        <v>520</v>
      </c>
    </row>
    <row r="173" customFormat="false" ht="12.8" hidden="false" customHeight="false" outlineLevel="0" collapsed="false">
      <c r="A173" s="2" t="s">
        <v>5</v>
      </c>
      <c r="B173" s="2" t="s">
        <v>121</v>
      </c>
      <c r="C173" s="2" t="s">
        <v>521</v>
      </c>
      <c r="D173" s="0" t="s">
        <v>520</v>
      </c>
    </row>
    <row r="174" customFormat="false" ht="12.8" hidden="false" customHeight="false" outlineLevel="0" collapsed="false">
      <c r="A174" s="2" t="s">
        <v>5</v>
      </c>
      <c r="B174" s="2" t="s">
        <v>122</v>
      </c>
      <c r="C174" s="2" t="s">
        <v>519</v>
      </c>
      <c r="D174" s="0" t="s">
        <v>520</v>
      </c>
    </row>
    <row r="175" customFormat="false" ht="12.8" hidden="false" customHeight="false" outlineLevel="0" collapsed="false">
      <c r="A175" s="2" t="s">
        <v>5</v>
      </c>
      <c r="B175" s="2" t="s">
        <v>122</v>
      </c>
      <c r="C175" s="2" t="s">
        <v>521</v>
      </c>
      <c r="D175" s="0" t="s">
        <v>520</v>
      </c>
    </row>
    <row r="176" customFormat="false" ht="12.8" hidden="false" customHeight="false" outlineLevel="0" collapsed="false">
      <c r="A176" s="2" t="s">
        <v>5</v>
      </c>
      <c r="B176" s="2" t="s">
        <v>123</v>
      </c>
      <c r="C176" s="2" t="s">
        <v>519</v>
      </c>
      <c r="D176" s="0" t="s">
        <v>520</v>
      </c>
    </row>
    <row r="177" customFormat="false" ht="12.8" hidden="false" customHeight="false" outlineLevel="0" collapsed="false">
      <c r="A177" s="2" t="s">
        <v>5</v>
      </c>
      <c r="B177" s="2" t="s">
        <v>123</v>
      </c>
      <c r="C177" s="2" t="s">
        <v>521</v>
      </c>
      <c r="D177" s="0" t="s">
        <v>520</v>
      </c>
    </row>
    <row r="178" customFormat="false" ht="12.8" hidden="false" customHeight="false" outlineLevel="0" collapsed="false">
      <c r="A178" s="2" t="s">
        <v>5</v>
      </c>
      <c r="B178" s="2" t="s">
        <v>124</v>
      </c>
      <c r="C178" s="2" t="s">
        <v>519</v>
      </c>
      <c r="D178" s="0" t="s">
        <v>520</v>
      </c>
    </row>
    <row r="179" customFormat="false" ht="12.8" hidden="false" customHeight="false" outlineLevel="0" collapsed="false">
      <c r="A179" s="2" t="s">
        <v>5</v>
      </c>
      <c r="B179" s="2" t="s">
        <v>124</v>
      </c>
      <c r="C179" s="2" t="s">
        <v>521</v>
      </c>
      <c r="D179" s="0" t="s">
        <v>520</v>
      </c>
    </row>
    <row r="180" customFormat="false" ht="12.8" hidden="false" customHeight="false" outlineLevel="0" collapsed="false">
      <c r="A180" s="2" t="s">
        <v>6</v>
      </c>
      <c r="B180" s="2" t="s">
        <v>125</v>
      </c>
      <c r="C180" s="2" t="s">
        <v>519</v>
      </c>
      <c r="D180" s="0" t="s">
        <v>520</v>
      </c>
    </row>
    <row r="181" customFormat="false" ht="12.8" hidden="false" customHeight="false" outlineLevel="0" collapsed="false">
      <c r="A181" s="2" t="s">
        <v>6</v>
      </c>
      <c r="B181" s="2" t="s">
        <v>125</v>
      </c>
      <c r="C181" s="2" t="s">
        <v>521</v>
      </c>
      <c r="D181" s="0" t="s">
        <v>520</v>
      </c>
    </row>
    <row r="182" customFormat="false" ht="12.8" hidden="false" customHeight="false" outlineLevel="0" collapsed="false">
      <c r="A182" s="2" t="s">
        <v>6</v>
      </c>
      <c r="B182" s="2" t="s">
        <v>126</v>
      </c>
      <c r="C182" s="2" t="s">
        <v>519</v>
      </c>
      <c r="D182" s="0" t="s">
        <v>520</v>
      </c>
    </row>
    <row r="183" customFormat="false" ht="12.8" hidden="false" customHeight="false" outlineLevel="0" collapsed="false">
      <c r="A183" s="2" t="s">
        <v>6</v>
      </c>
      <c r="B183" s="2" t="s">
        <v>126</v>
      </c>
      <c r="C183" s="2" t="s">
        <v>521</v>
      </c>
      <c r="D183" s="0" t="s">
        <v>520</v>
      </c>
    </row>
    <row r="184" customFormat="false" ht="12.8" hidden="false" customHeight="false" outlineLevel="0" collapsed="false">
      <c r="A184" s="2" t="s">
        <v>6</v>
      </c>
      <c r="B184" s="2" t="s">
        <v>127</v>
      </c>
      <c r="C184" s="2" t="s">
        <v>519</v>
      </c>
      <c r="D184" s="0" t="s">
        <v>520</v>
      </c>
    </row>
    <row r="185" customFormat="false" ht="12.8" hidden="false" customHeight="false" outlineLevel="0" collapsed="false">
      <c r="A185" s="2" t="s">
        <v>6</v>
      </c>
      <c r="B185" s="2" t="s">
        <v>127</v>
      </c>
      <c r="C185" s="2" t="s">
        <v>521</v>
      </c>
      <c r="D185" s="0" t="s">
        <v>520</v>
      </c>
    </row>
    <row r="186" customFormat="false" ht="12.8" hidden="false" customHeight="false" outlineLevel="0" collapsed="false">
      <c r="A186" s="2" t="s">
        <v>6</v>
      </c>
      <c r="B186" s="2" t="s">
        <v>128</v>
      </c>
      <c r="C186" s="2" t="s">
        <v>519</v>
      </c>
      <c r="D186" s="0" t="s">
        <v>520</v>
      </c>
    </row>
    <row r="187" customFormat="false" ht="12.8" hidden="false" customHeight="false" outlineLevel="0" collapsed="false">
      <c r="A187" s="2" t="s">
        <v>6</v>
      </c>
      <c r="B187" s="2" t="s">
        <v>128</v>
      </c>
      <c r="C187" s="2" t="s">
        <v>521</v>
      </c>
      <c r="D187" s="0" t="s">
        <v>520</v>
      </c>
    </row>
    <row r="188" customFormat="false" ht="12.8" hidden="false" customHeight="false" outlineLevel="0" collapsed="false">
      <c r="A188" s="2" t="s">
        <v>6</v>
      </c>
      <c r="B188" s="2" t="s">
        <v>129</v>
      </c>
      <c r="C188" s="2" t="s">
        <v>519</v>
      </c>
      <c r="D188" s="0" t="s">
        <v>520</v>
      </c>
    </row>
    <row r="189" customFormat="false" ht="12.8" hidden="false" customHeight="false" outlineLevel="0" collapsed="false">
      <c r="A189" s="2" t="s">
        <v>6</v>
      </c>
      <c r="B189" s="2" t="s">
        <v>129</v>
      </c>
      <c r="C189" s="2" t="s">
        <v>521</v>
      </c>
      <c r="D189" s="0" t="s">
        <v>520</v>
      </c>
    </row>
    <row r="190" customFormat="false" ht="12.8" hidden="false" customHeight="false" outlineLevel="0" collapsed="false">
      <c r="A190" s="2" t="s">
        <v>6</v>
      </c>
      <c r="B190" s="2" t="s">
        <v>130</v>
      </c>
      <c r="C190" s="2" t="s">
        <v>519</v>
      </c>
      <c r="D190" s="0" t="s">
        <v>520</v>
      </c>
    </row>
    <row r="191" customFormat="false" ht="12.8" hidden="false" customHeight="false" outlineLevel="0" collapsed="false">
      <c r="A191" s="2" t="s">
        <v>6</v>
      </c>
      <c r="B191" s="2" t="s">
        <v>130</v>
      </c>
      <c r="C191" s="2" t="s">
        <v>521</v>
      </c>
      <c r="D191" s="0" t="s">
        <v>520</v>
      </c>
    </row>
    <row r="192" customFormat="false" ht="12.8" hidden="false" customHeight="false" outlineLevel="0" collapsed="false">
      <c r="A192" s="2" t="s">
        <v>6</v>
      </c>
      <c r="B192" s="2" t="s">
        <v>131</v>
      </c>
      <c r="C192" s="2" t="s">
        <v>519</v>
      </c>
      <c r="D192" s="0" t="s">
        <v>520</v>
      </c>
    </row>
    <row r="193" customFormat="false" ht="12.8" hidden="false" customHeight="false" outlineLevel="0" collapsed="false">
      <c r="A193" s="2" t="s">
        <v>6</v>
      </c>
      <c r="B193" s="2" t="s">
        <v>131</v>
      </c>
      <c r="C193" s="2" t="s">
        <v>521</v>
      </c>
      <c r="D193" s="0" t="s">
        <v>520</v>
      </c>
    </row>
    <row r="194" customFormat="false" ht="12.8" hidden="false" customHeight="false" outlineLevel="0" collapsed="false">
      <c r="A194" s="2" t="s">
        <v>6</v>
      </c>
      <c r="B194" s="2" t="s">
        <v>132</v>
      </c>
      <c r="C194" s="2" t="s">
        <v>519</v>
      </c>
      <c r="D194" s="0" t="s">
        <v>520</v>
      </c>
    </row>
    <row r="195" customFormat="false" ht="12.8" hidden="false" customHeight="false" outlineLevel="0" collapsed="false">
      <c r="A195" s="2" t="s">
        <v>6</v>
      </c>
      <c r="B195" s="2" t="s">
        <v>132</v>
      </c>
      <c r="C195" s="2" t="s">
        <v>521</v>
      </c>
      <c r="D195" s="0" t="s">
        <v>520</v>
      </c>
    </row>
    <row r="196" customFormat="false" ht="12.8" hidden="false" customHeight="false" outlineLevel="0" collapsed="false">
      <c r="A196" s="2" t="s">
        <v>6</v>
      </c>
      <c r="B196" s="2" t="s">
        <v>133</v>
      </c>
      <c r="C196" s="2" t="s">
        <v>519</v>
      </c>
      <c r="D196" s="0" t="s">
        <v>520</v>
      </c>
    </row>
    <row r="197" customFormat="false" ht="12.8" hidden="false" customHeight="false" outlineLevel="0" collapsed="false">
      <c r="A197" s="2" t="s">
        <v>6</v>
      </c>
      <c r="B197" s="2" t="s">
        <v>133</v>
      </c>
      <c r="C197" s="2" t="s">
        <v>521</v>
      </c>
      <c r="D197" s="0" t="s">
        <v>520</v>
      </c>
    </row>
    <row r="198" customFormat="false" ht="12.8" hidden="false" customHeight="false" outlineLevel="0" collapsed="false">
      <c r="A198" s="2" t="s">
        <v>6</v>
      </c>
      <c r="B198" s="2" t="s">
        <v>134</v>
      </c>
      <c r="C198" s="2" t="s">
        <v>519</v>
      </c>
      <c r="D198" s="0" t="s">
        <v>520</v>
      </c>
    </row>
    <row r="199" customFormat="false" ht="12.8" hidden="false" customHeight="false" outlineLevel="0" collapsed="false">
      <c r="A199" s="2" t="s">
        <v>6</v>
      </c>
      <c r="B199" s="2" t="s">
        <v>134</v>
      </c>
      <c r="C199" s="2" t="s">
        <v>521</v>
      </c>
      <c r="D199" s="0" t="s">
        <v>520</v>
      </c>
    </row>
    <row r="200" customFormat="false" ht="12.8" hidden="false" customHeight="false" outlineLevel="0" collapsed="false">
      <c r="A200" s="2" t="s">
        <v>6</v>
      </c>
      <c r="B200" s="2" t="s">
        <v>135</v>
      </c>
      <c r="C200" s="2" t="s">
        <v>519</v>
      </c>
      <c r="D200" s="0" t="s">
        <v>520</v>
      </c>
    </row>
    <row r="201" customFormat="false" ht="12.8" hidden="false" customHeight="false" outlineLevel="0" collapsed="false">
      <c r="A201" s="2" t="s">
        <v>6</v>
      </c>
      <c r="B201" s="2" t="s">
        <v>135</v>
      </c>
      <c r="C201" s="2" t="s">
        <v>521</v>
      </c>
      <c r="D201" s="0" t="s">
        <v>520</v>
      </c>
    </row>
    <row r="202" customFormat="false" ht="12.8" hidden="false" customHeight="false" outlineLevel="0" collapsed="false">
      <c r="A202" s="2" t="s">
        <v>6</v>
      </c>
      <c r="B202" s="2" t="s">
        <v>136</v>
      </c>
      <c r="C202" s="2" t="s">
        <v>519</v>
      </c>
      <c r="D202" s="0" t="s">
        <v>520</v>
      </c>
    </row>
    <row r="203" customFormat="false" ht="12.8" hidden="false" customHeight="false" outlineLevel="0" collapsed="false">
      <c r="A203" s="2" t="s">
        <v>6</v>
      </c>
      <c r="B203" s="2" t="s">
        <v>136</v>
      </c>
      <c r="C203" s="2" t="s">
        <v>521</v>
      </c>
      <c r="D203" s="0" t="s">
        <v>520</v>
      </c>
    </row>
    <row r="204" customFormat="false" ht="12.8" hidden="false" customHeight="false" outlineLevel="0" collapsed="false">
      <c r="A204" s="2" t="s">
        <v>6</v>
      </c>
      <c r="B204" s="2" t="s">
        <v>137</v>
      </c>
      <c r="C204" s="2" t="s">
        <v>519</v>
      </c>
      <c r="D204" s="0" t="s">
        <v>520</v>
      </c>
    </row>
    <row r="205" customFormat="false" ht="12.8" hidden="false" customHeight="false" outlineLevel="0" collapsed="false">
      <c r="A205" s="2" t="s">
        <v>6</v>
      </c>
      <c r="B205" s="2" t="s">
        <v>137</v>
      </c>
      <c r="C205" s="2" t="s">
        <v>521</v>
      </c>
      <c r="D205" s="0" t="s">
        <v>520</v>
      </c>
    </row>
    <row r="206" customFormat="false" ht="12.8" hidden="false" customHeight="false" outlineLevel="0" collapsed="false">
      <c r="A206" s="2" t="s">
        <v>6</v>
      </c>
      <c r="B206" s="2" t="s">
        <v>138</v>
      </c>
      <c r="C206" s="2" t="s">
        <v>519</v>
      </c>
      <c r="D206" s="0" t="s">
        <v>520</v>
      </c>
    </row>
    <row r="207" customFormat="false" ht="12.8" hidden="false" customHeight="false" outlineLevel="0" collapsed="false">
      <c r="A207" s="2" t="s">
        <v>6</v>
      </c>
      <c r="B207" s="2" t="s">
        <v>138</v>
      </c>
      <c r="C207" s="2" t="s">
        <v>521</v>
      </c>
      <c r="D207" s="0" t="s">
        <v>520</v>
      </c>
    </row>
    <row r="208" customFormat="false" ht="12.8" hidden="false" customHeight="false" outlineLevel="0" collapsed="false">
      <c r="A208" s="2" t="s">
        <v>6</v>
      </c>
      <c r="B208" s="2" t="s">
        <v>139</v>
      </c>
      <c r="C208" s="2" t="s">
        <v>519</v>
      </c>
      <c r="D208" s="0" t="s">
        <v>520</v>
      </c>
    </row>
    <row r="209" customFormat="false" ht="12.8" hidden="false" customHeight="false" outlineLevel="0" collapsed="false">
      <c r="A209" s="2" t="s">
        <v>6</v>
      </c>
      <c r="B209" s="2" t="s">
        <v>139</v>
      </c>
      <c r="C209" s="2" t="s">
        <v>521</v>
      </c>
      <c r="D209" s="0" t="s">
        <v>520</v>
      </c>
    </row>
    <row r="210" customFormat="false" ht="12.8" hidden="false" customHeight="false" outlineLevel="0" collapsed="false">
      <c r="A210" s="2" t="s">
        <v>6</v>
      </c>
      <c r="B210" s="2" t="s">
        <v>140</v>
      </c>
      <c r="C210" s="2" t="s">
        <v>519</v>
      </c>
      <c r="D210" s="0" t="s">
        <v>520</v>
      </c>
    </row>
    <row r="211" customFormat="false" ht="12.8" hidden="false" customHeight="false" outlineLevel="0" collapsed="false">
      <c r="A211" s="2" t="s">
        <v>6</v>
      </c>
      <c r="B211" s="2" t="s">
        <v>140</v>
      </c>
      <c r="C211" s="2" t="s">
        <v>521</v>
      </c>
      <c r="D211" s="0" t="s">
        <v>520</v>
      </c>
    </row>
    <row r="212" customFormat="false" ht="12.8" hidden="false" customHeight="false" outlineLevel="0" collapsed="false">
      <c r="A212" s="2" t="s">
        <v>6</v>
      </c>
      <c r="B212" s="2" t="s">
        <v>141</v>
      </c>
      <c r="C212" s="2" t="s">
        <v>519</v>
      </c>
      <c r="D212" s="0" t="s">
        <v>520</v>
      </c>
    </row>
    <row r="213" customFormat="false" ht="12.8" hidden="false" customHeight="false" outlineLevel="0" collapsed="false">
      <c r="A213" s="2" t="s">
        <v>6</v>
      </c>
      <c r="B213" s="2" t="s">
        <v>141</v>
      </c>
      <c r="C213" s="2" t="s">
        <v>521</v>
      </c>
      <c r="D213" s="0" t="s">
        <v>520</v>
      </c>
    </row>
    <row r="214" customFormat="false" ht="12.8" hidden="false" customHeight="false" outlineLevel="0" collapsed="false">
      <c r="A214" s="2" t="s">
        <v>6</v>
      </c>
      <c r="B214" s="2" t="s">
        <v>142</v>
      </c>
      <c r="C214" s="2" t="s">
        <v>519</v>
      </c>
      <c r="D214" s="0" t="s">
        <v>520</v>
      </c>
    </row>
    <row r="215" customFormat="false" ht="12.8" hidden="false" customHeight="false" outlineLevel="0" collapsed="false">
      <c r="A215" s="2" t="s">
        <v>6</v>
      </c>
      <c r="B215" s="2" t="s">
        <v>142</v>
      </c>
      <c r="C215" s="2" t="s">
        <v>521</v>
      </c>
      <c r="D215" s="0" t="s">
        <v>520</v>
      </c>
    </row>
    <row r="216" customFormat="false" ht="12.8" hidden="false" customHeight="false" outlineLevel="0" collapsed="false">
      <c r="A216" s="2" t="s">
        <v>6</v>
      </c>
      <c r="B216" s="2" t="s">
        <v>143</v>
      </c>
      <c r="C216" s="2" t="s">
        <v>519</v>
      </c>
      <c r="D216" s="0" t="s">
        <v>520</v>
      </c>
    </row>
    <row r="217" customFormat="false" ht="12.8" hidden="false" customHeight="false" outlineLevel="0" collapsed="false">
      <c r="A217" s="2" t="s">
        <v>6</v>
      </c>
      <c r="B217" s="2" t="s">
        <v>143</v>
      </c>
      <c r="C217" s="2" t="s">
        <v>521</v>
      </c>
      <c r="D217" s="0" t="s">
        <v>520</v>
      </c>
    </row>
    <row r="218" customFormat="false" ht="12.8" hidden="false" customHeight="false" outlineLevel="0" collapsed="false">
      <c r="A218" s="2" t="s">
        <v>6</v>
      </c>
      <c r="B218" s="2" t="s">
        <v>144</v>
      </c>
      <c r="C218" s="2" t="s">
        <v>519</v>
      </c>
      <c r="D218" s="0" t="s">
        <v>520</v>
      </c>
    </row>
    <row r="219" customFormat="false" ht="12.8" hidden="false" customHeight="false" outlineLevel="0" collapsed="false">
      <c r="A219" s="2" t="s">
        <v>6</v>
      </c>
      <c r="B219" s="2" t="s">
        <v>144</v>
      </c>
      <c r="C219" s="2" t="s">
        <v>521</v>
      </c>
      <c r="D219" s="0" t="s">
        <v>520</v>
      </c>
    </row>
    <row r="220" customFormat="false" ht="12.8" hidden="false" customHeight="false" outlineLevel="0" collapsed="false">
      <c r="A220" s="2" t="s">
        <v>6</v>
      </c>
      <c r="B220" s="2" t="s">
        <v>145</v>
      </c>
      <c r="C220" s="2" t="s">
        <v>519</v>
      </c>
      <c r="D220" s="0" t="s">
        <v>520</v>
      </c>
    </row>
    <row r="221" customFormat="false" ht="12.8" hidden="false" customHeight="false" outlineLevel="0" collapsed="false">
      <c r="A221" s="2" t="s">
        <v>6</v>
      </c>
      <c r="B221" s="2" t="s">
        <v>145</v>
      </c>
      <c r="C221" s="2" t="s">
        <v>521</v>
      </c>
      <c r="D221" s="0" t="s">
        <v>520</v>
      </c>
    </row>
    <row r="222" customFormat="false" ht="12.8" hidden="false" customHeight="false" outlineLevel="0" collapsed="false">
      <c r="A222" s="2" t="s">
        <v>6</v>
      </c>
      <c r="B222" s="2" t="s">
        <v>146</v>
      </c>
      <c r="C222" s="2" t="s">
        <v>519</v>
      </c>
      <c r="D222" s="0" t="s">
        <v>520</v>
      </c>
    </row>
    <row r="223" customFormat="false" ht="12.8" hidden="false" customHeight="false" outlineLevel="0" collapsed="false">
      <c r="A223" s="2" t="s">
        <v>6</v>
      </c>
      <c r="B223" s="2" t="s">
        <v>146</v>
      </c>
      <c r="C223" s="2" t="s">
        <v>521</v>
      </c>
      <c r="D223" s="0" t="s">
        <v>520</v>
      </c>
    </row>
    <row r="224" customFormat="false" ht="12.8" hidden="false" customHeight="false" outlineLevel="0" collapsed="false">
      <c r="A224" s="2" t="s">
        <v>6</v>
      </c>
      <c r="B224" s="2" t="s">
        <v>147</v>
      </c>
      <c r="C224" s="2" t="s">
        <v>519</v>
      </c>
      <c r="D224" s="0" t="s">
        <v>520</v>
      </c>
    </row>
    <row r="225" customFormat="false" ht="12.8" hidden="false" customHeight="false" outlineLevel="0" collapsed="false">
      <c r="A225" s="2" t="s">
        <v>6</v>
      </c>
      <c r="B225" s="2" t="s">
        <v>147</v>
      </c>
      <c r="C225" s="2" t="s">
        <v>521</v>
      </c>
      <c r="D225" s="0" t="s">
        <v>520</v>
      </c>
    </row>
    <row r="226" customFormat="false" ht="12.8" hidden="false" customHeight="false" outlineLevel="0" collapsed="false">
      <c r="A226" s="2" t="s">
        <v>6</v>
      </c>
      <c r="B226" s="2" t="s">
        <v>148</v>
      </c>
      <c r="C226" s="2" t="s">
        <v>519</v>
      </c>
      <c r="D226" s="0" t="s">
        <v>522</v>
      </c>
    </row>
    <row r="227" customFormat="false" ht="12.8" hidden="false" customHeight="false" outlineLevel="0" collapsed="false">
      <c r="A227" s="2" t="s">
        <v>6</v>
      </c>
      <c r="B227" s="2" t="s">
        <v>148</v>
      </c>
      <c r="C227" s="2" t="s">
        <v>521</v>
      </c>
      <c r="D227" s="0" t="s">
        <v>522</v>
      </c>
    </row>
    <row r="228" customFormat="false" ht="12.8" hidden="false" customHeight="false" outlineLevel="0" collapsed="false">
      <c r="A228" s="2" t="s">
        <v>6</v>
      </c>
      <c r="B228" s="2" t="s">
        <v>149</v>
      </c>
      <c r="C228" s="2" t="s">
        <v>519</v>
      </c>
      <c r="D228" s="0" t="s">
        <v>522</v>
      </c>
    </row>
    <row r="229" customFormat="false" ht="12.8" hidden="false" customHeight="false" outlineLevel="0" collapsed="false">
      <c r="A229" s="2" t="s">
        <v>6</v>
      </c>
      <c r="B229" s="2" t="s">
        <v>149</v>
      </c>
      <c r="C229" s="2" t="s">
        <v>521</v>
      </c>
      <c r="D229" s="0" t="s">
        <v>522</v>
      </c>
    </row>
    <row r="230" customFormat="false" ht="12.8" hidden="false" customHeight="false" outlineLevel="0" collapsed="false">
      <c r="A230" s="2" t="s">
        <v>6</v>
      </c>
      <c r="B230" s="2" t="s">
        <v>150</v>
      </c>
      <c r="C230" s="2" t="s">
        <v>519</v>
      </c>
      <c r="D230" s="0" t="s">
        <v>522</v>
      </c>
    </row>
    <row r="231" customFormat="false" ht="12.8" hidden="false" customHeight="false" outlineLevel="0" collapsed="false">
      <c r="A231" s="2" t="s">
        <v>6</v>
      </c>
      <c r="B231" s="2" t="s">
        <v>150</v>
      </c>
      <c r="C231" s="2" t="s">
        <v>521</v>
      </c>
      <c r="D231" s="0" t="s">
        <v>522</v>
      </c>
    </row>
    <row r="232" customFormat="false" ht="12.8" hidden="false" customHeight="false" outlineLevel="0" collapsed="false">
      <c r="A232" s="2" t="s">
        <v>6</v>
      </c>
      <c r="B232" s="2" t="s">
        <v>151</v>
      </c>
      <c r="C232" s="2" t="s">
        <v>519</v>
      </c>
      <c r="D232" s="0" t="s">
        <v>522</v>
      </c>
    </row>
    <row r="233" customFormat="false" ht="12.8" hidden="false" customHeight="false" outlineLevel="0" collapsed="false">
      <c r="A233" s="2" t="s">
        <v>6</v>
      </c>
      <c r="B233" s="2" t="s">
        <v>151</v>
      </c>
      <c r="C233" s="2" t="s">
        <v>521</v>
      </c>
      <c r="D233" s="0" t="s">
        <v>522</v>
      </c>
    </row>
    <row r="234" customFormat="false" ht="12.8" hidden="false" customHeight="false" outlineLevel="0" collapsed="false">
      <c r="A234" s="2" t="s">
        <v>6</v>
      </c>
      <c r="B234" s="2" t="s">
        <v>152</v>
      </c>
      <c r="C234" s="2" t="s">
        <v>519</v>
      </c>
      <c r="D234" s="0" t="s">
        <v>522</v>
      </c>
    </row>
    <row r="235" customFormat="false" ht="12.8" hidden="false" customHeight="false" outlineLevel="0" collapsed="false">
      <c r="A235" s="2" t="s">
        <v>6</v>
      </c>
      <c r="B235" s="2" t="s">
        <v>152</v>
      </c>
      <c r="C235" s="2" t="s">
        <v>521</v>
      </c>
      <c r="D235" s="0" t="s">
        <v>522</v>
      </c>
    </row>
    <row r="236" customFormat="false" ht="12.8" hidden="false" customHeight="false" outlineLevel="0" collapsed="false">
      <c r="A236" s="2" t="s">
        <v>6</v>
      </c>
      <c r="B236" s="2" t="s">
        <v>153</v>
      </c>
      <c r="C236" s="2" t="s">
        <v>519</v>
      </c>
      <c r="D236" s="0" t="s">
        <v>522</v>
      </c>
    </row>
    <row r="237" customFormat="false" ht="12.8" hidden="false" customHeight="false" outlineLevel="0" collapsed="false">
      <c r="A237" s="2" t="s">
        <v>6</v>
      </c>
      <c r="B237" s="2" t="s">
        <v>153</v>
      </c>
      <c r="C237" s="2" t="s">
        <v>521</v>
      </c>
      <c r="D237" s="0" t="s">
        <v>522</v>
      </c>
    </row>
    <row r="238" customFormat="false" ht="12.8" hidden="false" customHeight="false" outlineLevel="0" collapsed="false">
      <c r="A238" s="2" t="s">
        <v>6</v>
      </c>
      <c r="B238" s="2" t="s">
        <v>154</v>
      </c>
      <c r="C238" s="2" t="s">
        <v>519</v>
      </c>
      <c r="D238" s="0" t="s">
        <v>522</v>
      </c>
    </row>
    <row r="239" customFormat="false" ht="12.8" hidden="false" customHeight="false" outlineLevel="0" collapsed="false">
      <c r="A239" s="2" t="s">
        <v>6</v>
      </c>
      <c r="B239" s="2" t="s">
        <v>154</v>
      </c>
      <c r="C239" s="2" t="s">
        <v>521</v>
      </c>
      <c r="D239" s="0" t="s">
        <v>522</v>
      </c>
    </row>
    <row r="240" customFormat="false" ht="12.8" hidden="false" customHeight="false" outlineLevel="0" collapsed="false">
      <c r="A240" s="2" t="s">
        <v>6</v>
      </c>
      <c r="B240" s="2" t="s">
        <v>155</v>
      </c>
      <c r="C240" s="2" t="s">
        <v>519</v>
      </c>
      <c r="D240" s="0" t="s">
        <v>522</v>
      </c>
    </row>
    <row r="241" customFormat="false" ht="12.8" hidden="false" customHeight="false" outlineLevel="0" collapsed="false">
      <c r="A241" s="2" t="s">
        <v>6</v>
      </c>
      <c r="B241" s="2" t="s">
        <v>155</v>
      </c>
      <c r="C241" s="2" t="s">
        <v>521</v>
      </c>
      <c r="D241" s="0" t="s">
        <v>522</v>
      </c>
    </row>
    <row r="242" customFormat="false" ht="12.8" hidden="false" customHeight="false" outlineLevel="0" collapsed="false">
      <c r="A242" s="2" t="s">
        <v>6</v>
      </c>
      <c r="B242" s="2" t="s">
        <v>156</v>
      </c>
      <c r="C242" s="2" t="s">
        <v>519</v>
      </c>
      <c r="D242" s="0" t="s">
        <v>520</v>
      </c>
    </row>
    <row r="243" customFormat="false" ht="12.8" hidden="false" customHeight="false" outlineLevel="0" collapsed="false">
      <c r="A243" s="2" t="s">
        <v>6</v>
      </c>
      <c r="B243" s="2" t="s">
        <v>156</v>
      </c>
      <c r="C243" s="2" t="s">
        <v>521</v>
      </c>
      <c r="D243" s="0" t="s">
        <v>520</v>
      </c>
    </row>
    <row r="244" customFormat="false" ht="12.8" hidden="false" customHeight="false" outlineLevel="0" collapsed="false">
      <c r="A244" s="2" t="s">
        <v>6</v>
      </c>
      <c r="B244" s="2" t="s">
        <v>158</v>
      </c>
      <c r="C244" s="2" t="s">
        <v>519</v>
      </c>
      <c r="D244" s="0" t="s">
        <v>520</v>
      </c>
    </row>
    <row r="245" customFormat="false" ht="12.8" hidden="false" customHeight="false" outlineLevel="0" collapsed="false">
      <c r="A245" s="2" t="s">
        <v>6</v>
      </c>
      <c r="B245" s="2" t="s">
        <v>158</v>
      </c>
      <c r="C245" s="2" t="s">
        <v>521</v>
      </c>
      <c r="D245" s="0" t="s">
        <v>520</v>
      </c>
    </row>
    <row r="246" customFormat="false" ht="12.8" hidden="false" customHeight="false" outlineLevel="0" collapsed="false">
      <c r="A246" s="2" t="s">
        <v>7</v>
      </c>
      <c r="B246" s="2" t="s">
        <v>159</v>
      </c>
      <c r="C246" s="2" t="s">
        <v>519</v>
      </c>
      <c r="D246" s="0" t="s">
        <v>520</v>
      </c>
    </row>
    <row r="247" customFormat="false" ht="12.8" hidden="false" customHeight="false" outlineLevel="0" collapsed="false">
      <c r="A247" s="2" t="s">
        <v>7</v>
      </c>
      <c r="B247" s="2" t="s">
        <v>159</v>
      </c>
      <c r="C247" s="2" t="s">
        <v>521</v>
      </c>
      <c r="D247" s="0" t="s">
        <v>520</v>
      </c>
    </row>
    <row r="248" customFormat="false" ht="12.8" hidden="false" customHeight="false" outlineLevel="0" collapsed="false">
      <c r="A248" s="2" t="s">
        <v>7</v>
      </c>
      <c r="B248" s="2" t="s">
        <v>160</v>
      </c>
      <c r="C248" s="2" t="s">
        <v>519</v>
      </c>
      <c r="D248" s="0" t="s">
        <v>520</v>
      </c>
    </row>
    <row r="249" customFormat="false" ht="12.8" hidden="false" customHeight="false" outlineLevel="0" collapsed="false">
      <c r="A249" s="2" t="s">
        <v>7</v>
      </c>
      <c r="B249" s="2" t="s">
        <v>160</v>
      </c>
      <c r="C249" s="2" t="s">
        <v>521</v>
      </c>
      <c r="D249" s="0" t="s">
        <v>520</v>
      </c>
    </row>
    <row r="250" customFormat="false" ht="12.8" hidden="false" customHeight="false" outlineLevel="0" collapsed="false">
      <c r="A250" s="2" t="s">
        <v>7</v>
      </c>
      <c r="B250" s="2" t="s">
        <v>161</v>
      </c>
      <c r="C250" s="2" t="s">
        <v>519</v>
      </c>
      <c r="D250" s="0" t="s">
        <v>520</v>
      </c>
    </row>
    <row r="251" customFormat="false" ht="12.8" hidden="false" customHeight="false" outlineLevel="0" collapsed="false">
      <c r="A251" s="2" t="s">
        <v>7</v>
      </c>
      <c r="B251" s="2" t="s">
        <v>161</v>
      </c>
      <c r="C251" s="2" t="s">
        <v>521</v>
      </c>
      <c r="D251" s="0" t="s">
        <v>520</v>
      </c>
    </row>
    <row r="252" customFormat="false" ht="12.8" hidden="false" customHeight="false" outlineLevel="0" collapsed="false">
      <c r="A252" s="2" t="s">
        <v>7</v>
      </c>
      <c r="B252" s="2" t="s">
        <v>162</v>
      </c>
      <c r="C252" s="2" t="s">
        <v>519</v>
      </c>
      <c r="D252" s="0" t="s">
        <v>520</v>
      </c>
    </row>
    <row r="253" customFormat="false" ht="12.8" hidden="false" customHeight="false" outlineLevel="0" collapsed="false">
      <c r="A253" s="2" t="s">
        <v>7</v>
      </c>
      <c r="B253" s="2" t="s">
        <v>162</v>
      </c>
      <c r="C253" s="2" t="s">
        <v>521</v>
      </c>
      <c r="D253" s="0" t="s">
        <v>520</v>
      </c>
    </row>
    <row r="254" customFormat="false" ht="12.8" hidden="false" customHeight="false" outlineLevel="0" collapsed="false">
      <c r="A254" s="2" t="s">
        <v>7</v>
      </c>
      <c r="B254" s="2" t="s">
        <v>163</v>
      </c>
      <c r="C254" s="2" t="s">
        <v>519</v>
      </c>
      <c r="D254" s="0" t="s">
        <v>520</v>
      </c>
    </row>
    <row r="255" customFormat="false" ht="12.8" hidden="false" customHeight="false" outlineLevel="0" collapsed="false">
      <c r="A255" s="2" t="s">
        <v>7</v>
      </c>
      <c r="B255" s="2" t="s">
        <v>163</v>
      </c>
      <c r="C255" s="2" t="s">
        <v>521</v>
      </c>
      <c r="D255" s="0" t="s">
        <v>520</v>
      </c>
    </row>
    <row r="256" customFormat="false" ht="12.8" hidden="false" customHeight="false" outlineLevel="0" collapsed="false">
      <c r="A256" s="2" t="s">
        <v>7</v>
      </c>
      <c r="B256" s="2" t="s">
        <v>164</v>
      </c>
      <c r="C256" s="2" t="s">
        <v>519</v>
      </c>
      <c r="D256" s="0" t="s">
        <v>520</v>
      </c>
    </row>
    <row r="257" customFormat="false" ht="12.8" hidden="false" customHeight="false" outlineLevel="0" collapsed="false">
      <c r="A257" s="2" t="s">
        <v>7</v>
      </c>
      <c r="B257" s="2" t="s">
        <v>164</v>
      </c>
      <c r="C257" s="2" t="s">
        <v>521</v>
      </c>
      <c r="D257" s="0" t="s">
        <v>520</v>
      </c>
    </row>
    <row r="258" customFormat="false" ht="12.8" hidden="false" customHeight="false" outlineLevel="0" collapsed="false">
      <c r="A258" s="2" t="s">
        <v>7</v>
      </c>
      <c r="B258" s="2" t="s">
        <v>165</v>
      </c>
      <c r="C258" s="2" t="s">
        <v>519</v>
      </c>
      <c r="D258" s="0" t="s">
        <v>520</v>
      </c>
    </row>
    <row r="259" customFormat="false" ht="12.8" hidden="false" customHeight="false" outlineLevel="0" collapsed="false">
      <c r="A259" s="2" t="s">
        <v>7</v>
      </c>
      <c r="B259" s="2" t="s">
        <v>165</v>
      </c>
      <c r="C259" s="2" t="s">
        <v>521</v>
      </c>
      <c r="D259" s="0" t="s">
        <v>520</v>
      </c>
    </row>
    <row r="260" customFormat="false" ht="12.8" hidden="false" customHeight="false" outlineLevel="0" collapsed="false">
      <c r="A260" s="2" t="s">
        <v>7</v>
      </c>
      <c r="B260" s="2" t="s">
        <v>166</v>
      </c>
      <c r="C260" s="2" t="s">
        <v>519</v>
      </c>
      <c r="D260" s="0" t="s">
        <v>520</v>
      </c>
    </row>
    <row r="261" customFormat="false" ht="12.8" hidden="false" customHeight="false" outlineLevel="0" collapsed="false">
      <c r="A261" s="2" t="s">
        <v>7</v>
      </c>
      <c r="B261" s="2" t="s">
        <v>166</v>
      </c>
      <c r="C261" s="2" t="s">
        <v>521</v>
      </c>
      <c r="D261" s="0" t="s">
        <v>520</v>
      </c>
    </row>
    <row r="262" customFormat="false" ht="12.8" hidden="false" customHeight="false" outlineLevel="0" collapsed="false">
      <c r="A262" s="2" t="s">
        <v>7</v>
      </c>
      <c r="B262" s="2" t="s">
        <v>167</v>
      </c>
      <c r="C262" s="2" t="s">
        <v>519</v>
      </c>
      <c r="D262" s="0" t="s">
        <v>520</v>
      </c>
    </row>
    <row r="263" customFormat="false" ht="12.8" hidden="false" customHeight="false" outlineLevel="0" collapsed="false">
      <c r="A263" s="2" t="s">
        <v>7</v>
      </c>
      <c r="B263" s="2" t="s">
        <v>167</v>
      </c>
      <c r="C263" s="2" t="s">
        <v>521</v>
      </c>
      <c r="D263" s="0" t="s">
        <v>520</v>
      </c>
    </row>
    <row r="264" customFormat="false" ht="12.8" hidden="false" customHeight="false" outlineLevel="0" collapsed="false">
      <c r="A264" s="2" t="s">
        <v>7</v>
      </c>
      <c r="B264" s="2" t="s">
        <v>168</v>
      </c>
      <c r="C264" s="2" t="s">
        <v>519</v>
      </c>
      <c r="D264" s="0" t="s">
        <v>520</v>
      </c>
    </row>
    <row r="265" customFormat="false" ht="12.8" hidden="false" customHeight="false" outlineLevel="0" collapsed="false">
      <c r="A265" s="2" t="s">
        <v>7</v>
      </c>
      <c r="B265" s="2" t="s">
        <v>168</v>
      </c>
      <c r="C265" s="2" t="s">
        <v>521</v>
      </c>
      <c r="D265" s="0" t="s">
        <v>520</v>
      </c>
    </row>
    <row r="266" customFormat="false" ht="12.8" hidden="false" customHeight="false" outlineLevel="0" collapsed="false">
      <c r="A266" s="2" t="s">
        <v>7</v>
      </c>
      <c r="B266" s="2" t="s">
        <v>169</v>
      </c>
      <c r="C266" s="2" t="s">
        <v>519</v>
      </c>
      <c r="D266" s="0" t="s">
        <v>520</v>
      </c>
    </row>
    <row r="267" customFormat="false" ht="12.8" hidden="false" customHeight="false" outlineLevel="0" collapsed="false">
      <c r="A267" s="2" t="s">
        <v>7</v>
      </c>
      <c r="B267" s="2" t="s">
        <v>169</v>
      </c>
      <c r="C267" s="2" t="s">
        <v>521</v>
      </c>
      <c r="D267" s="0" t="s">
        <v>520</v>
      </c>
    </row>
    <row r="268" customFormat="false" ht="12.8" hidden="false" customHeight="false" outlineLevel="0" collapsed="false">
      <c r="A268" s="2" t="s">
        <v>8</v>
      </c>
      <c r="B268" s="2" t="s">
        <v>170</v>
      </c>
      <c r="C268" s="2" t="s">
        <v>519</v>
      </c>
      <c r="D268" s="0" t="s">
        <v>520</v>
      </c>
    </row>
    <row r="269" customFormat="false" ht="12.8" hidden="false" customHeight="false" outlineLevel="0" collapsed="false">
      <c r="A269" s="2" t="s">
        <v>8</v>
      </c>
      <c r="B269" s="2" t="s">
        <v>170</v>
      </c>
      <c r="C269" s="2" t="s">
        <v>521</v>
      </c>
      <c r="D269" s="0" t="s">
        <v>520</v>
      </c>
    </row>
    <row r="270" customFormat="false" ht="12.8" hidden="false" customHeight="false" outlineLevel="0" collapsed="false">
      <c r="A270" s="2" t="s">
        <v>8</v>
      </c>
      <c r="B270" s="2" t="s">
        <v>171</v>
      </c>
      <c r="C270" s="2" t="s">
        <v>519</v>
      </c>
      <c r="D270" s="0" t="s">
        <v>520</v>
      </c>
    </row>
    <row r="271" customFormat="false" ht="12.8" hidden="false" customHeight="false" outlineLevel="0" collapsed="false">
      <c r="A271" s="2" t="s">
        <v>8</v>
      </c>
      <c r="B271" s="2" t="s">
        <v>171</v>
      </c>
      <c r="C271" s="2" t="s">
        <v>521</v>
      </c>
      <c r="D271" s="0" t="s">
        <v>520</v>
      </c>
    </row>
    <row r="272" customFormat="false" ht="12.8" hidden="false" customHeight="false" outlineLevel="0" collapsed="false">
      <c r="A272" s="2" t="s">
        <v>8</v>
      </c>
      <c r="B272" s="2" t="s">
        <v>172</v>
      </c>
      <c r="C272" s="2" t="s">
        <v>519</v>
      </c>
      <c r="D272" s="0" t="s">
        <v>520</v>
      </c>
    </row>
    <row r="273" customFormat="false" ht="12.8" hidden="false" customHeight="false" outlineLevel="0" collapsed="false">
      <c r="A273" s="2" t="s">
        <v>8</v>
      </c>
      <c r="B273" s="2" t="s">
        <v>172</v>
      </c>
      <c r="C273" s="2" t="s">
        <v>521</v>
      </c>
      <c r="D273" s="0" t="s">
        <v>520</v>
      </c>
    </row>
    <row r="274" customFormat="false" ht="12.8" hidden="false" customHeight="false" outlineLevel="0" collapsed="false">
      <c r="A274" s="2" t="s">
        <v>8</v>
      </c>
      <c r="B274" s="2" t="s">
        <v>173</v>
      </c>
      <c r="C274" s="2" t="s">
        <v>519</v>
      </c>
      <c r="D274" s="0" t="s">
        <v>520</v>
      </c>
    </row>
    <row r="275" customFormat="false" ht="12.8" hidden="false" customHeight="false" outlineLevel="0" collapsed="false">
      <c r="A275" s="2" t="s">
        <v>8</v>
      </c>
      <c r="B275" s="2" t="s">
        <v>173</v>
      </c>
      <c r="C275" s="2" t="s">
        <v>521</v>
      </c>
      <c r="D275" s="0" t="s">
        <v>520</v>
      </c>
    </row>
    <row r="276" customFormat="false" ht="12.8" hidden="false" customHeight="false" outlineLevel="0" collapsed="false">
      <c r="A276" s="2" t="s">
        <v>8</v>
      </c>
      <c r="B276" s="2" t="s">
        <v>174</v>
      </c>
      <c r="C276" s="2" t="s">
        <v>519</v>
      </c>
      <c r="D276" s="0" t="s">
        <v>520</v>
      </c>
    </row>
    <row r="277" customFormat="false" ht="12.8" hidden="false" customHeight="false" outlineLevel="0" collapsed="false">
      <c r="A277" s="2" t="s">
        <v>8</v>
      </c>
      <c r="B277" s="2" t="s">
        <v>174</v>
      </c>
      <c r="C277" s="2" t="s">
        <v>521</v>
      </c>
      <c r="D277" s="0" t="s">
        <v>520</v>
      </c>
    </row>
    <row r="278" customFormat="false" ht="12.8" hidden="false" customHeight="false" outlineLevel="0" collapsed="false">
      <c r="A278" s="2" t="s">
        <v>8</v>
      </c>
      <c r="B278" s="2" t="s">
        <v>175</v>
      </c>
      <c r="C278" s="2" t="s">
        <v>519</v>
      </c>
      <c r="D278" s="0" t="s">
        <v>520</v>
      </c>
    </row>
    <row r="279" customFormat="false" ht="12.8" hidden="false" customHeight="false" outlineLevel="0" collapsed="false">
      <c r="A279" s="2" t="s">
        <v>8</v>
      </c>
      <c r="B279" s="2" t="s">
        <v>175</v>
      </c>
      <c r="C279" s="2" t="s">
        <v>521</v>
      </c>
      <c r="D279" s="0" t="s">
        <v>520</v>
      </c>
    </row>
    <row r="280" customFormat="false" ht="12.8" hidden="false" customHeight="false" outlineLevel="0" collapsed="false">
      <c r="A280" s="2" t="s">
        <v>8</v>
      </c>
      <c r="B280" s="2" t="s">
        <v>176</v>
      </c>
      <c r="C280" s="2" t="s">
        <v>519</v>
      </c>
      <c r="D280" s="0" t="s">
        <v>520</v>
      </c>
    </row>
    <row r="281" customFormat="false" ht="12.8" hidden="false" customHeight="false" outlineLevel="0" collapsed="false">
      <c r="A281" s="2" t="s">
        <v>8</v>
      </c>
      <c r="B281" s="2" t="s">
        <v>176</v>
      </c>
      <c r="C281" s="2" t="s">
        <v>521</v>
      </c>
      <c r="D281" s="0" t="s">
        <v>520</v>
      </c>
    </row>
    <row r="282" customFormat="false" ht="12.8" hidden="false" customHeight="false" outlineLevel="0" collapsed="false">
      <c r="A282" s="2" t="s">
        <v>8</v>
      </c>
      <c r="B282" s="2" t="s">
        <v>177</v>
      </c>
      <c r="C282" s="2" t="s">
        <v>519</v>
      </c>
      <c r="D282" s="0" t="s">
        <v>520</v>
      </c>
    </row>
    <row r="283" customFormat="false" ht="12.8" hidden="false" customHeight="false" outlineLevel="0" collapsed="false">
      <c r="A283" s="2" t="s">
        <v>8</v>
      </c>
      <c r="B283" s="2" t="s">
        <v>177</v>
      </c>
      <c r="C283" s="2" t="s">
        <v>521</v>
      </c>
      <c r="D283" s="0" t="s">
        <v>520</v>
      </c>
    </row>
    <row r="284" customFormat="false" ht="12.8" hidden="false" customHeight="false" outlineLevel="0" collapsed="false">
      <c r="A284" s="2" t="s">
        <v>8</v>
      </c>
      <c r="B284" s="2" t="s">
        <v>178</v>
      </c>
      <c r="C284" s="2" t="s">
        <v>519</v>
      </c>
      <c r="D284" s="0" t="s">
        <v>520</v>
      </c>
    </row>
    <row r="285" customFormat="false" ht="12.8" hidden="false" customHeight="false" outlineLevel="0" collapsed="false">
      <c r="A285" s="2" t="s">
        <v>8</v>
      </c>
      <c r="B285" s="2" t="s">
        <v>178</v>
      </c>
      <c r="C285" s="2" t="s">
        <v>521</v>
      </c>
      <c r="D285" s="0" t="s">
        <v>520</v>
      </c>
    </row>
    <row r="286" customFormat="false" ht="12.8" hidden="false" customHeight="false" outlineLevel="0" collapsed="false">
      <c r="A286" s="2" t="s">
        <v>8</v>
      </c>
      <c r="B286" s="2" t="s">
        <v>179</v>
      </c>
      <c r="C286" s="2" t="s">
        <v>519</v>
      </c>
      <c r="D286" s="0" t="s">
        <v>520</v>
      </c>
    </row>
    <row r="287" customFormat="false" ht="12.8" hidden="false" customHeight="false" outlineLevel="0" collapsed="false">
      <c r="A287" s="2" t="s">
        <v>8</v>
      </c>
      <c r="B287" s="2" t="s">
        <v>179</v>
      </c>
      <c r="C287" s="2" t="s">
        <v>521</v>
      </c>
      <c r="D287" s="0" t="s">
        <v>520</v>
      </c>
    </row>
    <row r="288" customFormat="false" ht="12.8" hidden="false" customHeight="false" outlineLevel="0" collapsed="false">
      <c r="A288" s="2" t="s">
        <v>8</v>
      </c>
      <c r="B288" s="2" t="s">
        <v>180</v>
      </c>
      <c r="C288" s="2" t="s">
        <v>519</v>
      </c>
      <c r="D288" s="0" t="s">
        <v>520</v>
      </c>
    </row>
    <row r="289" customFormat="false" ht="12.8" hidden="false" customHeight="false" outlineLevel="0" collapsed="false">
      <c r="A289" s="2" t="s">
        <v>8</v>
      </c>
      <c r="B289" s="2" t="s">
        <v>180</v>
      </c>
      <c r="C289" s="2" t="s">
        <v>521</v>
      </c>
      <c r="D289" s="0" t="s">
        <v>520</v>
      </c>
    </row>
    <row r="290" customFormat="false" ht="12.8" hidden="false" customHeight="false" outlineLevel="0" collapsed="false">
      <c r="A290" s="2" t="s">
        <v>8</v>
      </c>
      <c r="B290" s="2" t="s">
        <v>181</v>
      </c>
      <c r="C290" s="2" t="s">
        <v>519</v>
      </c>
      <c r="D290" s="0" t="s">
        <v>520</v>
      </c>
    </row>
    <row r="291" customFormat="false" ht="12.8" hidden="false" customHeight="false" outlineLevel="0" collapsed="false">
      <c r="A291" s="2" t="s">
        <v>8</v>
      </c>
      <c r="B291" s="2" t="s">
        <v>181</v>
      </c>
      <c r="C291" s="2" t="s">
        <v>521</v>
      </c>
      <c r="D291" s="0" t="s">
        <v>520</v>
      </c>
    </row>
    <row r="292" customFormat="false" ht="12.8" hidden="false" customHeight="false" outlineLevel="0" collapsed="false">
      <c r="A292" s="2" t="s">
        <v>8</v>
      </c>
      <c r="B292" s="2" t="s">
        <v>182</v>
      </c>
      <c r="C292" s="2" t="s">
        <v>519</v>
      </c>
      <c r="D292" s="0" t="s">
        <v>520</v>
      </c>
    </row>
    <row r="293" customFormat="false" ht="12.8" hidden="false" customHeight="false" outlineLevel="0" collapsed="false">
      <c r="A293" s="2" t="s">
        <v>8</v>
      </c>
      <c r="B293" s="2" t="s">
        <v>182</v>
      </c>
      <c r="C293" s="2" t="s">
        <v>521</v>
      </c>
      <c r="D293" s="0" t="s">
        <v>520</v>
      </c>
    </row>
    <row r="294" customFormat="false" ht="12.8" hidden="false" customHeight="false" outlineLevel="0" collapsed="false">
      <c r="A294" s="2" t="s">
        <v>8</v>
      </c>
      <c r="B294" s="2" t="s">
        <v>183</v>
      </c>
      <c r="C294" s="2" t="s">
        <v>519</v>
      </c>
      <c r="D294" s="0" t="s">
        <v>520</v>
      </c>
    </row>
    <row r="295" customFormat="false" ht="12.8" hidden="false" customHeight="false" outlineLevel="0" collapsed="false">
      <c r="A295" s="2" t="s">
        <v>8</v>
      </c>
      <c r="B295" s="2" t="s">
        <v>183</v>
      </c>
      <c r="C295" s="2" t="s">
        <v>521</v>
      </c>
      <c r="D295" s="0" t="s">
        <v>520</v>
      </c>
    </row>
    <row r="296" customFormat="false" ht="12.8" hidden="false" customHeight="false" outlineLevel="0" collapsed="false">
      <c r="A296" s="2" t="s">
        <v>8</v>
      </c>
      <c r="B296" s="2" t="s">
        <v>184</v>
      </c>
      <c r="C296" s="2" t="s">
        <v>519</v>
      </c>
      <c r="D296" s="0" t="s">
        <v>520</v>
      </c>
    </row>
    <row r="297" customFormat="false" ht="12.8" hidden="false" customHeight="false" outlineLevel="0" collapsed="false">
      <c r="A297" s="2" t="s">
        <v>8</v>
      </c>
      <c r="B297" s="2" t="s">
        <v>184</v>
      </c>
      <c r="C297" s="2" t="s">
        <v>521</v>
      </c>
      <c r="D297" s="0" t="s">
        <v>520</v>
      </c>
    </row>
    <row r="298" customFormat="false" ht="12.8" hidden="false" customHeight="false" outlineLevel="0" collapsed="false">
      <c r="A298" s="2" t="s">
        <v>8</v>
      </c>
      <c r="B298" s="2" t="s">
        <v>185</v>
      </c>
      <c r="C298" s="2" t="s">
        <v>519</v>
      </c>
      <c r="D298" s="0" t="s">
        <v>520</v>
      </c>
    </row>
    <row r="299" customFormat="false" ht="12.8" hidden="false" customHeight="false" outlineLevel="0" collapsed="false">
      <c r="A299" s="2" t="s">
        <v>8</v>
      </c>
      <c r="B299" s="2" t="s">
        <v>185</v>
      </c>
      <c r="C299" s="2" t="s">
        <v>521</v>
      </c>
      <c r="D299" s="0" t="s">
        <v>520</v>
      </c>
    </row>
    <row r="300" customFormat="false" ht="12.8" hidden="false" customHeight="false" outlineLevel="0" collapsed="false">
      <c r="A300" s="2" t="s">
        <v>8</v>
      </c>
      <c r="B300" s="2" t="s">
        <v>186</v>
      </c>
      <c r="C300" s="2" t="s">
        <v>519</v>
      </c>
      <c r="D300" s="0" t="s">
        <v>520</v>
      </c>
    </row>
    <row r="301" customFormat="false" ht="12.8" hidden="false" customHeight="false" outlineLevel="0" collapsed="false">
      <c r="A301" s="2" t="s">
        <v>8</v>
      </c>
      <c r="B301" s="2" t="s">
        <v>186</v>
      </c>
      <c r="C301" s="2" t="s">
        <v>521</v>
      </c>
      <c r="D301" s="0" t="s">
        <v>520</v>
      </c>
    </row>
    <row r="302" customFormat="false" ht="12.8" hidden="false" customHeight="false" outlineLevel="0" collapsed="false">
      <c r="A302" s="2" t="s">
        <v>8</v>
      </c>
      <c r="B302" s="2" t="s">
        <v>187</v>
      </c>
      <c r="C302" s="2" t="s">
        <v>519</v>
      </c>
      <c r="D302" s="0" t="s">
        <v>520</v>
      </c>
    </row>
    <row r="303" customFormat="false" ht="12.8" hidden="false" customHeight="false" outlineLevel="0" collapsed="false">
      <c r="A303" s="2" t="s">
        <v>8</v>
      </c>
      <c r="B303" s="2" t="s">
        <v>187</v>
      </c>
      <c r="C303" s="2" t="s">
        <v>521</v>
      </c>
      <c r="D303" s="0" t="s">
        <v>520</v>
      </c>
    </row>
    <row r="304" customFormat="false" ht="12.8" hidden="false" customHeight="false" outlineLevel="0" collapsed="false">
      <c r="A304" s="2" t="s">
        <v>8</v>
      </c>
      <c r="B304" s="2" t="s">
        <v>188</v>
      </c>
      <c r="C304" s="2" t="s">
        <v>519</v>
      </c>
      <c r="D304" s="0" t="s">
        <v>520</v>
      </c>
    </row>
    <row r="305" customFormat="false" ht="12.8" hidden="false" customHeight="false" outlineLevel="0" collapsed="false">
      <c r="A305" s="2" t="s">
        <v>8</v>
      </c>
      <c r="B305" s="2" t="s">
        <v>188</v>
      </c>
      <c r="C305" s="2" t="s">
        <v>521</v>
      </c>
      <c r="D305" s="0" t="s">
        <v>520</v>
      </c>
    </row>
    <row r="306" customFormat="false" ht="12.8" hidden="false" customHeight="false" outlineLevel="0" collapsed="false">
      <c r="A306" s="2" t="s">
        <v>8</v>
      </c>
      <c r="B306" s="2" t="s">
        <v>189</v>
      </c>
      <c r="C306" s="2" t="s">
        <v>519</v>
      </c>
      <c r="D306" s="0" t="s">
        <v>520</v>
      </c>
    </row>
    <row r="307" customFormat="false" ht="12.8" hidden="false" customHeight="false" outlineLevel="0" collapsed="false">
      <c r="A307" s="2" t="s">
        <v>8</v>
      </c>
      <c r="B307" s="2" t="s">
        <v>189</v>
      </c>
      <c r="C307" s="2" t="s">
        <v>521</v>
      </c>
      <c r="D307" s="0" t="s">
        <v>520</v>
      </c>
    </row>
    <row r="308" customFormat="false" ht="12.8" hidden="false" customHeight="false" outlineLevel="0" collapsed="false">
      <c r="A308" s="2" t="s">
        <v>8</v>
      </c>
      <c r="B308" s="2" t="s">
        <v>190</v>
      </c>
      <c r="C308" s="2" t="s">
        <v>519</v>
      </c>
      <c r="D308" s="0" t="s">
        <v>520</v>
      </c>
    </row>
    <row r="309" customFormat="false" ht="12.8" hidden="false" customHeight="false" outlineLevel="0" collapsed="false">
      <c r="A309" s="2" t="s">
        <v>8</v>
      </c>
      <c r="B309" s="2" t="s">
        <v>190</v>
      </c>
      <c r="C309" s="2" t="s">
        <v>521</v>
      </c>
      <c r="D309" s="0" t="s">
        <v>520</v>
      </c>
    </row>
    <row r="310" customFormat="false" ht="12.8" hidden="false" customHeight="false" outlineLevel="0" collapsed="false">
      <c r="A310" s="2" t="s">
        <v>8</v>
      </c>
      <c r="B310" s="2" t="s">
        <v>191</v>
      </c>
      <c r="C310" s="2" t="s">
        <v>519</v>
      </c>
      <c r="D310" s="0" t="s">
        <v>520</v>
      </c>
    </row>
    <row r="311" customFormat="false" ht="12.8" hidden="false" customHeight="false" outlineLevel="0" collapsed="false">
      <c r="A311" s="2" t="s">
        <v>8</v>
      </c>
      <c r="B311" s="2" t="s">
        <v>191</v>
      </c>
      <c r="C311" s="2" t="s">
        <v>521</v>
      </c>
      <c r="D311" s="0" t="s">
        <v>520</v>
      </c>
    </row>
    <row r="312" customFormat="false" ht="12.8" hidden="false" customHeight="false" outlineLevel="0" collapsed="false">
      <c r="A312" s="2" t="s">
        <v>8</v>
      </c>
      <c r="B312" s="2" t="s">
        <v>192</v>
      </c>
      <c r="C312" s="2" t="s">
        <v>519</v>
      </c>
      <c r="D312" s="0" t="s">
        <v>520</v>
      </c>
    </row>
    <row r="313" customFormat="false" ht="12.8" hidden="false" customHeight="false" outlineLevel="0" collapsed="false">
      <c r="A313" s="2" t="s">
        <v>8</v>
      </c>
      <c r="B313" s="2" t="s">
        <v>192</v>
      </c>
      <c r="C313" s="2" t="s">
        <v>521</v>
      </c>
      <c r="D313" s="0" t="s">
        <v>520</v>
      </c>
    </row>
    <row r="314" customFormat="false" ht="12.8" hidden="false" customHeight="false" outlineLevel="0" collapsed="false">
      <c r="A314" s="2" t="s">
        <v>8</v>
      </c>
      <c r="B314" s="2" t="s">
        <v>193</v>
      </c>
      <c r="C314" s="2" t="s">
        <v>519</v>
      </c>
      <c r="D314" s="0" t="s">
        <v>520</v>
      </c>
    </row>
    <row r="315" customFormat="false" ht="12.8" hidden="false" customHeight="false" outlineLevel="0" collapsed="false">
      <c r="A315" s="2" t="s">
        <v>8</v>
      </c>
      <c r="B315" s="2" t="s">
        <v>193</v>
      </c>
      <c r="C315" s="2" t="s">
        <v>521</v>
      </c>
      <c r="D315" s="0" t="s">
        <v>520</v>
      </c>
    </row>
    <row r="316" customFormat="false" ht="12.8" hidden="false" customHeight="false" outlineLevel="0" collapsed="false">
      <c r="A316" s="2" t="s">
        <v>8</v>
      </c>
      <c r="B316" s="2" t="s">
        <v>194</v>
      </c>
      <c r="C316" s="2" t="s">
        <v>519</v>
      </c>
      <c r="D316" s="0" t="s">
        <v>520</v>
      </c>
    </row>
    <row r="317" customFormat="false" ht="12.8" hidden="false" customHeight="false" outlineLevel="0" collapsed="false">
      <c r="A317" s="2" t="s">
        <v>8</v>
      </c>
      <c r="B317" s="2" t="s">
        <v>194</v>
      </c>
      <c r="C317" s="2" t="s">
        <v>521</v>
      </c>
      <c r="D317" s="0" t="s">
        <v>520</v>
      </c>
    </row>
    <row r="318" customFormat="false" ht="12.8" hidden="false" customHeight="false" outlineLevel="0" collapsed="false">
      <c r="A318" s="2" t="s">
        <v>8</v>
      </c>
      <c r="B318" s="2" t="s">
        <v>195</v>
      </c>
      <c r="C318" s="2" t="s">
        <v>519</v>
      </c>
      <c r="D318" s="0" t="s">
        <v>520</v>
      </c>
    </row>
    <row r="319" customFormat="false" ht="12.8" hidden="false" customHeight="false" outlineLevel="0" collapsed="false">
      <c r="A319" s="2" t="s">
        <v>8</v>
      </c>
      <c r="B319" s="2" t="s">
        <v>195</v>
      </c>
      <c r="C319" s="2" t="s">
        <v>521</v>
      </c>
      <c r="D319" s="0" t="s">
        <v>520</v>
      </c>
    </row>
    <row r="320" customFormat="false" ht="12.8" hidden="false" customHeight="false" outlineLevel="0" collapsed="false">
      <c r="A320" s="2" t="s">
        <v>8</v>
      </c>
      <c r="B320" s="2" t="s">
        <v>196</v>
      </c>
      <c r="C320" s="2" t="s">
        <v>519</v>
      </c>
      <c r="D320" s="0" t="s">
        <v>520</v>
      </c>
    </row>
    <row r="321" customFormat="false" ht="12.8" hidden="false" customHeight="false" outlineLevel="0" collapsed="false">
      <c r="A321" s="2" t="s">
        <v>8</v>
      </c>
      <c r="B321" s="2" t="s">
        <v>196</v>
      </c>
      <c r="C321" s="2" t="s">
        <v>521</v>
      </c>
      <c r="D321" s="0" t="s">
        <v>520</v>
      </c>
    </row>
    <row r="322" customFormat="false" ht="12.8" hidden="false" customHeight="false" outlineLevel="0" collapsed="false">
      <c r="A322" s="2" t="s">
        <v>8</v>
      </c>
      <c r="B322" s="2" t="s">
        <v>197</v>
      </c>
      <c r="C322" s="2" t="s">
        <v>519</v>
      </c>
      <c r="D322" s="0" t="s">
        <v>520</v>
      </c>
    </row>
    <row r="323" customFormat="false" ht="12.8" hidden="false" customHeight="false" outlineLevel="0" collapsed="false">
      <c r="A323" s="2" t="s">
        <v>8</v>
      </c>
      <c r="B323" s="2" t="s">
        <v>197</v>
      </c>
      <c r="C323" s="2" t="s">
        <v>521</v>
      </c>
      <c r="D323" s="0" t="s">
        <v>520</v>
      </c>
    </row>
    <row r="324" customFormat="false" ht="12.8" hidden="false" customHeight="false" outlineLevel="0" collapsed="false">
      <c r="A324" s="2" t="s">
        <v>8</v>
      </c>
      <c r="B324" s="2" t="s">
        <v>198</v>
      </c>
      <c r="C324" s="2" t="s">
        <v>519</v>
      </c>
      <c r="D324" s="0" t="s">
        <v>520</v>
      </c>
    </row>
    <row r="325" customFormat="false" ht="12.8" hidden="false" customHeight="false" outlineLevel="0" collapsed="false">
      <c r="A325" s="2" t="s">
        <v>8</v>
      </c>
      <c r="B325" s="2" t="s">
        <v>198</v>
      </c>
      <c r="C325" s="2" t="s">
        <v>521</v>
      </c>
      <c r="D325" s="0" t="s">
        <v>520</v>
      </c>
    </row>
    <row r="326" customFormat="false" ht="12.8" hidden="false" customHeight="false" outlineLevel="0" collapsed="false">
      <c r="A326" s="2" t="s">
        <v>8</v>
      </c>
      <c r="B326" s="2" t="s">
        <v>199</v>
      </c>
      <c r="C326" s="2" t="s">
        <v>519</v>
      </c>
      <c r="D326" s="0" t="s">
        <v>520</v>
      </c>
    </row>
    <row r="327" customFormat="false" ht="12.8" hidden="false" customHeight="false" outlineLevel="0" collapsed="false">
      <c r="A327" s="2" t="s">
        <v>8</v>
      </c>
      <c r="B327" s="2" t="s">
        <v>199</v>
      </c>
      <c r="C327" s="2" t="s">
        <v>521</v>
      </c>
      <c r="D327" s="0" t="s">
        <v>520</v>
      </c>
    </row>
    <row r="328" customFormat="false" ht="12.8" hidden="false" customHeight="false" outlineLevel="0" collapsed="false">
      <c r="A328" s="2" t="s">
        <v>8</v>
      </c>
      <c r="B328" s="2" t="s">
        <v>200</v>
      </c>
      <c r="C328" s="2" t="s">
        <v>519</v>
      </c>
      <c r="D328" s="0" t="s">
        <v>520</v>
      </c>
    </row>
    <row r="329" customFormat="false" ht="12.8" hidden="false" customHeight="false" outlineLevel="0" collapsed="false">
      <c r="A329" s="2" t="s">
        <v>8</v>
      </c>
      <c r="B329" s="2" t="s">
        <v>200</v>
      </c>
      <c r="C329" s="2" t="s">
        <v>521</v>
      </c>
      <c r="D329" s="0" t="s">
        <v>520</v>
      </c>
    </row>
    <row r="330" customFormat="false" ht="12.8" hidden="false" customHeight="false" outlineLevel="0" collapsed="false">
      <c r="A330" s="2" t="s">
        <v>8</v>
      </c>
      <c r="B330" s="2" t="s">
        <v>201</v>
      </c>
      <c r="C330" s="2" t="s">
        <v>519</v>
      </c>
      <c r="D330" s="0" t="s">
        <v>520</v>
      </c>
    </row>
    <row r="331" customFormat="false" ht="12.8" hidden="false" customHeight="false" outlineLevel="0" collapsed="false">
      <c r="A331" s="2" t="s">
        <v>8</v>
      </c>
      <c r="B331" s="2" t="s">
        <v>201</v>
      </c>
      <c r="C331" s="2" t="s">
        <v>521</v>
      </c>
      <c r="D331" s="0" t="s">
        <v>520</v>
      </c>
    </row>
    <row r="332" customFormat="false" ht="12.8" hidden="false" customHeight="false" outlineLevel="0" collapsed="false">
      <c r="A332" s="2" t="s">
        <v>8</v>
      </c>
      <c r="B332" s="2" t="s">
        <v>202</v>
      </c>
      <c r="C332" s="2" t="s">
        <v>519</v>
      </c>
      <c r="D332" s="0" t="s">
        <v>520</v>
      </c>
    </row>
    <row r="333" customFormat="false" ht="12.8" hidden="false" customHeight="false" outlineLevel="0" collapsed="false">
      <c r="A333" s="2" t="s">
        <v>8</v>
      </c>
      <c r="B333" s="2" t="s">
        <v>202</v>
      </c>
      <c r="C333" s="2" t="s">
        <v>521</v>
      </c>
      <c r="D333" s="0" t="s">
        <v>520</v>
      </c>
    </row>
    <row r="334" customFormat="false" ht="12.8" hidden="false" customHeight="false" outlineLevel="0" collapsed="false">
      <c r="A334" s="2" t="s">
        <v>8</v>
      </c>
      <c r="B334" s="2" t="s">
        <v>204</v>
      </c>
      <c r="C334" s="2" t="s">
        <v>519</v>
      </c>
      <c r="D334" s="0" t="s">
        <v>520</v>
      </c>
    </row>
    <row r="335" customFormat="false" ht="12.8" hidden="false" customHeight="false" outlineLevel="0" collapsed="false">
      <c r="A335" s="2" t="s">
        <v>8</v>
      </c>
      <c r="B335" s="2" t="s">
        <v>204</v>
      </c>
      <c r="C335" s="2" t="s">
        <v>521</v>
      </c>
      <c r="D335" s="0" t="s">
        <v>520</v>
      </c>
    </row>
    <row r="336" customFormat="false" ht="12.8" hidden="false" customHeight="false" outlineLevel="0" collapsed="false">
      <c r="A336" s="2" t="s">
        <v>8</v>
      </c>
      <c r="B336" s="2" t="s">
        <v>205</v>
      </c>
      <c r="C336" s="2" t="s">
        <v>519</v>
      </c>
      <c r="D336" s="0" t="s">
        <v>523</v>
      </c>
    </row>
    <row r="337" customFormat="false" ht="12.8" hidden="false" customHeight="false" outlineLevel="0" collapsed="false">
      <c r="A337" s="2" t="s">
        <v>8</v>
      </c>
      <c r="B337" s="2" t="s">
        <v>205</v>
      </c>
      <c r="C337" s="2" t="s">
        <v>521</v>
      </c>
      <c r="D337" s="0" t="s">
        <v>523</v>
      </c>
    </row>
    <row r="338" customFormat="false" ht="12.8" hidden="false" customHeight="false" outlineLevel="0" collapsed="false">
      <c r="A338" s="2" t="s">
        <v>8</v>
      </c>
      <c r="B338" s="2" t="s">
        <v>206</v>
      </c>
      <c r="C338" s="2" t="s">
        <v>519</v>
      </c>
      <c r="D338" s="0" t="s">
        <v>520</v>
      </c>
    </row>
    <row r="339" customFormat="false" ht="12.8" hidden="false" customHeight="false" outlineLevel="0" collapsed="false">
      <c r="A339" s="2" t="s">
        <v>8</v>
      </c>
      <c r="B339" s="2" t="s">
        <v>206</v>
      </c>
      <c r="C339" s="2" t="s">
        <v>521</v>
      </c>
      <c r="D339" s="0" t="s">
        <v>520</v>
      </c>
    </row>
    <row r="340" customFormat="false" ht="12.8" hidden="false" customHeight="false" outlineLevel="0" collapsed="false">
      <c r="A340" s="2" t="s">
        <v>8</v>
      </c>
      <c r="B340" s="2" t="s">
        <v>207</v>
      </c>
      <c r="C340" s="2" t="s">
        <v>519</v>
      </c>
      <c r="D340" s="0" t="s">
        <v>520</v>
      </c>
    </row>
    <row r="341" customFormat="false" ht="12.8" hidden="false" customHeight="false" outlineLevel="0" collapsed="false">
      <c r="A341" s="2" t="s">
        <v>8</v>
      </c>
      <c r="B341" s="2" t="s">
        <v>207</v>
      </c>
      <c r="C341" s="2" t="s">
        <v>521</v>
      </c>
      <c r="D341" s="0" t="s">
        <v>520</v>
      </c>
    </row>
    <row r="342" customFormat="false" ht="12.8" hidden="false" customHeight="false" outlineLevel="0" collapsed="false">
      <c r="A342" s="2" t="s">
        <v>8</v>
      </c>
      <c r="B342" s="2" t="s">
        <v>208</v>
      </c>
      <c r="C342" s="2" t="s">
        <v>519</v>
      </c>
      <c r="D342" s="0" t="s">
        <v>520</v>
      </c>
    </row>
    <row r="343" customFormat="false" ht="12.8" hidden="false" customHeight="false" outlineLevel="0" collapsed="false">
      <c r="A343" s="2" t="s">
        <v>8</v>
      </c>
      <c r="B343" s="2" t="s">
        <v>208</v>
      </c>
      <c r="C343" s="2" t="s">
        <v>521</v>
      </c>
      <c r="D343" s="0" t="s">
        <v>520</v>
      </c>
    </row>
    <row r="344" customFormat="false" ht="12.8" hidden="false" customHeight="false" outlineLevel="0" collapsed="false">
      <c r="A344" s="2" t="s">
        <v>8</v>
      </c>
      <c r="B344" s="2" t="s">
        <v>209</v>
      </c>
      <c r="C344" s="2" t="s">
        <v>519</v>
      </c>
      <c r="D344" s="0" t="s">
        <v>520</v>
      </c>
    </row>
    <row r="345" customFormat="false" ht="12.8" hidden="false" customHeight="false" outlineLevel="0" collapsed="false">
      <c r="A345" s="2" t="s">
        <v>8</v>
      </c>
      <c r="B345" s="2" t="s">
        <v>209</v>
      </c>
      <c r="C345" s="2" t="s">
        <v>521</v>
      </c>
      <c r="D345" s="0" t="s">
        <v>520</v>
      </c>
    </row>
    <row r="346" customFormat="false" ht="12.8" hidden="false" customHeight="false" outlineLevel="0" collapsed="false">
      <c r="A346" s="2" t="s">
        <v>8</v>
      </c>
      <c r="B346" s="2" t="s">
        <v>210</v>
      </c>
      <c r="C346" s="2" t="s">
        <v>519</v>
      </c>
      <c r="D346" s="0" t="s">
        <v>520</v>
      </c>
    </row>
    <row r="347" customFormat="false" ht="12.8" hidden="false" customHeight="false" outlineLevel="0" collapsed="false">
      <c r="A347" s="2" t="s">
        <v>8</v>
      </c>
      <c r="B347" s="2" t="s">
        <v>210</v>
      </c>
      <c r="C347" s="2" t="s">
        <v>521</v>
      </c>
      <c r="D347" s="0" t="s">
        <v>520</v>
      </c>
    </row>
    <row r="348" customFormat="false" ht="12.8" hidden="false" customHeight="false" outlineLevel="0" collapsed="false">
      <c r="A348" s="2" t="s">
        <v>8</v>
      </c>
      <c r="B348" s="2" t="s">
        <v>211</v>
      </c>
      <c r="C348" s="2" t="s">
        <v>519</v>
      </c>
      <c r="D348" s="0" t="s">
        <v>523</v>
      </c>
    </row>
    <row r="349" customFormat="false" ht="12.8" hidden="false" customHeight="false" outlineLevel="0" collapsed="false">
      <c r="A349" s="2" t="s">
        <v>8</v>
      </c>
      <c r="B349" s="2" t="s">
        <v>211</v>
      </c>
      <c r="C349" s="2" t="s">
        <v>521</v>
      </c>
      <c r="D349" s="0" t="s">
        <v>523</v>
      </c>
    </row>
    <row r="350" customFormat="false" ht="12.8" hidden="false" customHeight="false" outlineLevel="0" collapsed="false">
      <c r="A350" s="2" t="s">
        <v>8</v>
      </c>
      <c r="B350" s="2" t="s">
        <v>213</v>
      </c>
      <c r="C350" s="2" t="s">
        <v>519</v>
      </c>
      <c r="D350" s="0" t="s">
        <v>520</v>
      </c>
    </row>
    <row r="351" customFormat="false" ht="12.8" hidden="false" customHeight="false" outlineLevel="0" collapsed="false">
      <c r="A351" s="2" t="s">
        <v>8</v>
      </c>
      <c r="B351" s="2" t="s">
        <v>213</v>
      </c>
      <c r="C351" s="2" t="s">
        <v>521</v>
      </c>
      <c r="D351" s="0" t="s">
        <v>520</v>
      </c>
    </row>
    <row r="352" customFormat="false" ht="12.8" hidden="false" customHeight="false" outlineLevel="0" collapsed="false">
      <c r="A352" s="2" t="s">
        <v>8</v>
      </c>
      <c r="B352" s="2" t="s">
        <v>214</v>
      </c>
      <c r="C352" s="2" t="s">
        <v>519</v>
      </c>
      <c r="D352" s="0" t="s">
        <v>520</v>
      </c>
    </row>
    <row r="353" customFormat="false" ht="12.8" hidden="false" customHeight="false" outlineLevel="0" collapsed="false">
      <c r="A353" s="2" t="s">
        <v>8</v>
      </c>
      <c r="B353" s="2" t="s">
        <v>214</v>
      </c>
      <c r="C353" s="2" t="s">
        <v>521</v>
      </c>
      <c r="D353" s="0" t="s">
        <v>520</v>
      </c>
    </row>
    <row r="354" customFormat="false" ht="12.8" hidden="false" customHeight="false" outlineLevel="0" collapsed="false">
      <c r="A354" s="2" t="s">
        <v>8</v>
      </c>
      <c r="B354" s="2" t="s">
        <v>215</v>
      </c>
      <c r="C354" s="2" t="s">
        <v>519</v>
      </c>
      <c r="D354" s="0" t="s">
        <v>520</v>
      </c>
    </row>
    <row r="355" customFormat="false" ht="12.8" hidden="false" customHeight="false" outlineLevel="0" collapsed="false">
      <c r="A355" s="2" t="s">
        <v>8</v>
      </c>
      <c r="B355" s="2" t="s">
        <v>215</v>
      </c>
      <c r="C355" s="2" t="s">
        <v>521</v>
      </c>
      <c r="D355" s="0" t="s">
        <v>520</v>
      </c>
    </row>
    <row r="356" customFormat="false" ht="12.8" hidden="false" customHeight="false" outlineLevel="0" collapsed="false">
      <c r="A356" s="2" t="s">
        <v>8</v>
      </c>
      <c r="B356" s="2" t="s">
        <v>216</v>
      </c>
      <c r="C356" s="2" t="s">
        <v>519</v>
      </c>
      <c r="D356" s="0" t="s">
        <v>520</v>
      </c>
    </row>
    <row r="357" customFormat="false" ht="12.8" hidden="false" customHeight="false" outlineLevel="0" collapsed="false">
      <c r="A357" s="2" t="s">
        <v>8</v>
      </c>
      <c r="B357" s="2" t="s">
        <v>216</v>
      </c>
      <c r="C357" s="2" t="s">
        <v>521</v>
      </c>
      <c r="D357" s="0" t="s">
        <v>520</v>
      </c>
    </row>
    <row r="358" customFormat="false" ht="12.8" hidden="false" customHeight="false" outlineLevel="0" collapsed="false">
      <c r="A358" s="2" t="s">
        <v>9</v>
      </c>
      <c r="B358" s="2" t="s">
        <v>217</v>
      </c>
      <c r="C358" s="2" t="s">
        <v>519</v>
      </c>
      <c r="D358" s="0" t="s">
        <v>522</v>
      </c>
    </row>
    <row r="359" customFormat="false" ht="12.8" hidden="false" customHeight="false" outlineLevel="0" collapsed="false">
      <c r="A359" s="2" t="s">
        <v>9</v>
      </c>
      <c r="B359" s="2" t="s">
        <v>217</v>
      </c>
      <c r="C359" s="2" t="s">
        <v>521</v>
      </c>
      <c r="D359" s="0" t="s">
        <v>522</v>
      </c>
    </row>
    <row r="360" customFormat="false" ht="12.8" hidden="false" customHeight="false" outlineLevel="0" collapsed="false">
      <c r="A360" s="2" t="s">
        <v>9</v>
      </c>
      <c r="B360" s="2" t="s">
        <v>218</v>
      </c>
      <c r="C360" s="2" t="s">
        <v>519</v>
      </c>
      <c r="D360" s="0" t="s">
        <v>522</v>
      </c>
    </row>
    <row r="361" customFormat="false" ht="12.8" hidden="false" customHeight="false" outlineLevel="0" collapsed="false">
      <c r="A361" s="2" t="s">
        <v>9</v>
      </c>
      <c r="B361" s="2" t="s">
        <v>218</v>
      </c>
      <c r="C361" s="2" t="s">
        <v>521</v>
      </c>
      <c r="D361" s="0" t="s">
        <v>522</v>
      </c>
    </row>
    <row r="362" customFormat="false" ht="12.8" hidden="false" customHeight="false" outlineLevel="0" collapsed="false">
      <c r="A362" s="2" t="s">
        <v>9</v>
      </c>
      <c r="B362" s="2" t="s">
        <v>219</v>
      </c>
      <c r="C362" s="2" t="s">
        <v>519</v>
      </c>
      <c r="D362" s="0" t="s">
        <v>522</v>
      </c>
    </row>
    <row r="363" customFormat="false" ht="12.8" hidden="false" customHeight="false" outlineLevel="0" collapsed="false">
      <c r="A363" s="2" t="s">
        <v>9</v>
      </c>
      <c r="B363" s="2" t="s">
        <v>219</v>
      </c>
      <c r="C363" s="2" t="s">
        <v>521</v>
      </c>
      <c r="D363" s="0" t="s">
        <v>522</v>
      </c>
    </row>
    <row r="364" customFormat="false" ht="12.8" hidden="false" customHeight="false" outlineLevel="0" collapsed="false">
      <c r="A364" s="2" t="s">
        <v>9</v>
      </c>
      <c r="B364" s="2" t="s">
        <v>220</v>
      </c>
      <c r="C364" s="2" t="s">
        <v>519</v>
      </c>
      <c r="D364" s="0" t="s">
        <v>522</v>
      </c>
    </row>
    <row r="365" customFormat="false" ht="12.8" hidden="false" customHeight="false" outlineLevel="0" collapsed="false">
      <c r="A365" s="2" t="s">
        <v>9</v>
      </c>
      <c r="B365" s="2" t="s">
        <v>220</v>
      </c>
      <c r="C365" s="2" t="s">
        <v>521</v>
      </c>
      <c r="D365" s="0" t="s">
        <v>522</v>
      </c>
    </row>
    <row r="366" customFormat="false" ht="12.8" hidden="false" customHeight="false" outlineLevel="0" collapsed="false">
      <c r="A366" s="2" t="s">
        <v>9</v>
      </c>
      <c r="B366" s="2" t="s">
        <v>221</v>
      </c>
      <c r="C366" s="2" t="s">
        <v>519</v>
      </c>
      <c r="D366" s="0" t="s">
        <v>522</v>
      </c>
    </row>
    <row r="367" customFormat="false" ht="12.8" hidden="false" customHeight="false" outlineLevel="0" collapsed="false">
      <c r="A367" s="2" t="s">
        <v>9</v>
      </c>
      <c r="B367" s="2" t="s">
        <v>221</v>
      </c>
      <c r="C367" s="2" t="s">
        <v>521</v>
      </c>
      <c r="D367" s="0" t="s">
        <v>522</v>
      </c>
    </row>
    <row r="368" customFormat="false" ht="12.8" hidden="false" customHeight="false" outlineLevel="0" collapsed="false">
      <c r="A368" s="2" t="s">
        <v>9</v>
      </c>
      <c r="B368" s="2" t="s">
        <v>222</v>
      </c>
      <c r="C368" s="2" t="s">
        <v>519</v>
      </c>
      <c r="D368" s="0" t="s">
        <v>522</v>
      </c>
    </row>
    <row r="369" customFormat="false" ht="12.8" hidden="false" customHeight="false" outlineLevel="0" collapsed="false">
      <c r="A369" s="2" t="s">
        <v>9</v>
      </c>
      <c r="B369" s="2" t="s">
        <v>222</v>
      </c>
      <c r="C369" s="2" t="s">
        <v>521</v>
      </c>
      <c r="D369" s="0" t="s">
        <v>522</v>
      </c>
    </row>
    <row r="370" customFormat="false" ht="12.8" hidden="false" customHeight="false" outlineLevel="0" collapsed="false">
      <c r="A370" s="2" t="s">
        <v>10</v>
      </c>
      <c r="B370" s="2" t="s">
        <v>223</v>
      </c>
      <c r="C370" s="2" t="s">
        <v>519</v>
      </c>
      <c r="D370" s="0" t="s">
        <v>520</v>
      </c>
    </row>
    <row r="371" customFormat="false" ht="12.8" hidden="false" customHeight="false" outlineLevel="0" collapsed="false">
      <c r="A371" s="2" t="s">
        <v>10</v>
      </c>
      <c r="B371" s="2" t="s">
        <v>223</v>
      </c>
      <c r="C371" s="2" t="s">
        <v>521</v>
      </c>
      <c r="D371" s="0" t="s">
        <v>520</v>
      </c>
    </row>
    <row r="372" customFormat="false" ht="12.8" hidden="false" customHeight="false" outlineLevel="0" collapsed="false">
      <c r="A372" s="2" t="s">
        <v>10</v>
      </c>
      <c r="B372" s="2" t="s">
        <v>224</v>
      </c>
      <c r="C372" s="2" t="s">
        <v>519</v>
      </c>
      <c r="D372" s="0" t="s">
        <v>520</v>
      </c>
    </row>
    <row r="373" customFormat="false" ht="12.8" hidden="false" customHeight="false" outlineLevel="0" collapsed="false">
      <c r="A373" s="2" t="s">
        <v>10</v>
      </c>
      <c r="B373" s="2" t="s">
        <v>224</v>
      </c>
      <c r="C373" s="2" t="s">
        <v>521</v>
      </c>
      <c r="D373" s="0" t="s">
        <v>520</v>
      </c>
    </row>
    <row r="374" customFormat="false" ht="12.8" hidden="false" customHeight="false" outlineLevel="0" collapsed="false">
      <c r="A374" s="2" t="s">
        <v>10</v>
      </c>
      <c r="B374" s="2" t="s">
        <v>225</v>
      </c>
      <c r="C374" s="2" t="s">
        <v>519</v>
      </c>
      <c r="D374" s="0" t="s">
        <v>520</v>
      </c>
    </row>
    <row r="375" customFormat="false" ht="12.8" hidden="false" customHeight="false" outlineLevel="0" collapsed="false">
      <c r="A375" s="2" t="s">
        <v>10</v>
      </c>
      <c r="B375" s="2" t="s">
        <v>225</v>
      </c>
      <c r="C375" s="2" t="s">
        <v>521</v>
      </c>
      <c r="D375" s="0" t="s">
        <v>520</v>
      </c>
    </row>
    <row r="376" customFormat="false" ht="12.8" hidden="false" customHeight="false" outlineLevel="0" collapsed="false">
      <c r="A376" s="2" t="s">
        <v>10</v>
      </c>
      <c r="B376" s="2" t="s">
        <v>226</v>
      </c>
      <c r="C376" s="2" t="s">
        <v>519</v>
      </c>
      <c r="D376" s="0" t="s">
        <v>520</v>
      </c>
    </row>
    <row r="377" customFormat="false" ht="12.8" hidden="false" customHeight="false" outlineLevel="0" collapsed="false">
      <c r="A377" s="2" t="s">
        <v>10</v>
      </c>
      <c r="B377" s="2" t="s">
        <v>226</v>
      </c>
      <c r="C377" s="2" t="s">
        <v>521</v>
      </c>
      <c r="D377" s="0" t="s">
        <v>520</v>
      </c>
    </row>
    <row r="378" customFormat="false" ht="12.8" hidden="false" customHeight="false" outlineLevel="0" collapsed="false">
      <c r="A378" s="2" t="s">
        <v>10</v>
      </c>
      <c r="B378" s="2" t="s">
        <v>227</v>
      </c>
      <c r="C378" s="2" t="s">
        <v>519</v>
      </c>
      <c r="D378" s="0" t="s">
        <v>520</v>
      </c>
    </row>
    <row r="379" customFormat="false" ht="12.8" hidden="false" customHeight="false" outlineLevel="0" collapsed="false">
      <c r="A379" s="2" t="s">
        <v>10</v>
      </c>
      <c r="B379" s="2" t="s">
        <v>227</v>
      </c>
      <c r="C379" s="2" t="s">
        <v>521</v>
      </c>
      <c r="D379" s="0" t="s">
        <v>520</v>
      </c>
    </row>
    <row r="380" customFormat="false" ht="12.8" hidden="false" customHeight="false" outlineLevel="0" collapsed="false">
      <c r="A380" s="2" t="s">
        <v>10</v>
      </c>
      <c r="B380" s="2" t="s">
        <v>228</v>
      </c>
      <c r="C380" s="2" t="s">
        <v>519</v>
      </c>
      <c r="D380" s="0" t="s">
        <v>520</v>
      </c>
    </row>
    <row r="381" customFormat="false" ht="12.8" hidden="false" customHeight="false" outlineLevel="0" collapsed="false">
      <c r="A381" s="2" t="s">
        <v>10</v>
      </c>
      <c r="B381" s="2" t="s">
        <v>228</v>
      </c>
      <c r="C381" s="2" t="s">
        <v>521</v>
      </c>
      <c r="D381" s="0" t="s">
        <v>520</v>
      </c>
    </row>
    <row r="382" customFormat="false" ht="12.8" hidden="false" customHeight="false" outlineLevel="0" collapsed="false">
      <c r="A382" s="2" t="s">
        <v>10</v>
      </c>
      <c r="B382" s="2" t="s">
        <v>229</v>
      </c>
      <c r="C382" s="2" t="s">
        <v>519</v>
      </c>
      <c r="D382" s="0" t="s">
        <v>520</v>
      </c>
    </row>
    <row r="383" customFormat="false" ht="12.8" hidden="false" customHeight="false" outlineLevel="0" collapsed="false">
      <c r="A383" s="2" t="s">
        <v>10</v>
      </c>
      <c r="B383" s="2" t="s">
        <v>229</v>
      </c>
      <c r="C383" s="2" t="s">
        <v>521</v>
      </c>
      <c r="D383" s="0" t="s">
        <v>520</v>
      </c>
    </row>
    <row r="384" customFormat="false" ht="12.8" hidden="false" customHeight="false" outlineLevel="0" collapsed="false">
      <c r="A384" s="2" t="s">
        <v>10</v>
      </c>
      <c r="B384" s="2" t="s">
        <v>230</v>
      </c>
      <c r="C384" s="2" t="s">
        <v>519</v>
      </c>
      <c r="D384" s="0" t="s">
        <v>520</v>
      </c>
    </row>
    <row r="385" customFormat="false" ht="12.8" hidden="false" customHeight="false" outlineLevel="0" collapsed="false">
      <c r="A385" s="2" t="s">
        <v>10</v>
      </c>
      <c r="B385" s="2" t="s">
        <v>230</v>
      </c>
      <c r="C385" s="2" t="s">
        <v>521</v>
      </c>
      <c r="D385" s="0" t="s">
        <v>520</v>
      </c>
    </row>
    <row r="386" customFormat="false" ht="12.8" hidden="false" customHeight="false" outlineLevel="0" collapsed="false">
      <c r="A386" s="2" t="s">
        <v>10</v>
      </c>
      <c r="B386" s="2" t="s">
        <v>231</v>
      </c>
      <c r="C386" s="2" t="s">
        <v>519</v>
      </c>
      <c r="D386" s="0" t="s">
        <v>520</v>
      </c>
    </row>
    <row r="387" customFormat="false" ht="12.8" hidden="false" customHeight="false" outlineLevel="0" collapsed="false">
      <c r="A387" s="2" t="s">
        <v>10</v>
      </c>
      <c r="B387" s="2" t="s">
        <v>231</v>
      </c>
      <c r="C387" s="2" t="s">
        <v>521</v>
      </c>
      <c r="D387" s="0" t="s">
        <v>520</v>
      </c>
    </row>
    <row r="388" customFormat="false" ht="12.8" hidden="false" customHeight="false" outlineLevel="0" collapsed="false">
      <c r="A388" s="2" t="s">
        <v>10</v>
      </c>
      <c r="B388" s="2" t="s">
        <v>232</v>
      </c>
      <c r="C388" s="2" t="s">
        <v>519</v>
      </c>
      <c r="D388" s="0" t="s">
        <v>520</v>
      </c>
    </row>
    <row r="389" customFormat="false" ht="12.8" hidden="false" customHeight="false" outlineLevel="0" collapsed="false">
      <c r="A389" s="2" t="s">
        <v>10</v>
      </c>
      <c r="B389" s="2" t="s">
        <v>232</v>
      </c>
      <c r="C389" s="2" t="s">
        <v>521</v>
      </c>
      <c r="D389" s="0" t="s">
        <v>520</v>
      </c>
    </row>
    <row r="390" customFormat="false" ht="12.8" hidden="false" customHeight="false" outlineLevel="0" collapsed="false">
      <c r="A390" s="2" t="s">
        <v>10</v>
      </c>
      <c r="B390" s="2" t="s">
        <v>233</v>
      </c>
      <c r="C390" s="2" t="s">
        <v>519</v>
      </c>
      <c r="D390" s="0" t="s">
        <v>520</v>
      </c>
    </row>
    <row r="391" customFormat="false" ht="12.8" hidden="false" customHeight="false" outlineLevel="0" collapsed="false">
      <c r="A391" s="2" t="s">
        <v>10</v>
      </c>
      <c r="B391" s="2" t="s">
        <v>233</v>
      </c>
      <c r="C391" s="2" t="s">
        <v>521</v>
      </c>
      <c r="D391" s="0" t="s">
        <v>520</v>
      </c>
    </row>
    <row r="392" customFormat="false" ht="12.8" hidden="false" customHeight="false" outlineLevel="0" collapsed="false">
      <c r="A392" s="2" t="s">
        <v>10</v>
      </c>
      <c r="B392" s="2" t="s">
        <v>234</v>
      </c>
      <c r="C392" s="2" t="s">
        <v>519</v>
      </c>
      <c r="D392" s="0" t="s">
        <v>520</v>
      </c>
    </row>
    <row r="393" customFormat="false" ht="12.8" hidden="false" customHeight="false" outlineLevel="0" collapsed="false">
      <c r="A393" s="2" t="s">
        <v>10</v>
      </c>
      <c r="B393" s="2" t="s">
        <v>234</v>
      </c>
      <c r="C393" s="2" t="s">
        <v>521</v>
      </c>
      <c r="D393" s="0" t="s">
        <v>520</v>
      </c>
    </row>
    <row r="394" customFormat="false" ht="12.8" hidden="false" customHeight="false" outlineLevel="0" collapsed="false">
      <c r="A394" s="2" t="s">
        <v>10</v>
      </c>
      <c r="B394" s="2" t="s">
        <v>235</v>
      </c>
      <c r="C394" s="2" t="s">
        <v>519</v>
      </c>
      <c r="D394" s="0" t="s">
        <v>520</v>
      </c>
    </row>
    <row r="395" customFormat="false" ht="12.8" hidden="false" customHeight="false" outlineLevel="0" collapsed="false">
      <c r="A395" s="2" t="s">
        <v>10</v>
      </c>
      <c r="B395" s="2" t="s">
        <v>235</v>
      </c>
      <c r="C395" s="2" t="s">
        <v>521</v>
      </c>
      <c r="D395" s="0" t="s">
        <v>520</v>
      </c>
    </row>
    <row r="396" customFormat="false" ht="12.8" hidden="false" customHeight="false" outlineLevel="0" collapsed="false">
      <c r="A396" s="2" t="s">
        <v>10</v>
      </c>
      <c r="B396" s="2" t="s">
        <v>236</v>
      </c>
      <c r="C396" s="2" t="s">
        <v>519</v>
      </c>
      <c r="D396" s="0" t="s">
        <v>520</v>
      </c>
    </row>
    <row r="397" customFormat="false" ht="12.8" hidden="false" customHeight="false" outlineLevel="0" collapsed="false">
      <c r="A397" s="2" t="s">
        <v>10</v>
      </c>
      <c r="B397" s="2" t="s">
        <v>236</v>
      </c>
      <c r="C397" s="2" t="s">
        <v>521</v>
      </c>
      <c r="D397" s="0" t="s">
        <v>520</v>
      </c>
    </row>
    <row r="398" customFormat="false" ht="12.8" hidden="false" customHeight="false" outlineLevel="0" collapsed="false">
      <c r="A398" s="2" t="s">
        <v>10</v>
      </c>
      <c r="B398" s="2" t="s">
        <v>237</v>
      </c>
      <c r="C398" s="2" t="s">
        <v>519</v>
      </c>
      <c r="D398" s="0" t="s">
        <v>520</v>
      </c>
    </row>
    <row r="399" customFormat="false" ht="12.8" hidden="false" customHeight="false" outlineLevel="0" collapsed="false">
      <c r="A399" s="2" t="s">
        <v>10</v>
      </c>
      <c r="B399" s="2" t="s">
        <v>237</v>
      </c>
      <c r="C399" s="2" t="s">
        <v>521</v>
      </c>
      <c r="D399" s="0" t="s">
        <v>520</v>
      </c>
    </row>
    <row r="400" customFormat="false" ht="12.8" hidden="false" customHeight="false" outlineLevel="0" collapsed="false">
      <c r="A400" s="2" t="s">
        <v>10</v>
      </c>
      <c r="B400" s="2" t="s">
        <v>238</v>
      </c>
      <c r="C400" s="2" t="s">
        <v>519</v>
      </c>
      <c r="D400" s="0" t="s">
        <v>520</v>
      </c>
    </row>
    <row r="401" customFormat="false" ht="12.8" hidden="false" customHeight="false" outlineLevel="0" collapsed="false">
      <c r="A401" s="2" t="s">
        <v>10</v>
      </c>
      <c r="B401" s="2" t="s">
        <v>238</v>
      </c>
      <c r="C401" s="2" t="s">
        <v>521</v>
      </c>
      <c r="D401" s="0" t="s">
        <v>520</v>
      </c>
    </row>
    <row r="402" customFormat="false" ht="12.8" hidden="false" customHeight="false" outlineLevel="0" collapsed="false">
      <c r="A402" s="2" t="s">
        <v>10</v>
      </c>
      <c r="B402" s="2" t="s">
        <v>239</v>
      </c>
      <c r="C402" s="2" t="s">
        <v>519</v>
      </c>
      <c r="D402" s="0" t="s">
        <v>520</v>
      </c>
    </row>
    <row r="403" customFormat="false" ht="12.8" hidden="false" customHeight="false" outlineLevel="0" collapsed="false">
      <c r="A403" s="2" t="s">
        <v>10</v>
      </c>
      <c r="B403" s="2" t="s">
        <v>239</v>
      </c>
      <c r="C403" s="2" t="s">
        <v>521</v>
      </c>
      <c r="D403" s="0" t="s">
        <v>520</v>
      </c>
    </row>
    <row r="404" customFormat="false" ht="12.8" hidden="false" customHeight="false" outlineLevel="0" collapsed="false">
      <c r="A404" s="2" t="s">
        <v>10</v>
      </c>
      <c r="B404" s="2" t="s">
        <v>240</v>
      </c>
      <c r="C404" s="2" t="s">
        <v>519</v>
      </c>
      <c r="D404" s="0" t="s">
        <v>520</v>
      </c>
    </row>
    <row r="405" customFormat="false" ht="12.8" hidden="false" customHeight="false" outlineLevel="0" collapsed="false">
      <c r="A405" s="2" t="s">
        <v>10</v>
      </c>
      <c r="B405" s="2" t="s">
        <v>240</v>
      </c>
      <c r="C405" s="2" t="s">
        <v>521</v>
      </c>
      <c r="D405" s="0" t="s">
        <v>520</v>
      </c>
    </row>
    <row r="406" customFormat="false" ht="12.8" hidden="false" customHeight="false" outlineLevel="0" collapsed="false">
      <c r="A406" s="2" t="s">
        <v>10</v>
      </c>
      <c r="B406" s="2" t="s">
        <v>241</v>
      </c>
      <c r="C406" s="2" t="s">
        <v>519</v>
      </c>
      <c r="D406" s="0" t="s">
        <v>520</v>
      </c>
    </row>
    <row r="407" customFormat="false" ht="12.8" hidden="false" customHeight="false" outlineLevel="0" collapsed="false">
      <c r="A407" s="2" t="s">
        <v>10</v>
      </c>
      <c r="B407" s="2" t="s">
        <v>241</v>
      </c>
      <c r="C407" s="2" t="s">
        <v>521</v>
      </c>
      <c r="D407" s="0" t="s">
        <v>520</v>
      </c>
    </row>
    <row r="408" customFormat="false" ht="12.8" hidden="false" customHeight="false" outlineLevel="0" collapsed="false">
      <c r="A408" s="2" t="s">
        <v>10</v>
      </c>
      <c r="B408" s="2" t="s">
        <v>242</v>
      </c>
      <c r="C408" s="2" t="s">
        <v>519</v>
      </c>
      <c r="D408" s="0" t="s">
        <v>520</v>
      </c>
    </row>
    <row r="409" customFormat="false" ht="12.8" hidden="false" customHeight="false" outlineLevel="0" collapsed="false">
      <c r="A409" s="2" t="s">
        <v>10</v>
      </c>
      <c r="B409" s="2" t="s">
        <v>242</v>
      </c>
      <c r="C409" s="2" t="s">
        <v>521</v>
      </c>
      <c r="D409" s="0" t="s">
        <v>520</v>
      </c>
    </row>
    <row r="410" customFormat="false" ht="12.8" hidden="false" customHeight="false" outlineLevel="0" collapsed="false">
      <c r="A410" s="2" t="s">
        <v>10</v>
      </c>
      <c r="B410" s="2" t="s">
        <v>243</v>
      </c>
      <c r="C410" s="2" t="s">
        <v>519</v>
      </c>
      <c r="D410" s="0" t="s">
        <v>520</v>
      </c>
    </row>
    <row r="411" customFormat="false" ht="12.8" hidden="false" customHeight="false" outlineLevel="0" collapsed="false">
      <c r="A411" s="2" t="s">
        <v>10</v>
      </c>
      <c r="B411" s="2" t="s">
        <v>243</v>
      </c>
      <c r="C411" s="2" t="s">
        <v>521</v>
      </c>
      <c r="D411" s="0" t="s">
        <v>520</v>
      </c>
    </row>
    <row r="412" customFormat="false" ht="12.8" hidden="false" customHeight="false" outlineLevel="0" collapsed="false">
      <c r="A412" s="2" t="s">
        <v>10</v>
      </c>
      <c r="B412" s="2" t="s">
        <v>244</v>
      </c>
      <c r="C412" s="2" t="s">
        <v>519</v>
      </c>
      <c r="D412" s="0" t="s">
        <v>520</v>
      </c>
    </row>
    <row r="413" customFormat="false" ht="12.8" hidden="false" customHeight="false" outlineLevel="0" collapsed="false">
      <c r="A413" s="2" t="s">
        <v>10</v>
      </c>
      <c r="B413" s="2" t="s">
        <v>244</v>
      </c>
      <c r="C413" s="2" t="s">
        <v>521</v>
      </c>
      <c r="D413" s="0" t="s">
        <v>520</v>
      </c>
    </row>
    <row r="414" customFormat="false" ht="12.8" hidden="false" customHeight="false" outlineLevel="0" collapsed="false">
      <c r="A414" s="2" t="s">
        <v>10</v>
      </c>
      <c r="B414" s="2" t="s">
        <v>245</v>
      </c>
      <c r="C414" s="2" t="s">
        <v>519</v>
      </c>
      <c r="D414" s="0" t="s">
        <v>520</v>
      </c>
    </row>
    <row r="415" customFormat="false" ht="12.8" hidden="false" customHeight="false" outlineLevel="0" collapsed="false">
      <c r="A415" s="2" t="s">
        <v>10</v>
      </c>
      <c r="B415" s="2" t="s">
        <v>245</v>
      </c>
      <c r="C415" s="2" t="s">
        <v>521</v>
      </c>
      <c r="D415" s="0" t="s">
        <v>520</v>
      </c>
    </row>
    <row r="416" customFormat="false" ht="12.8" hidden="false" customHeight="false" outlineLevel="0" collapsed="false">
      <c r="A416" s="2" t="s">
        <v>10</v>
      </c>
      <c r="B416" s="2" t="s">
        <v>246</v>
      </c>
      <c r="C416" s="2" t="s">
        <v>519</v>
      </c>
      <c r="D416" s="0" t="s">
        <v>520</v>
      </c>
    </row>
    <row r="417" customFormat="false" ht="12.8" hidden="false" customHeight="false" outlineLevel="0" collapsed="false">
      <c r="A417" s="2" t="s">
        <v>10</v>
      </c>
      <c r="B417" s="2" t="s">
        <v>246</v>
      </c>
      <c r="C417" s="2" t="s">
        <v>521</v>
      </c>
      <c r="D417" s="0" t="s">
        <v>520</v>
      </c>
    </row>
    <row r="418" customFormat="false" ht="12.8" hidden="false" customHeight="false" outlineLevel="0" collapsed="false">
      <c r="A418" s="2" t="s">
        <v>10</v>
      </c>
      <c r="B418" s="2" t="s">
        <v>247</v>
      </c>
      <c r="C418" s="2" t="s">
        <v>519</v>
      </c>
      <c r="D418" s="0" t="s">
        <v>520</v>
      </c>
    </row>
    <row r="419" customFormat="false" ht="12.8" hidden="false" customHeight="false" outlineLevel="0" collapsed="false">
      <c r="A419" s="2" t="s">
        <v>10</v>
      </c>
      <c r="B419" s="2" t="s">
        <v>247</v>
      </c>
      <c r="C419" s="2" t="s">
        <v>521</v>
      </c>
      <c r="D419" s="0" t="s">
        <v>520</v>
      </c>
    </row>
    <row r="420" customFormat="false" ht="12.8" hidden="false" customHeight="false" outlineLevel="0" collapsed="false">
      <c r="A420" s="2" t="s">
        <v>10</v>
      </c>
      <c r="B420" s="2" t="s">
        <v>248</v>
      </c>
      <c r="C420" s="2" t="s">
        <v>519</v>
      </c>
      <c r="D420" s="0" t="s">
        <v>520</v>
      </c>
    </row>
    <row r="421" customFormat="false" ht="12.8" hidden="false" customHeight="false" outlineLevel="0" collapsed="false">
      <c r="A421" s="2" t="s">
        <v>10</v>
      </c>
      <c r="B421" s="2" t="s">
        <v>248</v>
      </c>
      <c r="C421" s="2" t="s">
        <v>521</v>
      </c>
      <c r="D421" s="0" t="s">
        <v>520</v>
      </c>
    </row>
    <row r="422" customFormat="false" ht="12.8" hidden="false" customHeight="false" outlineLevel="0" collapsed="false">
      <c r="A422" s="2" t="s">
        <v>10</v>
      </c>
      <c r="B422" s="2" t="s">
        <v>249</v>
      </c>
      <c r="C422" s="2" t="s">
        <v>519</v>
      </c>
      <c r="D422" s="0" t="s">
        <v>520</v>
      </c>
    </row>
    <row r="423" customFormat="false" ht="12.8" hidden="false" customHeight="false" outlineLevel="0" collapsed="false">
      <c r="A423" s="2" t="s">
        <v>10</v>
      </c>
      <c r="B423" s="2" t="s">
        <v>249</v>
      </c>
      <c r="C423" s="2" t="s">
        <v>521</v>
      </c>
      <c r="D423" s="0" t="s">
        <v>520</v>
      </c>
    </row>
    <row r="424" customFormat="false" ht="12.8" hidden="false" customHeight="false" outlineLevel="0" collapsed="false">
      <c r="A424" s="2" t="s">
        <v>10</v>
      </c>
      <c r="B424" s="2" t="s">
        <v>250</v>
      </c>
      <c r="C424" s="2" t="s">
        <v>519</v>
      </c>
      <c r="D424" s="0" t="s">
        <v>520</v>
      </c>
    </row>
    <row r="425" customFormat="false" ht="12.8" hidden="false" customHeight="false" outlineLevel="0" collapsed="false">
      <c r="A425" s="2" t="s">
        <v>10</v>
      </c>
      <c r="B425" s="2" t="s">
        <v>250</v>
      </c>
      <c r="C425" s="2" t="s">
        <v>521</v>
      </c>
      <c r="D425" s="0" t="s">
        <v>520</v>
      </c>
    </row>
    <row r="426" customFormat="false" ht="12.8" hidden="false" customHeight="false" outlineLevel="0" collapsed="false">
      <c r="A426" s="2" t="s">
        <v>10</v>
      </c>
      <c r="B426" s="2" t="s">
        <v>251</v>
      </c>
      <c r="C426" s="2" t="s">
        <v>519</v>
      </c>
      <c r="D426" s="0" t="s">
        <v>520</v>
      </c>
    </row>
    <row r="427" customFormat="false" ht="12.8" hidden="false" customHeight="false" outlineLevel="0" collapsed="false">
      <c r="A427" s="2" t="s">
        <v>10</v>
      </c>
      <c r="B427" s="2" t="s">
        <v>251</v>
      </c>
      <c r="C427" s="2" t="s">
        <v>521</v>
      </c>
      <c r="D427" s="0" t="s">
        <v>520</v>
      </c>
    </row>
    <row r="428" customFormat="false" ht="12.8" hidden="false" customHeight="false" outlineLevel="0" collapsed="false">
      <c r="A428" s="2" t="s">
        <v>10</v>
      </c>
      <c r="B428" s="2" t="s">
        <v>252</v>
      </c>
      <c r="C428" s="2" t="s">
        <v>519</v>
      </c>
      <c r="D428" s="0" t="s">
        <v>520</v>
      </c>
    </row>
    <row r="429" customFormat="false" ht="12.8" hidden="false" customHeight="false" outlineLevel="0" collapsed="false">
      <c r="A429" s="2" t="s">
        <v>10</v>
      </c>
      <c r="B429" s="2" t="s">
        <v>252</v>
      </c>
      <c r="C429" s="2" t="s">
        <v>521</v>
      </c>
      <c r="D429" s="0" t="s">
        <v>520</v>
      </c>
    </row>
    <row r="430" customFormat="false" ht="12.8" hidden="false" customHeight="false" outlineLevel="0" collapsed="false">
      <c r="A430" s="2" t="s">
        <v>10</v>
      </c>
      <c r="B430" s="2" t="s">
        <v>253</v>
      </c>
      <c r="C430" s="2" t="s">
        <v>519</v>
      </c>
      <c r="D430" s="0" t="s">
        <v>520</v>
      </c>
    </row>
    <row r="431" customFormat="false" ht="12.8" hidden="false" customHeight="false" outlineLevel="0" collapsed="false">
      <c r="A431" s="2" t="s">
        <v>10</v>
      </c>
      <c r="B431" s="2" t="s">
        <v>253</v>
      </c>
      <c r="C431" s="2" t="s">
        <v>521</v>
      </c>
      <c r="D431" s="0" t="s">
        <v>520</v>
      </c>
    </row>
    <row r="432" customFormat="false" ht="12.8" hidden="false" customHeight="false" outlineLevel="0" collapsed="false">
      <c r="A432" s="2" t="s">
        <v>10</v>
      </c>
      <c r="B432" s="2" t="s">
        <v>254</v>
      </c>
      <c r="C432" s="2" t="s">
        <v>519</v>
      </c>
      <c r="D432" s="0" t="s">
        <v>520</v>
      </c>
    </row>
    <row r="433" customFormat="false" ht="12.8" hidden="false" customHeight="false" outlineLevel="0" collapsed="false">
      <c r="A433" s="2" t="s">
        <v>10</v>
      </c>
      <c r="B433" s="2" t="s">
        <v>254</v>
      </c>
      <c r="C433" s="2" t="s">
        <v>521</v>
      </c>
      <c r="D433" s="0" t="s">
        <v>520</v>
      </c>
    </row>
    <row r="434" customFormat="false" ht="12.8" hidden="false" customHeight="false" outlineLevel="0" collapsed="false">
      <c r="A434" s="2" t="s">
        <v>10</v>
      </c>
      <c r="B434" s="2" t="s">
        <v>255</v>
      </c>
      <c r="C434" s="2" t="s">
        <v>519</v>
      </c>
      <c r="D434" s="0" t="s">
        <v>520</v>
      </c>
    </row>
    <row r="435" customFormat="false" ht="12.8" hidden="false" customHeight="false" outlineLevel="0" collapsed="false">
      <c r="A435" s="2" t="s">
        <v>10</v>
      </c>
      <c r="B435" s="2" t="s">
        <v>255</v>
      </c>
      <c r="C435" s="2" t="s">
        <v>521</v>
      </c>
      <c r="D435" s="0" t="s">
        <v>520</v>
      </c>
    </row>
    <row r="436" customFormat="false" ht="12.8" hidden="false" customHeight="false" outlineLevel="0" collapsed="false">
      <c r="A436" s="2" t="s">
        <v>10</v>
      </c>
      <c r="B436" s="2" t="s">
        <v>256</v>
      </c>
      <c r="C436" s="2" t="s">
        <v>519</v>
      </c>
      <c r="D436" s="0" t="s">
        <v>520</v>
      </c>
    </row>
    <row r="437" customFormat="false" ht="12.8" hidden="false" customHeight="false" outlineLevel="0" collapsed="false">
      <c r="A437" s="2" t="s">
        <v>10</v>
      </c>
      <c r="B437" s="2" t="s">
        <v>256</v>
      </c>
      <c r="C437" s="2" t="s">
        <v>521</v>
      </c>
      <c r="D437" s="0" t="s">
        <v>520</v>
      </c>
    </row>
    <row r="438" customFormat="false" ht="12.8" hidden="false" customHeight="false" outlineLevel="0" collapsed="false">
      <c r="A438" s="2" t="s">
        <v>10</v>
      </c>
      <c r="B438" s="2" t="s">
        <v>257</v>
      </c>
      <c r="C438" s="2" t="s">
        <v>519</v>
      </c>
      <c r="D438" s="0" t="s">
        <v>520</v>
      </c>
    </row>
    <row r="439" customFormat="false" ht="12.8" hidden="false" customHeight="false" outlineLevel="0" collapsed="false">
      <c r="A439" s="2" t="s">
        <v>10</v>
      </c>
      <c r="B439" s="2" t="s">
        <v>257</v>
      </c>
      <c r="C439" s="2" t="s">
        <v>521</v>
      </c>
      <c r="D439" s="0" t="s">
        <v>520</v>
      </c>
    </row>
    <row r="440" customFormat="false" ht="12.8" hidden="false" customHeight="false" outlineLevel="0" collapsed="false">
      <c r="A440" s="2" t="s">
        <v>10</v>
      </c>
      <c r="B440" s="2" t="s">
        <v>258</v>
      </c>
      <c r="C440" s="2" t="s">
        <v>519</v>
      </c>
      <c r="D440" s="0" t="s">
        <v>520</v>
      </c>
    </row>
    <row r="441" customFormat="false" ht="12.8" hidden="false" customHeight="false" outlineLevel="0" collapsed="false">
      <c r="A441" s="2" t="s">
        <v>10</v>
      </c>
      <c r="B441" s="2" t="s">
        <v>258</v>
      </c>
      <c r="C441" s="2" t="s">
        <v>521</v>
      </c>
      <c r="D441" s="0" t="s">
        <v>520</v>
      </c>
    </row>
    <row r="442" customFormat="false" ht="12.8" hidden="false" customHeight="false" outlineLevel="0" collapsed="false">
      <c r="A442" s="2" t="s">
        <v>10</v>
      </c>
      <c r="B442" s="2" t="s">
        <v>259</v>
      </c>
      <c r="C442" s="2" t="s">
        <v>519</v>
      </c>
      <c r="D442" s="0" t="s">
        <v>520</v>
      </c>
    </row>
    <row r="443" customFormat="false" ht="12.8" hidden="false" customHeight="false" outlineLevel="0" collapsed="false">
      <c r="A443" s="2" t="s">
        <v>10</v>
      </c>
      <c r="B443" s="2" t="s">
        <v>259</v>
      </c>
      <c r="C443" s="2" t="s">
        <v>521</v>
      </c>
      <c r="D443" s="0" t="s">
        <v>520</v>
      </c>
    </row>
    <row r="444" customFormat="false" ht="12.8" hidden="false" customHeight="false" outlineLevel="0" collapsed="false">
      <c r="A444" s="2" t="s">
        <v>10</v>
      </c>
      <c r="B444" s="2" t="s">
        <v>260</v>
      </c>
      <c r="C444" s="2" t="s">
        <v>519</v>
      </c>
      <c r="D444" s="0" t="s">
        <v>520</v>
      </c>
    </row>
    <row r="445" customFormat="false" ht="12.8" hidden="false" customHeight="false" outlineLevel="0" collapsed="false">
      <c r="A445" s="2" t="s">
        <v>10</v>
      </c>
      <c r="B445" s="2" t="s">
        <v>260</v>
      </c>
      <c r="C445" s="2" t="s">
        <v>521</v>
      </c>
      <c r="D445" s="0" t="s">
        <v>520</v>
      </c>
    </row>
    <row r="446" customFormat="false" ht="12.8" hidden="false" customHeight="false" outlineLevel="0" collapsed="false">
      <c r="A446" s="2" t="s">
        <v>10</v>
      </c>
      <c r="B446" s="2" t="s">
        <v>261</v>
      </c>
      <c r="C446" s="2" t="s">
        <v>519</v>
      </c>
      <c r="D446" s="0" t="s">
        <v>520</v>
      </c>
    </row>
    <row r="447" customFormat="false" ht="12.8" hidden="false" customHeight="false" outlineLevel="0" collapsed="false">
      <c r="A447" s="2" t="s">
        <v>10</v>
      </c>
      <c r="B447" s="2" t="s">
        <v>261</v>
      </c>
      <c r="C447" s="2" t="s">
        <v>521</v>
      </c>
      <c r="D447" s="0" t="s">
        <v>520</v>
      </c>
    </row>
    <row r="448" customFormat="false" ht="12.8" hidden="false" customHeight="false" outlineLevel="0" collapsed="false">
      <c r="A448" s="2" t="s">
        <v>10</v>
      </c>
      <c r="B448" s="2" t="s">
        <v>262</v>
      </c>
      <c r="C448" s="2" t="s">
        <v>519</v>
      </c>
      <c r="D448" s="0" t="s">
        <v>520</v>
      </c>
    </row>
    <row r="449" customFormat="false" ht="12.8" hidden="false" customHeight="false" outlineLevel="0" collapsed="false">
      <c r="A449" s="2" t="s">
        <v>10</v>
      </c>
      <c r="B449" s="2" t="s">
        <v>262</v>
      </c>
      <c r="C449" s="2" t="s">
        <v>521</v>
      </c>
      <c r="D449" s="0" t="s">
        <v>520</v>
      </c>
    </row>
    <row r="450" customFormat="false" ht="12.8" hidden="false" customHeight="false" outlineLevel="0" collapsed="false">
      <c r="A450" s="2" t="s">
        <v>10</v>
      </c>
      <c r="B450" s="2" t="s">
        <v>263</v>
      </c>
      <c r="C450" s="2" t="s">
        <v>519</v>
      </c>
      <c r="D450" s="0" t="s">
        <v>520</v>
      </c>
    </row>
    <row r="451" customFormat="false" ht="12.8" hidden="false" customHeight="false" outlineLevel="0" collapsed="false">
      <c r="A451" s="2" t="s">
        <v>10</v>
      </c>
      <c r="B451" s="2" t="s">
        <v>263</v>
      </c>
      <c r="C451" s="2" t="s">
        <v>521</v>
      </c>
      <c r="D451" s="0" t="s">
        <v>520</v>
      </c>
    </row>
    <row r="452" customFormat="false" ht="12.8" hidden="false" customHeight="false" outlineLevel="0" collapsed="false">
      <c r="A452" s="2" t="s">
        <v>11</v>
      </c>
      <c r="B452" s="2" t="s">
        <v>264</v>
      </c>
      <c r="C452" s="2" t="s">
        <v>519</v>
      </c>
      <c r="D452" s="0" t="s">
        <v>520</v>
      </c>
    </row>
    <row r="453" customFormat="false" ht="12.8" hidden="false" customHeight="false" outlineLevel="0" collapsed="false">
      <c r="A453" s="2" t="s">
        <v>11</v>
      </c>
      <c r="B453" s="2" t="s">
        <v>264</v>
      </c>
      <c r="C453" s="2" t="s">
        <v>521</v>
      </c>
      <c r="D453" s="0" t="s">
        <v>520</v>
      </c>
    </row>
    <row r="454" customFormat="false" ht="12.8" hidden="false" customHeight="false" outlineLevel="0" collapsed="false">
      <c r="A454" s="2" t="s">
        <v>11</v>
      </c>
      <c r="B454" s="2" t="s">
        <v>265</v>
      </c>
      <c r="C454" s="2" t="s">
        <v>519</v>
      </c>
      <c r="D454" s="0" t="s">
        <v>520</v>
      </c>
    </row>
    <row r="455" customFormat="false" ht="12.8" hidden="false" customHeight="false" outlineLevel="0" collapsed="false">
      <c r="A455" s="2" t="s">
        <v>11</v>
      </c>
      <c r="B455" s="2" t="s">
        <v>265</v>
      </c>
      <c r="C455" s="2" t="s">
        <v>521</v>
      </c>
      <c r="D455" s="0" t="s">
        <v>520</v>
      </c>
    </row>
    <row r="456" customFormat="false" ht="12.8" hidden="false" customHeight="false" outlineLevel="0" collapsed="false">
      <c r="A456" s="2" t="s">
        <v>11</v>
      </c>
      <c r="B456" s="2" t="s">
        <v>266</v>
      </c>
      <c r="C456" s="2" t="s">
        <v>519</v>
      </c>
      <c r="D456" s="0" t="s">
        <v>520</v>
      </c>
    </row>
    <row r="457" customFormat="false" ht="12.8" hidden="false" customHeight="false" outlineLevel="0" collapsed="false">
      <c r="A457" s="2" t="s">
        <v>11</v>
      </c>
      <c r="B457" s="2" t="s">
        <v>266</v>
      </c>
      <c r="C457" s="2" t="s">
        <v>521</v>
      </c>
      <c r="D457" s="0" t="s">
        <v>520</v>
      </c>
    </row>
    <row r="458" customFormat="false" ht="12.8" hidden="false" customHeight="false" outlineLevel="0" collapsed="false">
      <c r="A458" s="2" t="s">
        <v>11</v>
      </c>
      <c r="B458" s="2" t="s">
        <v>267</v>
      </c>
      <c r="C458" s="2" t="s">
        <v>519</v>
      </c>
      <c r="D458" s="0" t="s">
        <v>520</v>
      </c>
    </row>
    <row r="459" customFormat="false" ht="12.8" hidden="false" customHeight="false" outlineLevel="0" collapsed="false">
      <c r="A459" s="2" t="s">
        <v>11</v>
      </c>
      <c r="B459" s="2" t="s">
        <v>267</v>
      </c>
      <c r="C459" s="2" t="s">
        <v>521</v>
      </c>
      <c r="D459" s="0" t="s">
        <v>520</v>
      </c>
    </row>
    <row r="460" customFormat="false" ht="12.8" hidden="false" customHeight="false" outlineLevel="0" collapsed="false">
      <c r="A460" s="2" t="s">
        <v>11</v>
      </c>
      <c r="B460" s="2" t="s">
        <v>268</v>
      </c>
      <c r="C460" s="2" t="s">
        <v>519</v>
      </c>
      <c r="D460" s="0" t="s">
        <v>520</v>
      </c>
    </row>
    <row r="461" customFormat="false" ht="12.8" hidden="false" customHeight="false" outlineLevel="0" collapsed="false">
      <c r="A461" s="2" t="s">
        <v>11</v>
      </c>
      <c r="B461" s="2" t="s">
        <v>268</v>
      </c>
      <c r="C461" s="2" t="s">
        <v>521</v>
      </c>
      <c r="D461" s="0" t="s">
        <v>520</v>
      </c>
    </row>
    <row r="462" customFormat="false" ht="12.8" hidden="false" customHeight="false" outlineLevel="0" collapsed="false">
      <c r="A462" s="2" t="s">
        <v>11</v>
      </c>
      <c r="B462" s="2" t="s">
        <v>269</v>
      </c>
      <c r="C462" s="2" t="s">
        <v>519</v>
      </c>
      <c r="D462" s="0" t="s">
        <v>520</v>
      </c>
    </row>
    <row r="463" customFormat="false" ht="12.8" hidden="false" customHeight="false" outlineLevel="0" collapsed="false">
      <c r="A463" s="2" t="s">
        <v>11</v>
      </c>
      <c r="B463" s="2" t="s">
        <v>269</v>
      </c>
      <c r="C463" s="2" t="s">
        <v>521</v>
      </c>
      <c r="D463" s="0" t="s">
        <v>520</v>
      </c>
    </row>
    <row r="464" customFormat="false" ht="12.8" hidden="false" customHeight="false" outlineLevel="0" collapsed="false">
      <c r="A464" s="2" t="s">
        <v>11</v>
      </c>
      <c r="B464" s="2" t="s">
        <v>270</v>
      </c>
      <c r="C464" s="2" t="s">
        <v>519</v>
      </c>
      <c r="D464" s="0" t="s">
        <v>520</v>
      </c>
    </row>
    <row r="465" customFormat="false" ht="12.8" hidden="false" customHeight="false" outlineLevel="0" collapsed="false">
      <c r="A465" s="2" t="s">
        <v>11</v>
      </c>
      <c r="B465" s="2" t="s">
        <v>270</v>
      </c>
      <c r="C465" s="2" t="s">
        <v>521</v>
      </c>
      <c r="D465" s="0" t="s">
        <v>520</v>
      </c>
    </row>
    <row r="466" customFormat="false" ht="12.8" hidden="false" customHeight="false" outlineLevel="0" collapsed="false">
      <c r="A466" s="2" t="s">
        <v>11</v>
      </c>
      <c r="B466" s="2" t="s">
        <v>271</v>
      </c>
      <c r="C466" s="2" t="s">
        <v>519</v>
      </c>
      <c r="D466" s="0" t="s">
        <v>520</v>
      </c>
    </row>
    <row r="467" customFormat="false" ht="12.8" hidden="false" customHeight="false" outlineLevel="0" collapsed="false">
      <c r="A467" s="2" t="s">
        <v>11</v>
      </c>
      <c r="B467" s="2" t="s">
        <v>271</v>
      </c>
      <c r="C467" s="2" t="s">
        <v>521</v>
      </c>
      <c r="D467" s="0" t="s">
        <v>520</v>
      </c>
    </row>
    <row r="468" customFormat="false" ht="12.8" hidden="false" customHeight="false" outlineLevel="0" collapsed="false">
      <c r="A468" s="2" t="s">
        <v>11</v>
      </c>
      <c r="B468" s="2" t="s">
        <v>272</v>
      </c>
      <c r="C468" s="2" t="s">
        <v>519</v>
      </c>
      <c r="D468" s="0" t="s">
        <v>520</v>
      </c>
    </row>
    <row r="469" customFormat="false" ht="12.8" hidden="false" customHeight="false" outlineLevel="0" collapsed="false">
      <c r="A469" s="2" t="s">
        <v>11</v>
      </c>
      <c r="B469" s="2" t="s">
        <v>272</v>
      </c>
      <c r="C469" s="2" t="s">
        <v>521</v>
      </c>
      <c r="D469" s="0" t="s">
        <v>520</v>
      </c>
    </row>
    <row r="470" customFormat="false" ht="12.8" hidden="false" customHeight="false" outlineLevel="0" collapsed="false">
      <c r="A470" s="2" t="s">
        <v>11</v>
      </c>
      <c r="B470" s="2" t="s">
        <v>273</v>
      </c>
      <c r="C470" s="2" t="s">
        <v>519</v>
      </c>
      <c r="D470" s="0" t="s">
        <v>520</v>
      </c>
    </row>
    <row r="471" customFormat="false" ht="12.8" hidden="false" customHeight="false" outlineLevel="0" collapsed="false">
      <c r="A471" s="2" t="s">
        <v>11</v>
      </c>
      <c r="B471" s="2" t="s">
        <v>273</v>
      </c>
      <c r="C471" s="2" t="s">
        <v>521</v>
      </c>
      <c r="D471" s="0" t="s">
        <v>520</v>
      </c>
    </row>
    <row r="472" customFormat="false" ht="12.8" hidden="false" customHeight="false" outlineLevel="0" collapsed="false">
      <c r="A472" s="2" t="s">
        <v>11</v>
      </c>
      <c r="B472" s="2" t="s">
        <v>274</v>
      </c>
      <c r="C472" s="2" t="s">
        <v>519</v>
      </c>
      <c r="D472" s="0" t="s">
        <v>520</v>
      </c>
    </row>
    <row r="473" customFormat="false" ht="12.8" hidden="false" customHeight="false" outlineLevel="0" collapsed="false">
      <c r="A473" s="2" t="s">
        <v>11</v>
      </c>
      <c r="B473" s="2" t="s">
        <v>274</v>
      </c>
      <c r="C473" s="2" t="s">
        <v>521</v>
      </c>
      <c r="D473" s="0" t="s">
        <v>520</v>
      </c>
    </row>
    <row r="474" customFormat="false" ht="12.8" hidden="false" customHeight="false" outlineLevel="0" collapsed="false">
      <c r="A474" s="2" t="s">
        <v>11</v>
      </c>
      <c r="B474" s="2" t="s">
        <v>275</v>
      </c>
      <c r="C474" s="2" t="s">
        <v>519</v>
      </c>
      <c r="D474" s="0" t="s">
        <v>520</v>
      </c>
    </row>
    <row r="475" customFormat="false" ht="12.8" hidden="false" customHeight="false" outlineLevel="0" collapsed="false">
      <c r="A475" s="2" t="s">
        <v>11</v>
      </c>
      <c r="B475" s="2" t="s">
        <v>275</v>
      </c>
      <c r="C475" s="2" t="s">
        <v>521</v>
      </c>
      <c r="D475" s="0" t="s">
        <v>520</v>
      </c>
    </row>
    <row r="476" customFormat="false" ht="12.8" hidden="false" customHeight="false" outlineLevel="0" collapsed="false">
      <c r="A476" s="2" t="s">
        <v>11</v>
      </c>
      <c r="B476" s="2" t="s">
        <v>276</v>
      </c>
      <c r="C476" s="2" t="s">
        <v>519</v>
      </c>
      <c r="D476" s="0" t="s">
        <v>520</v>
      </c>
    </row>
    <row r="477" customFormat="false" ht="12.8" hidden="false" customHeight="false" outlineLevel="0" collapsed="false">
      <c r="A477" s="2" t="s">
        <v>11</v>
      </c>
      <c r="B477" s="2" t="s">
        <v>276</v>
      </c>
      <c r="C477" s="2" t="s">
        <v>521</v>
      </c>
      <c r="D477" s="0" t="s">
        <v>520</v>
      </c>
    </row>
    <row r="478" customFormat="false" ht="12.8" hidden="false" customHeight="false" outlineLevel="0" collapsed="false">
      <c r="A478" s="2" t="s">
        <v>11</v>
      </c>
      <c r="B478" s="2" t="s">
        <v>277</v>
      </c>
      <c r="C478" s="2" t="s">
        <v>519</v>
      </c>
      <c r="D478" s="0" t="s">
        <v>520</v>
      </c>
    </row>
    <row r="479" customFormat="false" ht="12.8" hidden="false" customHeight="false" outlineLevel="0" collapsed="false">
      <c r="A479" s="2" t="s">
        <v>11</v>
      </c>
      <c r="B479" s="2" t="s">
        <v>277</v>
      </c>
      <c r="C479" s="2" t="s">
        <v>521</v>
      </c>
      <c r="D479" s="0" t="s">
        <v>520</v>
      </c>
    </row>
    <row r="480" customFormat="false" ht="12.8" hidden="false" customHeight="false" outlineLevel="0" collapsed="false">
      <c r="A480" s="2" t="s">
        <v>11</v>
      </c>
      <c r="B480" s="2" t="s">
        <v>278</v>
      </c>
      <c r="C480" s="2" t="s">
        <v>519</v>
      </c>
      <c r="D480" s="0" t="s">
        <v>520</v>
      </c>
    </row>
    <row r="481" customFormat="false" ht="12.8" hidden="false" customHeight="false" outlineLevel="0" collapsed="false">
      <c r="A481" s="2" t="s">
        <v>11</v>
      </c>
      <c r="B481" s="2" t="s">
        <v>278</v>
      </c>
      <c r="C481" s="2" t="s">
        <v>521</v>
      </c>
      <c r="D481" s="0" t="s">
        <v>520</v>
      </c>
    </row>
    <row r="482" customFormat="false" ht="12.8" hidden="false" customHeight="false" outlineLevel="0" collapsed="false">
      <c r="A482" s="2" t="s">
        <v>11</v>
      </c>
      <c r="B482" s="2" t="s">
        <v>279</v>
      </c>
      <c r="C482" s="2" t="s">
        <v>519</v>
      </c>
      <c r="D482" s="0" t="s">
        <v>520</v>
      </c>
    </row>
    <row r="483" customFormat="false" ht="12.8" hidden="false" customHeight="false" outlineLevel="0" collapsed="false">
      <c r="A483" s="2" t="s">
        <v>11</v>
      </c>
      <c r="B483" s="2" t="s">
        <v>279</v>
      </c>
      <c r="C483" s="2" t="s">
        <v>521</v>
      </c>
      <c r="D483" s="0" t="s">
        <v>520</v>
      </c>
    </row>
    <row r="484" customFormat="false" ht="12.8" hidden="false" customHeight="false" outlineLevel="0" collapsed="false">
      <c r="A484" s="2" t="s">
        <v>11</v>
      </c>
      <c r="B484" s="2" t="s">
        <v>280</v>
      </c>
      <c r="C484" s="2" t="s">
        <v>519</v>
      </c>
      <c r="D484" s="0" t="s">
        <v>520</v>
      </c>
    </row>
    <row r="485" customFormat="false" ht="12.8" hidden="false" customHeight="false" outlineLevel="0" collapsed="false">
      <c r="A485" s="2" t="s">
        <v>11</v>
      </c>
      <c r="B485" s="2" t="s">
        <v>280</v>
      </c>
      <c r="C485" s="2" t="s">
        <v>521</v>
      </c>
      <c r="D485" s="0" t="s">
        <v>520</v>
      </c>
    </row>
    <row r="486" customFormat="false" ht="12.8" hidden="false" customHeight="false" outlineLevel="0" collapsed="false">
      <c r="A486" s="2" t="s">
        <v>11</v>
      </c>
      <c r="B486" s="2" t="s">
        <v>281</v>
      </c>
      <c r="C486" s="2" t="s">
        <v>519</v>
      </c>
      <c r="D486" s="0" t="s">
        <v>520</v>
      </c>
    </row>
    <row r="487" customFormat="false" ht="12.8" hidden="false" customHeight="false" outlineLevel="0" collapsed="false">
      <c r="A487" s="2" t="s">
        <v>11</v>
      </c>
      <c r="B487" s="2" t="s">
        <v>281</v>
      </c>
      <c r="C487" s="2" t="s">
        <v>521</v>
      </c>
      <c r="D487" s="0" t="s">
        <v>520</v>
      </c>
    </row>
    <row r="488" customFormat="false" ht="12.8" hidden="false" customHeight="false" outlineLevel="0" collapsed="false">
      <c r="A488" s="2" t="s">
        <v>12</v>
      </c>
      <c r="B488" s="2" t="s">
        <v>282</v>
      </c>
      <c r="C488" s="2" t="s">
        <v>519</v>
      </c>
      <c r="D488" s="0" t="s">
        <v>520</v>
      </c>
    </row>
    <row r="489" customFormat="false" ht="12.8" hidden="false" customHeight="false" outlineLevel="0" collapsed="false">
      <c r="A489" s="2" t="s">
        <v>12</v>
      </c>
      <c r="B489" s="2" t="s">
        <v>282</v>
      </c>
      <c r="C489" s="2" t="s">
        <v>521</v>
      </c>
      <c r="D489" s="0" t="s">
        <v>520</v>
      </c>
    </row>
    <row r="490" customFormat="false" ht="12.8" hidden="false" customHeight="false" outlineLevel="0" collapsed="false">
      <c r="A490" s="2" t="s">
        <v>12</v>
      </c>
      <c r="B490" s="2" t="s">
        <v>283</v>
      </c>
      <c r="C490" s="2" t="s">
        <v>519</v>
      </c>
      <c r="D490" s="0" t="s">
        <v>520</v>
      </c>
    </row>
    <row r="491" customFormat="false" ht="12.8" hidden="false" customHeight="false" outlineLevel="0" collapsed="false">
      <c r="A491" s="2" t="s">
        <v>12</v>
      </c>
      <c r="B491" s="2" t="s">
        <v>283</v>
      </c>
      <c r="C491" s="2" t="s">
        <v>521</v>
      </c>
      <c r="D491" s="0" t="s">
        <v>520</v>
      </c>
    </row>
    <row r="492" customFormat="false" ht="12.8" hidden="false" customHeight="false" outlineLevel="0" collapsed="false">
      <c r="A492" s="2" t="s">
        <v>12</v>
      </c>
      <c r="B492" s="2" t="s">
        <v>284</v>
      </c>
      <c r="C492" s="2" t="s">
        <v>519</v>
      </c>
      <c r="D492" s="0" t="s">
        <v>520</v>
      </c>
    </row>
    <row r="493" customFormat="false" ht="12.8" hidden="false" customHeight="false" outlineLevel="0" collapsed="false">
      <c r="A493" s="2" t="s">
        <v>12</v>
      </c>
      <c r="B493" s="2" t="s">
        <v>284</v>
      </c>
      <c r="C493" s="2" t="s">
        <v>521</v>
      </c>
      <c r="D493" s="0" t="s">
        <v>520</v>
      </c>
    </row>
    <row r="494" customFormat="false" ht="12.8" hidden="false" customHeight="false" outlineLevel="0" collapsed="false">
      <c r="A494" s="2" t="s">
        <v>12</v>
      </c>
      <c r="B494" s="2" t="s">
        <v>285</v>
      </c>
      <c r="C494" s="2" t="s">
        <v>519</v>
      </c>
      <c r="D494" s="0" t="s">
        <v>520</v>
      </c>
    </row>
    <row r="495" customFormat="false" ht="12.8" hidden="false" customHeight="false" outlineLevel="0" collapsed="false">
      <c r="A495" s="2" t="s">
        <v>12</v>
      </c>
      <c r="B495" s="2" t="s">
        <v>285</v>
      </c>
      <c r="C495" s="2" t="s">
        <v>521</v>
      </c>
      <c r="D495" s="0" t="s">
        <v>520</v>
      </c>
    </row>
    <row r="496" customFormat="false" ht="12.8" hidden="false" customHeight="false" outlineLevel="0" collapsed="false">
      <c r="A496" s="2" t="s">
        <v>12</v>
      </c>
      <c r="B496" s="2" t="s">
        <v>286</v>
      </c>
      <c r="C496" s="2" t="s">
        <v>519</v>
      </c>
      <c r="D496" s="0" t="s">
        <v>520</v>
      </c>
    </row>
    <row r="497" customFormat="false" ht="12.8" hidden="false" customHeight="false" outlineLevel="0" collapsed="false">
      <c r="A497" s="2" t="s">
        <v>12</v>
      </c>
      <c r="B497" s="2" t="s">
        <v>286</v>
      </c>
      <c r="C497" s="2" t="s">
        <v>521</v>
      </c>
      <c r="D497" s="0" t="s">
        <v>520</v>
      </c>
    </row>
    <row r="498" customFormat="false" ht="12.8" hidden="false" customHeight="false" outlineLevel="0" collapsed="false">
      <c r="A498" s="2" t="s">
        <v>12</v>
      </c>
      <c r="B498" s="2" t="s">
        <v>287</v>
      </c>
      <c r="C498" s="2" t="s">
        <v>519</v>
      </c>
      <c r="D498" s="0" t="s">
        <v>520</v>
      </c>
    </row>
    <row r="499" customFormat="false" ht="12.8" hidden="false" customHeight="false" outlineLevel="0" collapsed="false">
      <c r="A499" s="2" t="s">
        <v>12</v>
      </c>
      <c r="B499" s="2" t="s">
        <v>287</v>
      </c>
      <c r="C499" s="2" t="s">
        <v>521</v>
      </c>
      <c r="D499" s="0" t="s">
        <v>520</v>
      </c>
    </row>
    <row r="500" customFormat="false" ht="12.8" hidden="false" customHeight="false" outlineLevel="0" collapsed="false">
      <c r="A500" s="2" t="s">
        <v>12</v>
      </c>
      <c r="B500" s="2" t="s">
        <v>288</v>
      </c>
      <c r="C500" s="2" t="s">
        <v>519</v>
      </c>
      <c r="D500" s="0" t="s">
        <v>520</v>
      </c>
    </row>
    <row r="501" customFormat="false" ht="12.8" hidden="false" customHeight="false" outlineLevel="0" collapsed="false">
      <c r="A501" s="2" t="s">
        <v>12</v>
      </c>
      <c r="B501" s="2" t="s">
        <v>288</v>
      </c>
      <c r="C501" s="2" t="s">
        <v>521</v>
      </c>
      <c r="D501" s="0" t="s">
        <v>520</v>
      </c>
    </row>
    <row r="502" customFormat="false" ht="12.8" hidden="false" customHeight="false" outlineLevel="0" collapsed="false">
      <c r="A502" s="2" t="s">
        <v>12</v>
      </c>
      <c r="B502" s="2" t="s">
        <v>289</v>
      </c>
      <c r="C502" s="2" t="s">
        <v>519</v>
      </c>
      <c r="D502" s="0" t="s">
        <v>520</v>
      </c>
    </row>
    <row r="503" customFormat="false" ht="12.8" hidden="false" customHeight="false" outlineLevel="0" collapsed="false">
      <c r="A503" s="2" t="s">
        <v>12</v>
      </c>
      <c r="B503" s="2" t="s">
        <v>289</v>
      </c>
      <c r="C503" s="2" t="s">
        <v>521</v>
      </c>
      <c r="D503" s="0" t="s">
        <v>520</v>
      </c>
    </row>
    <row r="504" customFormat="false" ht="12.8" hidden="false" customHeight="false" outlineLevel="0" collapsed="false">
      <c r="A504" s="2" t="s">
        <v>12</v>
      </c>
      <c r="B504" s="2" t="s">
        <v>290</v>
      </c>
      <c r="C504" s="2" t="s">
        <v>519</v>
      </c>
      <c r="D504" s="0" t="s">
        <v>520</v>
      </c>
    </row>
    <row r="505" customFormat="false" ht="12.8" hidden="false" customHeight="false" outlineLevel="0" collapsed="false">
      <c r="A505" s="2" t="s">
        <v>12</v>
      </c>
      <c r="B505" s="2" t="s">
        <v>290</v>
      </c>
      <c r="C505" s="2" t="s">
        <v>521</v>
      </c>
      <c r="D505" s="0" t="s">
        <v>520</v>
      </c>
    </row>
    <row r="506" customFormat="false" ht="12.8" hidden="false" customHeight="false" outlineLevel="0" collapsed="false">
      <c r="A506" s="2" t="s">
        <v>12</v>
      </c>
      <c r="B506" s="2" t="s">
        <v>291</v>
      </c>
      <c r="C506" s="2" t="s">
        <v>519</v>
      </c>
      <c r="D506" s="0" t="s">
        <v>520</v>
      </c>
    </row>
    <row r="507" customFormat="false" ht="12.8" hidden="false" customHeight="false" outlineLevel="0" collapsed="false">
      <c r="A507" s="2" t="s">
        <v>12</v>
      </c>
      <c r="B507" s="2" t="s">
        <v>291</v>
      </c>
      <c r="C507" s="2" t="s">
        <v>521</v>
      </c>
      <c r="D507" s="0" t="s">
        <v>520</v>
      </c>
    </row>
    <row r="508" customFormat="false" ht="12.8" hidden="false" customHeight="false" outlineLevel="0" collapsed="false">
      <c r="A508" s="2" t="s">
        <v>12</v>
      </c>
      <c r="B508" s="2" t="s">
        <v>292</v>
      </c>
      <c r="C508" s="2" t="s">
        <v>519</v>
      </c>
      <c r="D508" s="0" t="s">
        <v>520</v>
      </c>
    </row>
    <row r="509" customFormat="false" ht="12.8" hidden="false" customHeight="false" outlineLevel="0" collapsed="false">
      <c r="A509" s="2" t="s">
        <v>12</v>
      </c>
      <c r="B509" s="2" t="s">
        <v>292</v>
      </c>
      <c r="C509" s="2" t="s">
        <v>521</v>
      </c>
      <c r="D509" s="0" t="s">
        <v>520</v>
      </c>
    </row>
    <row r="510" customFormat="false" ht="12.8" hidden="false" customHeight="false" outlineLevel="0" collapsed="false">
      <c r="A510" s="2" t="s">
        <v>12</v>
      </c>
      <c r="B510" s="2" t="s">
        <v>293</v>
      </c>
      <c r="C510" s="2" t="s">
        <v>519</v>
      </c>
      <c r="D510" s="0" t="s">
        <v>520</v>
      </c>
    </row>
    <row r="511" customFormat="false" ht="12.8" hidden="false" customHeight="false" outlineLevel="0" collapsed="false">
      <c r="A511" s="2" t="s">
        <v>12</v>
      </c>
      <c r="B511" s="2" t="s">
        <v>293</v>
      </c>
      <c r="C511" s="2" t="s">
        <v>521</v>
      </c>
      <c r="D511" s="0" t="s">
        <v>520</v>
      </c>
    </row>
    <row r="512" customFormat="false" ht="12.8" hidden="false" customHeight="false" outlineLevel="0" collapsed="false">
      <c r="A512" s="2" t="s">
        <v>12</v>
      </c>
      <c r="B512" s="2" t="s">
        <v>294</v>
      </c>
      <c r="C512" s="2" t="s">
        <v>519</v>
      </c>
      <c r="D512" s="0" t="s">
        <v>520</v>
      </c>
    </row>
    <row r="513" customFormat="false" ht="12.8" hidden="false" customHeight="false" outlineLevel="0" collapsed="false">
      <c r="A513" s="2" t="s">
        <v>12</v>
      </c>
      <c r="B513" s="2" t="s">
        <v>294</v>
      </c>
      <c r="C513" s="2" t="s">
        <v>521</v>
      </c>
      <c r="D513" s="0" t="s">
        <v>520</v>
      </c>
    </row>
    <row r="514" customFormat="false" ht="12.8" hidden="false" customHeight="false" outlineLevel="0" collapsed="false">
      <c r="A514" s="2" t="s">
        <v>12</v>
      </c>
      <c r="B514" s="2" t="s">
        <v>295</v>
      </c>
      <c r="C514" s="2" t="s">
        <v>519</v>
      </c>
      <c r="D514" s="0" t="s">
        <v>520</v>
      </c>
    </row>
    <row r="515" customFormat="false" ht="12.8" hidden="false" customHeight="false" outlineLevel="0" collapsed="false">
      <c r="A515" s="2" t="s">
        <v>12</v>
      </c>
      <c r="B515" s="2" t="s">
        <v>295</v>
      </c>
      <c r="C515" s="2" t="s">
        <v>521</v>
      </c>
      <c r="D515" s="0" t="s">
        <v>520</v>
      </c>
    </row>
    <row r="516" customFormat="false" ht="12.8" hidden="false" customHeight="false" outlineLevel="0" collapsed="false">
      <c r="A516" s="2" t="s">
        <v>12</v>
      </c>
      <c r="B516" s="2" t="s">
        <v>296</v>
      </c>
      <c r="C516" s="2" t="s">
        <v>519</v>
      </c>
      <c r="D516" s="0" t="s">
        <v>520</v>
      </c>
    </row>
    <row r="517" customFormat="false" ht="12.8" hidden="false" customHeight="false" outlineLevel="0" collapsed="false">
      <c r="A517" s="2" t="s">
        <v>12</v>
      </c>
      <c r="B517" s="2" t="s">
        <v>296</v>
      </c>
      <c r="C517" s="2" t="s">
        <v>521</v>
      </c>
      <c r="D517" s="0" t="s">
        <v>520</v>
      </c>
    </row>
    <row r="518" customFormat="false" ht="12.8" hidden="false" customHeight="false" outlineLevel="0" collapsed="false">
      <c r="A518" s="2" t="s">
        <v>13</v>
      </c>
      <c r="B518" s="2" t="s">
        <v>297</v>
      </c>
      <c r="C518" s="2" t="s">
        <v>519</v>
      </c>
      <c r="D518" s="0" t="s">
        <v>520</v>
      </c>
    </row>
    <row r="519" customFormat="false" ht="12.8" hidden="false" customHeight="false" outlineLevel="0" collapsed="false">
      <c r="A519" s="2" t="s">
        <v>13</v>
      </c>
      <c r="B519" s="2" t="s">
        <v>297</v>
      </c>
      <c r="C519" s="2" t="s">
        <v>521</v>
      </c>
      <c r="D519" s="0" t="s">
        <v>520</v>
      </c>
    </row>
    <row r="520" customFormat="false" ht="12.8" hidden="false" customHeight="false" outlineLevel="0" collapsed="false">
      <c r="A520" s="2" t="s">
        <v>13</v>
      </c>
      <c r="B520" s="2" t="s">
        <v>298</v>
      </c>
      <c r="C520" s="2" t="s">
        <v>519</v>
      </c>
      <c r="D520" s="0" t="s">
        <v>520</v>
      </c>
    </row>
    <row r="521" customFormat="false" ht="12.8" hidden="false" customHeight="false" outlineLevel="0" collapsed="false">
      <c r="A521" s="2" t="s">
        <v>13</v>
      </c>
      <c r="B521" s="2" t="s">
        <v>298</v>
      </c>
      <c r="C521" s="2" t="s">
        <v>521</v>
      </c>
      <c r="D521" s="0" t="s">
        <v>520</v>
      </c>
    </row>
    <row r="522" customFormat="false" ht="12.8" hidden="false" customHeight="false" outlineLevel="0" collapsed="false">
      <c r="A522" s="2" t="s">
        <v>13</v>
      </c>
      <c r="B522" s="2" t="s">
        <v>299</v>
      </c>
      <c r="C522" s="2" t="s">
        <v>519</v>
      </c>
      <c r="D522" s="0" t="s">
        <v>520</v>
      </c>
    </row>
    <row r="523" customFormat="false" ht="12.8" hidden="false" customHeight="false" outlineLevel="0" collapsed="false">
      <c r="A523" s="2" t="s">
        <v>13</v>
      </c>
      <c r="B523" s="2" t="s">
        <v>299</v>
      </c>
      <c r="C523" s="2" t="s">
        <v>521</v>
      </c>
      <c r="D523" s="0" t="s">
        <v>520</v>
      </c>
    </row>
    <row r="524" customFormat="false" ht="12.8" hidden="false" customHeight="false" outlineLevel="0" collapsed="false">
      <c r="A524" s="2" t="s">
        <v>13</v>
      </c>
      <c r="B524" s="2" t="s">
        <v>300</v>
      </c>
      <c r="C524" s="2" t="s">
        <v>519</v>
      </c>
      <c r="D524" s="0" t="s">
        <v>520</v>
      </c>
    </row>
    <row r="525" customFormat="false" ht="12.8" hidden="false" customHeight="false" outlineLevel="0" collapsed="false">
      <c r="A525" s="2" t="s">
        <v>13</v>
      </c>
      <c r="B525" s="2" t="s">
        <v>300</v>
      </c>
      <c r="C525" s="2" t="s">
        <v>521</v>
      </c>
      <c r="D525" s="0" t="s">
        <v>520</v>
      </c>
    </row>
    <row r="526" customFormat="false" ht="12.8" hidden="false" customHeight="false" outlineLevel="0" collapsed="false">
      <c r="A526" s="2" t="s">
        <v>13</v>
      </c>
      <c r="B526" s="2" t="s">
        <v>301</v>
      </c>
      <c r="C526" s="2" t="s">
        <v>519</v>
      </c>
      <c r="D526" s="0" t="s">
        <v>520</v>
      </c>
    </row>
    <row r="527" customFormat="false" ht="12.8" hidden="false" customHeight="false" outlineLevel="0" collapsed="false">
      <c r="A527" s="2" t="s">
        <v>13</v>
      </c>
      <c r="B527" s="2" t="s">
        <v>301</v>
      </c>
      <c r="C527" s="2" t="s">
        <v>521</v>
      </c>
      <c r="D527" s="0" t="s">
        <v>520</v>
      </c>
    </row>
    <row r="528" customFormat="false" ht="12.8" hidden="false" customHeight="false" outlineLevel="0" collapsed="false">
      <c r="A528" s="2" t="s">
        <v>13</v>
      </c>
      <c r="B528" s="2" t="s">
        <v>302</v>
      </c>
      <c r="C528" s="2" t="s">
        <v>519</v>
      </c>
      <c r="D528" s="0" t="s">
        <v>520</v>
      </c>
    </row>
    <row r="529" customFormat="false" ht="12.8" hidden="false" customHeight="false" outlineLevel="0" collapsed="false">
      <c r="A529" s="2" t="s">
        <v>13</v>
      </c>
      <c r="B529" s="2" t="s">
        <v>302</v>
      </c>
      <c r="C529" s="2" t="s">
        <v>521</v>
      </c>
      <c r="D529" s="0" t="s">
        <v>520</v>
      </c>
    </row>
    <row r="530" customFormat="false" ht="12.8" hidden="false" customHeight="false" outlineLevel="0" collapsed="false">
      <c r="A530" s="2" t="s">
        <v>13</v>
      </c>
      <c r="B530" s="2" t="s">
        <v>303</v>
      </c>
      <c r="C530" s="2" t="s">
        <v>519</v>
      </c>
      <c r="D530" s="0" t="s">
        <v>520</v>
      </c>
    </row>
    <row r="531" customFormat="false" ht="12.8" hidden="false" customHeight="false" outlineLevel="0" collapsed="false">
      <c r="A531" s="2" t="s">
        <v>13</v>
      </c>
      <c r="B531" s="2" t="s">
        <v>303</v>
      </c>
      <c r="C531" s="2" t="s">
        <v>521</v>
      </c>
      <c r="D531" s="0" t="s">
        <v>520</v>
      </c>
    </row>
    <row r="532" customFormat="false" ht="12.8" hidden="false" customHeight="false" outlineLevel="0" collapsed="false">
      <c r="A532" s="2" t="s">
        <v>13</v>
      </c>
      <c r="B532" s="2" t="s">
        <v>304</v>
      </c>
      <c r="C532" s="2" t="s">
        <v>519</v>
      </c>
      <c r="D532" s="0" t="s">
        <v>520</v>
      </c>
    </row>
    <row r="533" customFormat="false" ht="12.8" hidden="false" customHeight="false" outlineLevel="0" collapsed="false">
      <c r="A533" s="2" t="s">
        <v>13</v>
      </c>
      <c r="B533" s="2" t="s">
        <v>304</v>
      </c>
      <c r="C533" s="2" t="s">
        <v>521</v>
      </c>
      <c r="D533" s="0" t="s">
        <v>520</v>
      </c>
    </row>
    <row r="534" customFormat="false" ht="12.8" hidden="false" customHeight="false" outlineLevel="0" collapsed="false">
      <c r="A534" s="2" t="s">
        <v>13</v>
      </c>
      <c r="B534" s="2" t="s">
        <v>305</v>
      </c>
      <c r="C534" s="2" t="s">
        <v>519</v>
      </c>
      <c r="D534" s="0" t="s">
        <v>520</v>
      </c>
    </row>
    <row r="535" customFormat="false" ht="12.8" hidden="false" customHeight="false" outlineLevel="0" collapsed="false">
      <c r="A535" s="2" t="s">
        <v>13</v>
      </c>
      <c r="B535" s="2" t="s">
        <v>305</v>
      </c>
      <c r="C535" s="2" t="s">
        <v>521</v>
      </c>
      <c r="D535" s="0" t="s">
        <v>520</v>
      </c>
    </row>
    <row r="536" customFormat="false" ht="12.8" hidden="false" customHeight="false" outlineLevel="0" collapsed="false">
      <c r="A536" s="2" t="s">
        <v>13</v>
      </c>
      <c r="B536" s="2" t="s">
        <v>306</v>
      </c>
      <c r="C536" s="2" t="s">
        <v>519</v>
      </c>
      <c r="D536" s="0" t="s">
        <v>520</v>
      </c>
    </row>
    <row r="537" customFormat="false" ht="12.8" hidden="false" customHeight="false" outlineLevel="0" collapsed="false">
      <c r="A537" s="2" t="s">
        <v>13</v>
      </c>
      <c r="B537" s="2" t="s">
        <v>306</v>
      </c>
      <c r="C537" s="2" t="s">
        <v>521</v>
      </c>
      <c r="D537" s="0" t="s">
        <v>520</v>
      </c>
    </row>
    <row r="538" customFormat="false" ht="12.8" hidden="false" customHeight="false" outlineLevel="0" collapsed="false">
      <c r="A538" s="2" t="s">
        <v>13</v>
      </c>
      <c r="B538" s="2" t="s">
        <v>307</v>
      </c>
      <c r="C538" s="2" t="s">
        <v>519</v>
      </c>
      <c r="D538" s="0" t="s">
        <v>520</v>
      </c>
    </row>
    <row r="539" customFormat="false" ht="12.8" hidden="false" customHeight="false" outlineLevel="0" collapsed="false">
      <c r="A539" s="2" t="s">
        <v>13</v>
      </c>
      <c r="B539" s="2" t="s">
        <v>307</v>
      </c>
      <c r="C539" s="2" t="s">
        <v>521</v>
      </c>
      <c r="D539" s="0" t="s">
        <v>520</v>
      </c>
    </row>
    <row r="540" customFormat="false" ht="12.8" hidden="false" customHeight="false" outlineLevel="0" collapsed="false">
      <c r="A540" s="2" t="s">
        <v>13</v>
      </c>
      <c r="B540" s="2" t="s">
        <v>308</v>
      </c>
      <c r="C540" s="2" t="s">
        <v>519</v>
      </c>
      <c r="D540" s="0" t="s">
        <v>520</v>
      </c>
    </row>
    <row r="541" customFormat="false" ht="12.8" hidden="false" customHeight="false" outlineLevel="0" collapsed="false">
      <c r="A541" s="2" t="s">
        <v>13</v>
      </c>
      <c r="B541" s="2" t="s">
        <v>308</v>
      </c>
      <c r="C541" s="2" t="s">
        <v>521</v>
      </c>
      <c r="D541" s="0" t="s">
        <v>520</v>
      </c>
    </row>
    <row r="542" customFormat="false" ht="12.8" hidden="false" customHeight="false" outlineLevel="0" collapsed="false">
      <c r="A542" s="2" t="s">
        <v>13</v>
      </c>
      <c r="B542" s="2" t="s">
        <v>309</v>
      </c>
      <c r="C542" s="2" t="s">
        <v>519</v>
      </c>
      <c r="D542" s="0" t="s">
        <v>520</v>
      </c>
    </row>
    <row r="543" customFormat="false" ht="12.8" hidden="false" customHeight="false" outlineLevel="0" collapsed="false">
      <c r="A543" s="2" t="s">
        <v>13</v>
      </c>
      <c r="B543" s="2" t="s">
        <v>309</v>
      </c>
      <c r="C543" s="2" t="s">
        <v>521</v>
      </c>
      <c r="D543" s="0" t="s">
        <v>520</v>
      </c>
    </row>
    <row r="544" customFormat="false" ht="12.8" hidden="false" customHeight="false" outlineLevel="0" collapsed="false">
      <c r="A544" s="2" t="s">
        <v>13</v>
      </c>
      <c r="B544" s="2" t="s">
        <v>310</v>
      </c>
      <c r="C544" s="2" t="s">
        <v>519</v>
      </c>
      <c r="D544" s="0" t="s">
        <v>520</v>
      </c>
    </row>
    <row r="545" customFormat="false" ht="12.8" hidden="false" customHeight="false" outlineLevel="0" collapsed="false">
      <c r="A545" s="2" t="s">
        <v>13</v>
      </c>
      <c r="B545" s="2" t="s">
        <v>310</v>
      </c>
      <c r="C545" s="2" t="s">
        <v>521</v>
      </c>
      <c r="D545" s="0" t="s">
        <v>520</v>
      </c>
    </row>
    <row r="546" customFormat="false" ht="12.8" hidden="false" customHeight="false" outlineLevel="0" collapsed="false">
      <c r="A546" s="2" t="s">
        <v>13</v>
      </c>
      <c r="B546" s="2" t="s">
        <v>311</v>
      </c>
      <c r="C546" s="2" t="s">
        <v>519</v>
      </c>
      <c r="D546" s="0" t="s">
        <v>520</v>
      </c>
    </row>
    <row r="547" customFormat="false" ht="12.8" hidden="false" customHeight="false" outlineLevel="0" collapsed="false">
      <c r="A547" s="2" t="s">
        <v>13</v>
      </c>
      <c r="B547" s="2" t="s">
        <v>311</v>
      </c>
      <c r="C547" s="2" t="s">
        <v>521</v>
      </c>
      <c r="D547" s="0" t="s">
        <v>520</v>
      </c>
    </row>
    <row r="548" customFormat="false" ht="12.8" hidden="false" customHeight="false" outlineLevel="0" collapsed="false">
      <c r="A548" s="2" t="s">
        <v>13</v>
      </c>
      <c r="B548" s="2" t="s">
        <v>312</v>
      </c>
      <c r="C548" s="2" t="s">
        <v>519</v>
      </c>
      <c r="D548" s="0" t="s">
        <v>520</v>
      </c>
    </row>
    <row r="549" customFormat="false" ht="12.8" hidden="false" customHeight="false" outlineLevel="0" collapsed="false">
      <c r="A549" s="2" t="s">
        <v>13</v>
      </c>
      <c r="B549" s="2" t="s">
        <v>312</v>
      </c>
      <c r="C549" s="2" t="s">
        <v>521</v>
      </c>
      <c r="D549" s="0" t="s">
        <v>520</v>
      </c>
    </row>
    <row r="550" customFormat="false" ht="12.8" hidden="false" customHeight="false" outlineLevel="0" collapsed="false">
      <c r="A550" s="2" t="s">
        <v>13</v>
      </c>
      <c r="B550" s="2" t="s">
        <v>313</v>
      </c>
      <c r="C550" s="2" t="s">
        <v>519</v>
      </c>
      <c r="D550" s="0" t="s">
        <v>520</v>
      </c>
    </row>
    <row r="551" customFormat="false" ht="12.8" hidden="false" customHeight="false" outlineLevel="0" collapsed="false">
      <c r="A551" s="2" t="s">
        <v>13</v>
      </c>
      <c r="B551" s="2" t="s">
        <v>313</v>
      </c>
      <c r="C551" s="2" t="s">
        <v>521</v>
      </c>
      <c r="D551" s="0" t="s">
        <v>520</v>
      </c>
    </row>
    <row r="552" customFormat="false" ht="12.8" hidden="false" customHeight="false" outlineLevel="0" collapsed="false">
      <c r="A552" s="2" t="s">
        <v>13</v>
      </c>
      <c r="B552" s="2" t="s">
        <v>314</v>
      </c>
      <c r="C552" s="2" t="s">
        <v>519</v>
      </c>
      <c r="D552" s="0" t="s">
        <v>520</v>
      </c>
    </row>
    <row r="553" customFormat="false" ht="12.8" hidden="false" customHeight="false" outlineLevel="0" collapsed="false">
      <c r="A553" s="2" t="s">
        <v>13</v>
      </c>
      <c r="B553" s="2" t="s">
        <v>314</v>
      </c>
      <c r="C553" s="2" t="s">
        <v>521</v>
      </c>
      <c r="D553" s="0" t="s">
        <v>520</v>
      </c>
    </row>
    <row r="554" customFormat="false" ht="12.8" hidden="false" customHeight="false" outlineLevel="0" collapsed="false">
      <c r="A554" s="2" t="s">
        <v>13</v>
      </c>
      <c r="B554" s="2" t="s">
        <v>315</v>
      </c>
      <c r="C554" s="2" t="s">
        <v>519</v>
      </c>
      <c r="D554" s="0" t="s">
        <v>520</v>
      </c>
    </row>
    <row r="555" customFormat="false" ht="12.8" hidden="false" customHeight="false" outlineLevel="0" collapsed="false">
      <c r="A555" s="2" t="s">
        <v>13</v>
      </c>
      <c r="B555" s="2" t="s">
        <v>315</v>
      </c>
      <c r="C555" s="2" t="s">
        <v>521</v>
      </c>
      <c r="D555" s="0" t="s">
        <v>520</v>
      </c>
    </row>
    <row r="556" customFormat="false" ht="12.8" hidden="false" customHeight="false" outlineLevel="0" collapsed="false">
      <c r="A556" s="2" t="s">
        <v>13</v>
      </c>
      <c r="B556" s="2" t="s">
        <v>316</v>
      </c>
      <c r="C556" s="2" t="s">
        <v>519</v>
      </c>
      <c r="D556" s="0" t="s">
        <v>520</v>
      </c>
    </row>
    <row r="557" customFormat="false" ht="12.8" hidden="false" customHeight="false" outlineLevel="0" collapsed="false">
      <c r="A557" s="2" t="s">
        <v>13</v>
      </c>
      <c r="B557" s="2" t="s">
        <v>316</v>
      </c>
      <c r="C557" s="2" t="s">
        <v>521</v>
      </c>
      <c r="D557" s="0" t="s">
        <v>520</v>
      </c>
    </row>
    <row r="558" customFormat="false" ht="12.8" hidden="false" customHeight="false" outlineLevel="0" collapsed="false">
      <c r="A558" s="2" t="s">
        <v>13</v>
      </c>
      <c r="B558" s="2" t="s">
        <v>317</v>
      </c>
      <c r="C558" s="2" t="s">
        <v>519</v>
      </c>
      <c r="D558" s="0" t="s">
        <v>522</v>
      </c>
    </row>
    <row r="559" customFormat="false" ht="12.8" hidden="false" customHeight="false" outlineLevel="0" collapsed="false">
      <c r="A559" s="2" t="s">
        <v>13</v>
      </c>
      <c r="B559" s="2" t="s">
        <v>317</v>
      </c>
      <c r="C559" s="2" t="s">
        <v>521</v>
      </c>
      <c r="D559" s="0" t="s">
        <v>522</v>
      </c>
    </row>
    <row r="560" customFormat="false" ht="12.8" hidden="false" customHeight="false" outlineLevel="0" collapsed="false">
      <c r="A560" s="2" t="s">
        <v>13</v>
      </c>
      <c r="B560" s="2" t="s">
        <v>318</v>
      </c>
      <c r="C560" s="2" t="s">
        <v>519</v>
      </c>
      <c r="D560" s="0" t="s">
        <v>522</v>
      </c>
    </row>
    <row r="561" customFormat="false" ht="12.8" hidden="false" customHeight="false" outlineLevel="0" collapsed="false">
      <c r="A561" s="2" t="s">
        <v>13</v>
      </c>
      <c r="B561" s="2" t="s">
        <v>318</v>
      </c>
      <c r="C561" s="2" t="s">
        <v>521</v>
      </c>
      <c r="D561" s="0" t="s">
        <v>522</v>
      </c>
    </row>
    <row r="562" customFormat="false" ht="12.8" hidden="false" customHeight="false" outlineLevel="0" collapsed="false">
      <c r="A562" s="2" t="s">
        <v>13</v>
      </c>
      <c r="B562" s="2" t="s">
        <v>319</v>
      </c>
      <c r="C562" s="2" t="s">
        <v>519</v>
      </c>
      <c r="D562" s="0" t="s">
        <v>522</v>
      </c>
    </row>
    <row r="563" customFormat="false" ht="12.8" hidden="false" customHeight="false" outlineLevel="0" collapsed="false">
      <c r="A563" s="2" t="s">
        <v>13</v>
      </c>
      <c r="B563" s="2" t="s">
        <v>319</v>
      </c>
      <c r="C563" s="2" t="s">
        <v>521</v>
      </c>
      <c r="D563" s="0" t="s">
        <v>522</v>
      </c>
    </row>
    <row r="564" customFormat="false" ht="12.8" hidden="false" customHeight="false" outlineLevel="0" collapsed="false">
      <c r="A564" s="2" t="s">
        <v>13</v>
      </c>
      <c r="B564" s="2" t="s">
        <v>320</v>
      </c>
      <c r="C564" s="2" t="s">
        <v>519</v>
      </c>
      <c r="D564" s="0" t="s">
        <v>520</v>
      </c>
    </row>
    <row r="565" customFormat="false" ht="12.8" hidden="false" customHeight="false" outlineLevel="0" collapsed="false">
      <c r="A565" s="2" t="s">
        <v>13</v>
      </c>
      <c r="B565" s="2" t="s">
        <v>320</v>
      </c>
      <c r="C565" s="2" t="s">
        <v>521</v>
      </c>
      <c r="D565" s="0" t="s">
        <v>520</v>
      </c>
    </row>
    <row r="566" customFormat="false" ht="12.8" hidden="false" customHeight="false" outlineLevel="0" collapsed="false">
      <c r="A566" s="2" t="s">
        <v>13</v>
      </c>
      <c r="B566" s="2" t="s">
        <v>321</v>
      </c>
      <c r="C566" s="2" t="s">
        <v>519</v>
      </c>
      <c r="D566" s="0" t="s">
        <v>520</v>
      </c>
    </row>
    <row r="567" customFormat="false" ht="12.8" hidden="false" customHeight="false" outlineLevel="0" collapsed="false">
      <c r="A567" s="2" t="s">
        <v>13</v>
      </c>
      <c r="B567" s="2" t="s">
        <v>321</v>
      </c>
      <c r="C567" s="2" t="s">
        <v>521</v>
      </c>
      <c r="D567" s="0" t="s">
        <v>520</v>
      </c>
    </row>
    <row r="568" customFormat="false" ht="12.8" hidden="false" customHeight="false" outlineLevel="0" collapsed="false">
      <c r="A568" s="2" t="s">
        <v>13</v>
      </c>
      <c r="B568" s="2" t="s">
        <v>322</v>
      </c>
      <c r="C568" s="2" t="s">
        <v>519</v>
      </c>
      <c r="D568" s="0" t="s">
        <v>520</v>
      </c>
    </row>
    <row r="569" customFormat="false" ht="12.8" hidden="false" customHeight="false" outlineLevel="0" collapsed="false">
      <c r="A569" s="2" t="s">
        <v>13</v>
      </c>
      <c r="B569" s="2" t="s">
        <v>322</v>
      </c>
      <c r="C569" s="2" t="s">
        <v>521</v>
      </c>
      <c r="D569" s="0" t="s">
        <v>520</v>
      </c>
    </row>
    <row r="570" customFormat="false" ht="24.05" hidden="false" customHeight="false" outlineLevel="0" collapsed="false">
      <c r="A570" s="2" t="s">
        <v>14</v>
      </c>
      <c r="B570" s="2" t="s">
        <v>323</v>
      </c>
      <c r="C570" s="2" t="s">
        <v>519</v>
      </c>
      <c r="D570" s="0" t="s">
        <v>520</v>
      </c>
    </row>
    <row r="571" customFormat="false" ht="24.05" hidden="false" customHeight="false" outlineLevel="0" collapsed="false">
      <c r="A571" s="2" t="s">
        <v>14</v>
      </c>
      <c r="B571" s="2" t="s">
        <v>323</v>
      </c>
      <c r="C571" s="2" t="s">
        <v>521</v>
      </c>
      <c r="D571" s="0" t="s">
        <v>520</v>
      </c>
    </row>
    <row r="572" customFormat="false" ht="24.05" hidden="false" customHeight="false" outlineLevel="0" collapsed="false">
      <c r="A572" s="2" t="s">
        <v>14</v>
      </c>
      <c r="B572" s="2" t="s">
        <v>324</v>
      </c>
      <c r="C572" s="2" t="s">
        <v>519</v>
      </c>
      <c r="D572" s="0" t="s">
        <v>520</v>
      </c>
    </row>
    <row r="573" customFormat="false" ht="24.05" hidden="false" customHeight="false" outlineLevel="0" collapsed="false">
      <c r="A573" s="2" t="s">
        <v>14</v>
      </c>
      <c r="B573" s="2" t="s">
        <v>324</v>
      </c>
      <c r="C573" s="2" t="s">
        <v>521</v>
      </c>
      <c r="D573" s="0" t="s">
        <v>520</v>
      </c>
    </row>
    <row r="574" customFormat="false" ht="24.05" hidden="false" customHeight="false" outlineLevel="0" collapsed="false">
      <c r="A574" s="2" t="s">
        <v>14</v>
      </c>
      <c r="B574" s="2" t="s">
        <v>325</v>
      </c>
      <c r="C574" s="2" t="s">
        <v>519</v>
      </c>
      <c r="D574" s="0" t="s">
        <v>520</v>
      </c>
    </row>
    <row r="575" customFormat="false" ht="24.05" hidden="false" customHeight="false" outlineLevel="0" collapsed="false">
      <c r="A575" s="2" t="s">
        <v>14</v>
      </c>
      <c r="B575" s="2" t="s">
        <v>325</v>
      </c>
      <c r="C575" s="2" t="s">
        <v>521</v>
      </c>
      <c r="D575" s="0" t="s">
        <v>520</v>
      </c>
    </row>
    <row r="576" customFormat="false" ht="24.05" hidden="false" customHeight="false" outlineLevel="0" collapsed="false">
      <c r="A576" s="2" t="s">
        <v>14</v>
      </c>
      <c r="B576" s="2" t="s">
        <v>326</v>
      </c>
      <c r="C576" s="2" t="s">
        <v>519</v>
      </c>
      <c r="D576" s="0" t="s">
        <v>520</v>
      </c>
    </row>
    <row r="577" customFormat="false" ht="24.05" hidden="false" customHeight="false" outlineLevel="0" collapsed="false">
      <c r="A577" s="2" t="s">
        <v>14</v>
      </c>
      <c r="B577" s="2" t="s">
        <v>326</v>
      </c>
      <c r="C577" s="2" t="s">
        <v>521</v>
      </c>
      <c r="D577" s="0" t="s">
        <v>520</v>
      </c>
    </row>
    <row r="578" customFormat="false" ht="24.05" hidden="false" customHeight="false" outlineLevel="0" collapsed="false">
      <c r="A578" s="2" t="s">
        <v>14</v>
      </c>
      <c r="B578" s="2" t="s">
        <v>327</v>
      </c>
      <c r="C578" s="2" t="s">
        <v>519</v>
      </c>
      <c r="D578" s="0" t="s">
        <v>520</v>
      </c>
    </row>
    <row r="579" customFormat="false" ht="24.05" hidden="false" customHeight="false" outlineLevel="0" collapsed="false">
      <c r="A579" s="2" t="s">
        <v>14</v>
      </c>
      <c r="B579" s="2" t="s">
        <v>327</v>
      </c>
      <c r="C579" s="2" t="s">
        <v>521</v>
      </c>
      <c r="D579" s="0" t="s">
        <v>520</v>
      </c>
    </row>
    <row r="580" customFormat="false" ht="24.05" hidden="false" customHeight="false" outlineLevel="0" collapsed="false">
      <c r="A580" s="2" t="s">
        <v>14</v>
      </c>
      <c r="B580" s="2" t="s">
        <v>328</v>
      </c>
      <c r="C580" s="2" t="s">
        <v>519</v>
      </c>
      <c r="D580" s="0" t="s">
        <v>520</v>
      </c>
    </row>
    <row r="581" customFormat="false" ht="24.05" hidden="false" customHeight="false" outlineLevel="0" collapsed="false">
      <c r="A581" s="2" t="s">
        <v>14</v>
      </c>
      <c r="B581" s="2" t="s">
        <v>328</v>
      </c>
      <c r="C581" s="2" t="s">
        <v>521</v>
      </c>
      <c r="D581" s="0" t="s">
        <v>520</v>
      </c>
    </row>
    <row r="582" customFormat="false" ht="24.05" hidden="false" customHeight="false" outlineLevel="0" collapsed="false">
      <c r="A582" s="2" t="s">
        <v>14</v>
      </c>
      <c r="B582" s="2" t="s">
        <v>329</v>
      </c>
      <c r="C582" s="2" t="s">
        <v>519</v>
      </c>
      <c r="D582" s="0" t="s">
        <v>520</v>
      </c>
    </row>
    <row r="583" customFormat="false" ht="24.05" hidden="false" customHeight="false" outlineLevel="0" collapsed="false">
      <c r="A583" s="2" t="s">
        <v>14</v>
      </c>
      <c r="B583" s="2" t="s">
        <v>329</v>
      </c>
      <c r="C583" s="2" t="s">
        <v>521</v>
      </c>
      <c r="D583" s="0" t="s">
        <v>520</v>
      </c>
    </row>
    <row r="584" customFormat="false" ht="24.05" hidden="false" customHeight="false" outlineLevel="0" collapsed="false">
      <c r="A584" s="2" t="s">
        <v>14</v>
      </c>
      <c r="B584" s="2" t="s">
        <v>330</v>
      </c>
      <c r="C584" s="2" t="s">
        <v>519</v>
      </c>
      <c r="D584" s="0" t="s">
        <v>520</v>
      </c>
    </row>
    <row r="585" customFormat="false" ht="24.05" hidden="false" customHeight="false" outlineLevel="0" collapsed="false">
      <c r="A585" s="2" t="s">
        <v>14</v>
      </c>
      <c r="B585" s="2" t="s">
        <v>330</v>
      </c>
      <c r="C585" s="2" t="s">
        <v>521</v>
      </c>
      <c r="D585" s="0" t="s">
        <v>520</v>
      </c>
    </row>
    <row r="586" customFormat="false" ht="24.05" hidden="false" customHeight="false" outlineLevel="0" collapsed="false">
      <c r="A586" s="2" t="s">
        <v>14</v>
      </c>
      <c r="B586" s="2" t="s">
        <v>331</v>
      </c>
      <c r="C586" s="2" t="s">
        <v>519</v>
      </c>
      <c r="D586" s="0" t="s">
        <v>520</v>
      </c>
    </row>
    <row r="587" customFormat="false" ht="24.05" hidden="false" customHeight="false" outlineLevel="0" collapsed="false">
      <c r="A587" s="2" t="s">
        <v>14</v>
      </c>
      <c r="B587" s="2" t="s">
        <v>331</v>
      </c>
      <c r="C587" s="2" t="s">
        <v>521</v>
      </c>
      <c r="D587" s="0" t="s">
        <v>520</v>
      </c>
    </row>
    <row r="588" customFormat="false" ht="24.05" hidden="false" customHeight="false" outlineLevel="0" collapsed="false">
      <c r="A588" s="2" t="s">
        <v>14</v>
      </c>
      <c r="B588" s="2" t="s">
        <v>332</v>
      </c>
      <c r="C588" s="2" t="s">
        <v>519</v>
      </c>
      <c r="D588" s="0" t="s">
        <v>520</v>
      </c>
    </row>
    <row r="589" customFormat="false" ht="24.05" hidden="false" customHeight="false" outlineLevel="0" collapsed="false">
      <c r="A589" s="2" t="s">
        <v>14</v>
      </c>
      <c r="B589" s="2" t="s">
        <v>332</v>
      </c>
      <c r="C589" s="2" t="s">
        <v>521</v>
      </c>
      <c r="D589" s="0" t="s">
        <v>520</v>
      </c>
    </row>
    <row r="590" customFormat="false" ht="24.05" hidden="false" customHeight="false" outlineLevel="0" collapsed="false">
      <c r="A590" s="2" t="s">
        <v>14</v>
      </c>
      <c r="B590" s="2" t="s">
        <v>333</v>
      </c>
      <c r="C590" s="2" t="s">
        <v>519</v>
      </c>
      <c r="D590" s="0" t="s">
        <v>520</v>
      </c>
    </row>
    <row r="591" customFormat="false" ht="24.05" hidden="false" customHeight="false" outlineLevel="0" collapsed="false">
      <c r="A591" s="2" t="s">
        <v>14</v>
      </c>
      <c r="B591" s="2" t="s">
        <v>333</v>
      </c>
      <c r="C591" s="2" t="s">
        <v>521</v>
      </c>
      <c r="D591" s="0" t="s">
        <v>520</v>
      </c>
    </row>
    <row r="592" customFormat="false" ht="24.05" hidden="false" customHeight="false" outlineLevel="0" collapsed="false">
      <c r="A592" s="2" t="s">
        <v>14</v>
      </c>
      <c r="B592" s="2" t="s">
        <v>334</v>
      </c>
      <c r="C592" s="2" t="s">
        <v>519</v>
      </c>
      <c r="D592" s="0" t="s">
        <v>520</v>
      </c>
    </row>
    <row r="593" customFormat="false" ht="24.05" hidden="false" customHeight="false" outlineLevel="0" collapsed="false">
      <c r="A593" s="2" t="s">
        <v>14</v>
      </c>
      <c r="B593" s="2" t="s">
        <v>334</v>
      </c>
      <c r="C593" s="2" t="s">
        <v>521</v>
      </c>
      <c r="D593" s="0" t="s">
        <v>520</v>
      </c>
    </row>
    <row r="594" customFormat="false" ht="24.05" hidden="false" customHeight="false" outlineLevel="0" collapsed="false">
      <c r="A594" s="2" t="s">
        <v>14</v>
      </c>
      <c r="B594" s="2" t="s">
        <v>335</v>
      </c>
      <c r="C594" s="2" t="s">
        <v>519</v>
      </c>
      <c r="D594" s="0" t="s">
        <v>520</v>
      </c>
    </row>
    <row r="595" customFormat="false" ht="24.05" hidden="false" customHeight="false" outlineLevel="0" collapsed="false">
      <c r="A595" s="2" t="s">
        <v>14</v>
      </c>
      <c r="B595" s="2" t="s">
        <v>335</v>
      </c>
      <c r="C595" s="2" t="s">
        <v>521</v>
      </c>
      <c r="D595" s="0" t="s">
        <v>520</v>
      </c>
    </row>
    <row r="596" customFormat="false" ht="24.05" hidden="false" customHeight="false" outlineLevel="0" collapsed="false">
      <c r="A596" s="2" t="s">
        <v>14</v>
      </c>
      <c r="B596" s="2" t="s">
        <v>336</v>
      </c>
      <c r="C596" s="2" t="s">
        <v>519</v>
      </c>
      <c r="D596" s="0" t="s">
        <v>520</v>
      </c>
    </row>
    <row r="597" customFormat="false" ht="24.05" hidden="false" customHeight="false" outlineLevel="0" collapsed="false">
      <c r="A597" s="2" t="s">
        <v>14</v>
      </c>
      <c r="B597" s="2" t="s">
        <v>336</v>
      </c>
      <c r="C597" s="2" t="s">
        <v>521</v>
      </c>
      <c r="D597" s="0" t="s">
        <v>520</v>
      </c>
    </row>
    <row r="598" customFormat="false" ht="24.05" hidden="false" customHeight="false" outlineLevel="0" collapsed="false">
      <c r="A598" s="2" t="s">
        <v>14</v>
      </c>
      <c r="B598" s="2" t="s">
        <v>337</v>
      </c>
      <c r="C598" s="2" t="s">
        <v>519</v>
      </c>
      <c r="D598" s="0" t="s">
        <v>520</v>
      </c>
    </row>
    <row r="599" customFormat="false" ht="24.05" hidden="false" customHeight="false" outlineLevel="0" collapsed="false">
      <c r="A599" s="2" t="s">
        <v>14</v>
      </c>
      <c r="B599" s="2" t="s">
        <v>337</v>
      </c>
      <c r="C599" s="2" t="s">
        <v>521</v>
      </c>
      <c r="D599" s="0" t="s">
        <v>520</v>
      </c>
    </row>
    <row r="600" customFormat="false" ht="24.05" hidden="false" customHeight="false" outlineLevel="0" collapsed="false">
      <c r="A600" s="2" t="s">
        <v>14</v>
      </c>
      <c r="B600" s="2" t="s">
        <v>338</v>
      </c>
      <c r="C600" s="2" t="s">
        <v>519</v>
      </c>
      <c r="D600" s="0" t="s">
        <v>520</v>
      </c>
    </row>
    <row r="601" customFormat="false" ht="24.05" hidden="false" customHeight="false" outlineLevel="0" collapsed="false">
      <c r="A601" s="2" t="s">
        <v>14</v>
      </c>
      <c r="B601" s="2" t="s">
        <v>338</v>
      </c>
      <c r="C601" s="2" t="s">
        <v>521</v>
      </c>
      <c r="D601" s="0" t="s">
        <v>520</v>
      </c>
    </row>
    <row r="602" customFormat="false" ht="24.05" hidden="false" customHeight="false" outlineLevel="0" collapsed="false">
      <c r="A602" s="2" t="s">
        <v>14</v>
      </c>
      <c r="B602" s="2" t="s">
        <v>339</v>
      </c>
      <c r="C602" s="2" t="s">
        <v>519</v>
      </c>
      <c r="D602" s="0" t="s">
        <v>520</v>
      </c>
    </row>
    <row r="603" customFormat="false" ht="24.05" hidden="false" customHeight="false" outlineLevel="0" collapsed="false">
      <c r="A603" s="2" t="s">
        <v>14</v>
      </c>
      <c r="B603" s="2" t="s">
        <v>339</v>
      </c>
      <c r="C603" s="2" t="s">
        <v>521</v>
      </c>
      <c r="D603" s="0" t="s">
        <v>520</v>
      </c>
    </row>
    <row r="604" customFormat="false" ht="24.05" hidden="false" customHeight="false" outlineLevel="0" collapsed="false">
      <c r="A604" s="2" t="s">
        <v>14</v>
      </c>
      <c r="B604" s="2" t="s">
        <v>340</v>
      </c>
      <c r="C604" s="2" t="s">
        <v>519</v>
      </c>
      <c r="D604" s="0" t="s">
        <v>520</v>
      </c>
    </row>
    <row r="605" customFormat="false" ht="24.05" hidden="false" customHeight="false" outlineLevel="0" collapsed="false">
      <c r="A605" s="2" t="s">
        <v>14</v>
      </c>
      <c r="B605" s="2" t="s">
        <v>340</v>
      </c>
      <c r="C605" s="2" t="s">
        <v>521</v>
      </c>
      <c r="D605" s="0" t="s">
        <v>520</v>
      </c>
    </row>
    <row r="606" customFormat="false" ht="24.05" hidden="false" customHeight="false" outlineLevel="0" collapsed="false">
      <c r="A606" s="2" t="s">
        <v>14</v>
      </c>
      <c r="B606" s="2" t="s">
        <v>341</v>
      </c>
      <c r="C606" s="2" t="s">
        <v>519</v>
      </c>
      <c r="D606" s="0" t="s">
        <v>520</v>
      </c>
    </row>
    <row r="607" customFormat="false" ht="24.05" hidden="false" customHeight="false" outlineLevel="0" collapsed="false">
      <c r="A607" s="2" t="s">
        <v>14</v>
      </c>
      <c r="B607" s="2" t="s">
        <v>341</v>
      </c>
      <c r="C607" s="2" t="s">
        <v>521</v>
      </c>
      <c r="D607" s="0" t="s">
        <v>520</v>
      </c>
    </row>
    <row r="608" customFormat="false" ht="24.05" hidden="false" customHeight="false" outlineLevel="0" collapsed="false">
      <c r="A608" s="2" t="s">
        <v>14</v>
      </c>
      <c r="B608" s="2" t="s">
        <v>342</v>
      </c>
      <c r="C608" s="2" t="s">
        <v>519</v>
      </c>
      <c r="D608" s="0" t="s">
        <v>520</v>
      </c>
    </row>
    <row r="609" customFormat="false" ht="24.05" hidden="false" customHeight="false" outlineLevel="0" collapsed="false">
      <c r="A609" s="2" t="s">
        <v>14</v>
      </c>
      <c r="B609" s="2" t="s">
        <v>342</v>
      </c>
      <c r="C609" s="2" t="s">
        <v>521</v>
      </c>
      <c r="D609" s="0" t="s">
        <v>520</v>
      </c>
    </row>
    <row r="610" customFormat="false" ht="24.05" hidden="false" customHeight="false" outlineLevel="0" collapsed="false">
      <c r="A610" s="2" t="s">
        <v>14</v>
      </c>
      <c r="B610" s="2" t="s">
        <v>343</v>
      </c>
      <c r="C610" s="2" t="s">
        <v>519</v>
      </c>
      <c r="D610" s="0" t="s">
        <v>520</v>
      </c>
    </row>
    <row r="611" customFormat="false" ht="24.05" hidden="false" customHeight="false" outlineLevel="0" collapsed="false">
      <c r="A611" s="2" t="s">
        <v>14</v>
      </c>
      <c r="B611" s="2" t="s">
        <v>343</v>
      </c>
      <c r="C611" s="2" t="s">
        <v>521</v>
      </c>
      <c r="D611" s="0" t="s">
        <v>520</v>
      </c>
    </row>
    <row r="612" customFormat="false" ht="24.05" hidden="false" customHeight="false" outlineLevel="0" collapsed="false">
      <c r="A612" s="2" t="s">
        <v>14</v>
      </c>
      <c r="B612" s="2" t="s">
        <v>344</v>
      </c>
      <c r="C612" s="2" t="s">
        <v>519</v>
      </c>
      <c r="D612" s="0" t="s">
        <v>520</v>
      </c>
    </row>
    <row r="613" customFormat="false" ht="24.05" hidden="false" customHeight="false" outlineLevel="0" collapsed="false">
      <c r="A613" s="2" t="s">
        <v>14</v>
      </c>
      <c r="B613" s="2" t="s">
        <v>344</v>
      </c>
      <c r="C613" s="2" t="s">
        <v>521</v>
      </c>
      <c r="D613" s="0" t="s">
        <v>520</v>
      </c>
    </row>
    <row r="614" customFormat="false" ht="24.05" hidden="false" customHeight="false" outlineLevel="0" collapsed="false">
      <c r="A614" s="2" t="s">
        <v>14</v>
      </c>
      <c r="B614" s="2" t="s">
        <v>345</v>
      </c>
      <c r="C614" s="2" t="s">
        <v>519</v>
      </c>
      <c r="D614" s="0" t="s">
        <v>520</v>
      </c>
    </row>
    <row r="615" customFormat="false" ht="24.05" hidden="false" customHeight="false" outlineLevel="0" collapsed="false">
      <c r="A615" s="2" t="s">
        <v>14</v>
      </c>
      <c r="B615" s="2" t="s">
        <v>345</v>
      </c>
      <c r="C615" s="2" t="s">
        <v>521</v>
      </c>
      <c r="D615" s="0" t="s">
        <v>520</v>
      </c>
    </row>
    <row r="616" customFormat="false" ht="24.05" hidden="false" customHeight="false" outlineLevel="0" collapsed="false">
      <c r="A616" s="2" t="s">
        <v>14</v>
      </c>
      <c r="B616" s="2" t="s">
        <v>346</v>
      </c>
      <c r="C616" s="2" t="s">
        <v>519</v>
      </c>
      <c r="D616" s="0" t="s">
        <v>520</v>
      </c>
    </row>
    <row r="617" customFormat="false" ht="24.05" hidden="false" customHeight="false" outlineLevel="0" collapsed="false">
      <c r="A617" s="2" t="s">
        <v>14</v>
      </c>
      <c r="B617" s="2" t="s">
        <v>346</v>
      </c>
      <c r="C617" s="2" t="s">
        <v>521</v>
      </c>
      <c r="D617" s="0" t="s">
        <v>520</v>
      </c>
    </row>
    <row r="618" customFormat="false" ht="24.05" hidden="false" customHeight="false" outlineLevel="0" collapsed="false">
      <c r="A618" s="2" t="s">
        <v>14</v>
      </c>
      <c r="B618" s="2" t="s">
        <v>347</v>
      </c>
      <c r="C618" s="2" t="s">
        <v>519</v>
      </c>
      <c r="D618" s="0" t="s">
        <v>520</v>
      </c>
    </row>
    <row r="619" customFormat="false" ht="24.05" hidden="false" customHeight="false" outlineLevel="0" collapsed="false">
      <c r="A619" s="2" t="s">
        <v>14</v>
      </c>
      <c r="B619" s="2" t="s">
        <v>347</v>
      </c>
      <c r="C619" s="2" t="s">
        <v>521</v>
      </c>
      <c r="D619" s="0" t="s">
        <v>520</v>
      </c>
    </row>
    <row r="620" customFormat="false" ht="24.05" hidden="false" customHeight="false" outlineLevel="0" collapsed="false">
      <c r="A620" s="2" t="s">
        <v>14</v>
      </c>
      <c r="B620" s="2" t="s">
        <v>348</v>
      </c>
      <c r="C620" s="2" t="s">
        <v>519</v>
      </c>
      <c r="D620" s="0" t="s">
        <v>520</v>
      </c>
    </row>
    <row r="621" customFormat="false" ht="24.05" hidden="false" customHeight="false" outlineLevel="0" collapsed="false">
      <c r="A621" s="2" t="s">
        <v>14</v>
      </c>
      <c r="B621" s="2" t="s">
        <v>348</v>
      </c>
      <c r="C621" s="2" t="s">
        <v>521</v>
      </c>
      <c r="D621" s="0" t="s">
        <v>520</v>
      </c>
    </row>
    <row r="622" customFormat="false" ht="24.05" hidden="false" customHeight="false" outlineLevel="0" collapsed="false">
      <c r="A622" s="2" t="s">
        <v>14</v>
      </c>
      <c r="B622" s="2" t="s">
        <v>349</v>
      </c>
      <c r="C622" s="2" t="s">
        <v>519</v>
      </c>
      <c r="D622" s="0" t="s">
        <v>520</v>
      </c>
    </row>
    <row r="623" customFormat="false" ht="24.05" hidden="false" customHeight="false" outlineLevel="0" collapsed="false">
      <c r="A623" s="2" t="s">
        <v>14</v>
      </c>
      <c r="B623" s="2" t="s">
        <v>349</v>
      </c>
      <c r="C623" s="2" t="s">
        <v>521</v>
      </c>
      <c r="D623" s="0" t="s">
        <v>520</v>
      </c>
    </row>
    <row r="624" customFormat="false" ht="24.05" hidden="false" customHeight="false" outlineLevel="0" collapsed="false">
      <c r="A624" s="2" t="s">
        <v>14</v>
      </c>
      <c r="B624" s="2" t="s">
        <v>350</v>
      </c>
      <c r="C624" s="2" t="s">
        <v>519</v>
      </c>
      <c r="D624" s="0" t="s">
        <v>520</v>
      </c>
    </row>
    <row r="625" customFormat="false" ht="24.05" hidden="false" customHeight="false" outlineLevel="0" collapsed="false">
      <c r="A625" s="2" t="s">
        <v>14</v>
      </c>
      <c r="B625" s="2" t="s">
        <v>350</v>
      </c>
      <c r="C625" s="2" t="s">
        <v>521</v>
      </c>
      <c r="D625" s="0" t="s">
        <v>520</v>
      </c>
    </row>
    <row r="626" customFormat="false" ht="24.05" hidden="false" customHeight="false" outlineLevel="0" collapsed="false">
      <c r="A626" s="2" t="s">
        <v>14</v>
      </c>
      <c r="B626" s="2" t="s">
        <v>351</v>
      </c>
      <c r="C626" s="2" t="s">
        <v>519</v>
      </c>
      <c r="D626" s="0" t="s">
        <v>520</v>
      </c>
    </row>
    <row r="627" customFormat="false" ht="24.05" hidden="false" customHeight="false" outlineLevel="0" collapsed="false">
      <c r="A627" s="2" t="s">
        <v>14</v>
      </c>
      <c r="B627" s="2" t="s">
        <v>351</v>
      </c>
      <c r="C627" s="2" t="s">
        <v>521</v>
      </c>
      <c r="D627" s="0" t="s">
        <v>520</v>
      </c>
    </row>
    <row r="628" customFormat="false" ht="24.05" hidden="false" customHeight="false" outlineLevel="0" collapsed="false">
      <c r="A628" s="2" t="s">
        <v>14</v>
      </c>
      <c r="B628" s="2" t="s">
        <v>352</v>
      </c>
      <c r="C628" s="2" t="s">
        <v>519</v>
      </c>
      <c r="D628" s="0" t="s">
        <v>520</v>
      </c>
    </row>
    <row r="629" customFormat="false" ht="24.05" hidden="false" customHeight="false" outlineLevel="0" collapsed="false">
      <c r="A629" s="2" t="s">
        <v>14</v>
      </c>
      <c r="B629" s="2" t="s">
        <v>352</v>
      </c>
      <c r="C629" s="2" t="s">
        <v>521</v>
      </c>
      <c r="D629" s="0" t="s">
        <v>520</v>
      </c>
    </row>
    <row r="630" customFormat="false" ht="12.8" hidden="false" customHeight="false" outlineLevel="0" collapsed="false">
      <c r="A630" s="2" t="s">
        <v>15</v>
      </c>
      <c r="B630" s="2" t="s">
        <v>353</v>
      </c>
      <c r="C630" s="2" t="s">
        <v>519</v>
      </c>
      <c r="D630" s="0" t="s">
        <v>520</v>
      </c>
    </row>
    <row r="631" customFormat="false" ht="12.8" hidden="false" customHeight="false" outlineLevel="0" collapsed="false">
      <c r="A631" s="2" t="s">
        <v>15</v>
      </c>
      <c r="B631" s="2" t="s">
        <v>353</v>
      </c>
      <c r="C631" s="2" t="s">
        <v>521</v>
      </c>
      <c r="D631" s="0" t="s">
        <v>520</v>
      </c>
    </row>
    <row r="632" customFormat="false" ht="12.8" hidden="false" customHeight="false" outlineLevel="0" collapsed="false">
      <c r="A632" s="2" t="s">
        <v>15</v>
      </c>
      <c r="B632" s="2" t="s">
        <v>354</v>
      </c>
      <c r="C632" s="2" t="s">
        <v>519</v>
      </c>
      <c r="D632" s="0" t="s">
        <v>520</v>
      </c>
    </row>
    <row r="633" customFormat="false" ht="12.8" hidden="false" customHeight="false" outlineLevel="0" collapsed="false">
      <c r="A633" s="2" t="s">
        <v>15</v>
      </c>
      <c r="B633" s="2" t="s">
        <v>354</v>
      </c>
      <c r="C633" s="2" t="s">
        <v>521</v>
      </c>
      <c r="D633" s="0" t="s">
        <v>520</v>
      </c>
    </row>
    <row r="634" customFormat="false" ht="12.8" hidden="false" customHeight="false" outlineLevel="0" collapsed="false">
      <c r="A634" s="2" t="s">
        <v>15</v>
      </c>
      <c r="B634" s="2" t="s">
        <v>355</v>
      </c>
      <c r="C634" s="2" t="s">
        <v>519</v>
      </c>
      <c r="D634" s="0" t="s">
        <v>520</v>
      </c>
    </row>
    <row r="635" customFormat="false" ht="12.8" hidden="false" customHeight="false" outlineLevel="0" collapsed="false">
      <c r="A635" s="2" t="s">
        <v>15</v>
      </c>
      <c r="B635" s="2" t="s">
        <v>355</v>
      </c>
      <c r="C635" s="2" t="s">
        <v>521</v>
      </c>
      <c r="D635" s="0" t="s">
        <v>520</v>
      </c>
    </row>
    <row r="636" customFormat="false" ht="12.8" hidden="false" customHeight="false" outlineLevel="0" collapsed="false">
      <c r="A636" s="2" t="s">
        <v>15</v>
      </c>
      <c r="B636" s="2" t="s">
        <v>356</v>
      </c>
      <c r="C636" s="2" t="s">
        <v>519</v>
      </c>
      <c r="D636" s="0" t="s">
        <v>520</v>
      </c>
    </row>
    <row r="637" customFormat="false" ht="12.8" hidden="false" customHeight="false" outlineLevel="0" collapsed="false">
      <c r="A637" s="2" t="s">
        <v>15</v>
      </c>
      <c r="B637" s="2" t="s">
        <v>356</v>
      </c>
      <c r="C637" s="2" t="s">
        <v>521</v>
      </c>
      <c r="D637" s="0" t="s">
        <v>520</v>
      </c>
    </row>
    <row r="638" customFormat="false" ht="12.8" hidden="false" customHeight="false" outlineLevel="0" collapsed="false">
      <c r="A638" s="2" t="s">
        <v>15</v>
      </c>
      <c r="B638" s="2" t="s">
        <v>357</v>
      </c>
      <c r="C638" s="2" t="s">
        <v>519</v>
      </c>
      <c r="D638" s="0" t="s">
        <v>520</v>
      </c>
    </row>
    <row r="639" customFormat="false" ht="12.8" hidden="false" customHeight="false" outlineLevel="0" collapsed="false">
      <c r="A639" s="2" t="s">
        <v>15</v>
      </c>
      <c r="B639" s="2" t="s">
        <v>357</v>
      </c>
      <c r="C639" s="2" t="s">
        <v>521</v>
      </c>
      <c r="D639" s="0" t="s">
        <v>520</v>
      </c>
    </row>
    <row r="640" customFormat="false" ht="12.8" hidden="false" customHeight="false" outlineLevel="0" collapsed="false">
      <c r="A640" s="2" t="s">
        <v>15</v>
      </c>
      <c r="B640" s="2" t="s">
        <v>358</v>
      </c>
      <c r="C640" s="2" t="s">
        <v>519</v>
      </c>
      <c r="D640" s="0" t="s">
        <v>520</v>
      </c>
    </row>
    <row r="641" customFormat="false" ht="12.8" hidden="false" customHeight="false" outlineLevel="0" collapsed="false">
      <c r="A641" s="2" t="s">
        <v>15</v>
      </c>
      <c r="B641" s="2" t="s">
        <v>358</v>
      </c>
      <c r="C641" s="2" t="s">
        <v>521</v>
      </c>
      <c r="D641" s="0" t="s">
        <v>520</v>
      </c>
    </row>
    <row r="642" customFormat="false" ht="12.8" hidden="false" customHeight="false" outlineLevel="0" collapsed="false">
      <c r="A642" s="2" t="s">
        <v>15</v>
      </c>
      <c r="B642" s="2" t="s">
        <v>359</v>
      </c>
      <c r="C642" s="2" t="s">
        <v>519</v>
      </c>
      <c r="D642" s="0" t="s">
        <v>520</v>
      </c>
    </row>
    <row r="643" customFormat="false" ht="12.8" hidden="false" customHeight="false" outlineLevel="0" collapsed="false">
      <c r="A643" s="2" t="s">
        <v>15</v>
      </c>
      <c r="B643" s="2" t="s">
        <v>359</v>
      </c>
      <c r="C643" s="2" t="s">
        <v>521</v>
      </c>
      <c r="D643" s="0" t="s">
        <v>520</v>
      </c>
    </row>
    <row r="644" customFormat="false" ht="12.8" hidden="false" customHeight="false" outlineLevel="0" collapsed="false">
      <c r="A644" s="2" t="s">
        <v>15</v>
      </c>
      <c r="B644" s="2" t="s">
        <v>360</v>
      </c>
      <c r="C644" s="2" t="s">
        <v>519</v>
      </c>
      <c r="D644" s="0" t="s">
        <v>520</v>
      </c>
    </row>
    <row r="645" customFormat="false" ht="12.8" hidden="false" customHeight="false" outlineLevel="0" collapsed="false">
      <c r="A645" s="2" t="s">
        <v>15</v>
      </c>
      <c r="B645" s="2" t="s">
        <v>360</v>
      </c>
      <c r="C645" s="2" t="s">
        <v>521</v>
      </c>
      <c r="D645" s="0" t="s">
        <v>520</v>
      </c>
    </row>
    <row r="646" customFormat="false" ht="12.8" hidden="false" customHeight="false" outlineLevel="0" collapsed="false">
      <c r="A646" s="2" t="s">
        <v>15</v>
      </c>
      <c r="B646" s="2" t="s">
        <v>361</v>
      </c>
      <c r="C646" s="2" t="s">
        <v>519</v>
      </c>
      <c r="D646" s="0" t="s">
        <v>520</v>
      </c>
    </row>
    <row r="647" customFormat="false" ht="12.8" hidden="false" customHeight="false" outlineLevel="0" collapsed="false">
      <c r="A647" s="2" t="s">
        <v>15</v>
      </c>
      <c r="B647" s="2" t="s">
        <v>361</v>
      </c>
      <c r="C647" s="2" t="s">
        <v>521</v>
      </c>
      <c r="D647" s="0" t="s">
        <v>520</v>
      </c>
    </row>
    <row r="648" customFormat="false" ht="12.8" hidden="false" customHeight="false" outlineLevel="0" collapsed="false">
      <c r="A648" s="2" t="s">
        <v>15</v>
      </c>
      <c r="B648" s="2" t="s">
        <v>362</v>
      </c>
      <c r="C648" s="2" t="s">
        <v>519</v>
      </c>
      <c r="D648" s="0" t="s">
        <v>520</v>
      </c>
    </row>
    <row r="649" customFormat="false" ht="12.8" hidden="false" customHeight="false" outlineLevel="0" collapsed="false">
      <c r="A649" s="2" t="s">
        <v>15</v>
      </c>
      <c r="B649" s="2" t="s">
        <v>362</v>
      </c>
      <c r="C649" s="2" t="s">
        <v>521</v>
      </c>
      <c r="D649" s="0" t="s">
        <v>520</v>
      </c>
    </row>
    <row r="650" customFormat="false" ht="12.8" hidden="false" customHeight="false" outlineLevel="0" collapsed="false">
      <c r="A650" s="2" t="s">
        <v>16</v>
      </c>
      <c r="B650" s="2" t="s">
        <v>363</v>
      </c>
      <c r="C650" s="2" t="s">
        <v>519</v>
      </c>
      <c r="D650" s="0" t="s">
        <v>520</v>
      </c>
    </row>
    <row r="651" customFormat="false" ht="12.8" hidden="false" customHeight="false" outlineLevel="0" collapsed="false">
      <c r="A651" s="2" t="s">
        <v>16</v>
      </c>
      <c r="B651" s="2" t="s">
        <v>363</v>
      </c>
      <c r="C651" s="2" t="s">
        <v>521</v>
      </c>
      <c r="D651" s="0" t="s">
        <v>520</v>
      </c>
    </row>
    <row r="652" customFormat="false" ht="12.8" hidden="false" customHeight="false" outlineLevel="0" collapsed="false">
      <c r="A652" s="2" t="s">
        <v>16</v>
      </c>
      <c r="B652" s="2" t="s">
        <v>364</v>
      </c>
      <c r="C652" s="2" t="s">
        <v>519</v>
      </c>
      <c r="D652" s="0" t="s">
        <v>520</v>
      </c>
    </row>
    <row r="653" customFormat="false" ht="12.8" hidden="false" customHeight="false" outlineLevel="0" collapsed="false">
      <c r="A653" s="2" t="s">
        <v>16</v>
      </c>
      <c r="B653" s="2" t="s">
        <v>364</v>
      </c>
      <c r="C653" s="2" t="s">
        <v>521</v>
      </c>
      <c r="D653" s="0" t="s">
        <v>520</v>
      </c>
    </row>
    <row r="654" customFormat="false" ht="12.8" hidden="false" customHeight="false" outlineLevel="0" collapsed="false">
      <c r="A654" s="2" t="s">
        <v>16</v>
      </c>
      <c r="B654" s="2" t="s">
        <v>365</v>
      </c>
      <c r="C654" s="2" t="s">
        <v>519</v>
      </c>
      <c r="D654" s="0" t="s">
        <v>520</v>
      </c>
    </row>
    <row r="655" customFormat="false" ht="12.8" hidden="false" customHeight="false" outlineLevel="0" collapsed="false">
      <c r="A655" s="2" t="s">
        <v>16</v>
      </c>
      <c r="B655" s="2" t="s">
        <v>365</v>
      </c>
      <c r="C655" s="2" t="s">
        <v>521</v>
      </c>
      <c r="D655" s="0" t="s">
        <v>520</v>
      </c>
    </row>
    <row r="656" customFormat="false" ht="12.8" hidden="false" customHeight="false" outlineLevel="0" collapsed="false">
      <c r="A656" s="2" t="s">
        <v>16</v>
      </c>
      <c r="B656" s="2" t="s">
        <v>366</v>
      </c>
      <c r="C656" s="2" t="s">
        <v>519</v>
      </c>
      <c r="D656" s="0" t="s">
        <v>520</v>
      </c>
    </row>
    <row r="657" customFormat="false" ht="12.8" hidden="false" customHeight="false" outlineLevel="0" collapsed="false">
      <c r="A657" s="2" t="s">
        <v>16</v>
      </c>
      <c r="B657" s="2" t="s">
        <v>366</v>
      </c>
      <c r="C657" s="2" t="s">
        <v>521</v>
      </c>
      <c r="D657" s="0" t="s">
        <v>520</v>
      </c>
    </row>
    <row r="658" customFormat="false" ht="12.8" hidden="false" customHeight="false" outlineLevel="0" collapsed="false">
      <c r="A658" s="2" t="s">
        <v>16</v>
      </c>
      <c r="B658" s="2" t="s">
        <v>367</v>
      </c>
      <c r="C658" s="2" t="s">
        <v>519</v>
      </c>
      <c r="D658" s="0" t="s">
        <v>520</v>
      </c>
    </row>
    <row r="659" customFormat="false" ht="12.8" hidden="false" customHeight="false" outlineLevel="0" collapsed="false">
      <c r="A659" s="2" t="s">
        <v>16</v>
      </c>
      <c r="B659" s="2" t="s">
        <v>367</v>
      </c>
      <c r="C659" s="2" t="s">
        <v>521</v>
      </c>
      <c r="D659" s="0" t="s">
        <v>520</v>
      </c>
    </row>
    <row r="660" customFormat="false" ht="12.8" hidden="false" customHeight="false" outlineLevel="0" collapsed="false">
      <c r="A660" s="2" t="s">
        <v>16</v>
      </c>
      <c r="B660" s="2" t="s">
        <v>368</v>
      </c>
      <c r="C660" s="2" t="s">
        <v>519</v>
      </c>
      <c r="D660" s="0" t="s">
        <v>520</v>
      </c>
    </row>
    <row r="661" customFormat="false" ht="12.8" hidden="false" customHeight="false" outlineLevel="0" collapsed="false">
      <c r="A661" s="2" t="s">
        <v>16</v>
      </c>
      <c r="B661" s="2" t="s">
        <v>368</v>
      </c>
      <c r="C661" s="2" t="s">
        <v>521</v>
      </c>
      <c r="D661" s="0" t="s">
        <v>520</v>
      </c>
    </row>
    <row r="662" customFormat="false" ht="12.8" hidden="false" customHeight="false" outlineLevel="0" collapsed="false">
      <c r="A662" s="2" t="s">
        <v>16</v>
      </c>
      <c r="B662" s="2" t="s">
        <v>369</v>
      </c>
      <c r="C662" s="2" t="s">
        <v>519</v>
      </c>
      <c r="D662" s="0" t="s">
        <v>520</v>
      </c>
    </row>
    <row r="663" customFormat="false" ht="12.8" hidden="false" customHeight="false" outlineLevel="0" collapsed="false">
      <c r="A663" s="2" t="s">
        <v>16</v>
      </c>
      <c r="B663" s="2" t="s">
        <v>369</v>
      </c>
      <c r="C663" s="2" t="s">
        <v>521</v>
      </c>
      <c r="D663" s="0" t="s">
        <v>520</v>
      </c>
    </row>
    <row r="664" customFormat="false" ht="12.8" hidden="false" customHeight="false" outlineLevel="0" collapsed="false">
      <c r="A664" s="2" t="s">
        <v>16</v>
      </c>
      <c r="B664" s="2" t="s">
        <v>370</v>
      </c>
      <c r="C664" s="2" t="s">
        <v>519</v>
      </c>
      <c r="D664" s="0" t="s">
        <v>520</v>
      </c>
    </row>
    <row r="665" customFormat="false" ht="12.8" hidden="false" customHeight="false" outlineLevel="0" collapsed="false">
      <c r="A665" s="2" t="s">
        <v>16</v>
      </c>
      <c r="B665" s="2" t="s">
        <v>370</v>
      </c>
      <c r="C665" s="2" t="s">
        <v>521</v>
      </c>
      <c r="D665" s="0" t="s">
        <v>520</v>
      </c>
    </row>
    <row r="666" customFormat="false" ht="12.8" hidden="false" customHeight="false" outlineLevel="0" collapsed="false">
      <c r="A666" s="2" t="s">
        <v>16</v>
      </c>
      <c r="B666" s="2" t="s">
        <v>371</v>
      </c>
      <c r="C666" s="2" t="s">
        <v>519</v>
      </c>
      <c r="D666" s="0" t="s">
        <v>520</v>
      </c>
    </row>
    <row r="667" customFormat="false" ht="12.8" hidden="false" customHeight="false" outlineLevel="0" collapsed="false">
      <c r="A667" s="2" t="s">
        <v>16</v>
      </c>
      <c r="B667" s="2" t="s">
        <v>371</v>
      </c>
      <c r="C667" s="2" t="s">
        <v>521</v>
      </c>
      <c r="D667" s="0" t="s">
        <v>520</v>
      </c>
    </row>
    <row r="668" customFormat="false" ht="12.8" hidden="false" customHeight="false" outlineLevel="0" collapsed="false">
      <c r="A668" s="2" t="s">
        <v>16</v>
      </c>
      <c r="B668" s="2" t="s">
        <v>372</v>
      </c>
      <c r="C668" s="2" t="s">
        <v>519</v>
      </c>
      <c r="D668" s="0" t="s">
        <v>520</v>
      </c>
    </row>
    <row r="669" customFormat="false" ht="12.8" hidden="false" customHeight="false" outlineLevel="0" collapsed="false">
      <c r="A669" s="2" t="s">
        <v>16</v>
      </c>
      <c r="B669" s="2" t="s">
        <v>372</v>
      </c>
      <c r="C669" s="2" t="s">
        <v>521</v>
      </c>
      <c r="D669" s="0" t="s">
        <v>520</v>
      </c>
    </row>
    <row r="670" customFormat="false" ht="12.8" hidden="false" customHeight="false" outlineLevel="0" collapsed="false">
      <c r="A670" s="2" t="s">
        <v>16</v>
      </c>
      <c r="B670" s="2" t="s">
        <v>373</v>
      </c>
      <c r="C670" s="2" t="s">
        <v>519</v>
      </c>
      <c r="D670" s="0" t="s">
        <v>520</v>
      </c>
    </row>
    <row r="671" customFormat="false" ht="12.8" hidden="false" customHeight="false" outlineLevel="0" collapsed="false">
      <c r="A671" s="2" t="s">
        <v>16</v>
      </c>
      <c r="B671" s="2" t="s">
        <v>373</v>
      </c>
      <c r="C671" s="2" t="s">
        <v>521</v>
      </c>
      <c r="D671" s="0" t="s">
        <v>520</v>
      </c>
    </row>
    <row r="672" customFormat="false" ht="12.8" hidden="false" customHeight="false" outlineLevel="0" collapsed="false">
      <c r="A672" s="2" t="s">
        <v>16</v>
      </c>
      <c r="B672" s="2" t="s">
        <v>374</v>
      </c>
      <c r="C672" s="2" t="s">
        <v>519</v>
      </c>
      <c r="D672" s="0" t="s">
        <v>520</v>
      </c>
    </row>
    <row r="673" customFormat="false" ht="12.8" hidden="false" customHeight="false" outlineLevel="0" collapsed="false">
      <c r="A673" s="2" t="s">
        <v>16</v>
      </c>
      <c r="B673" s="2" t="s">
        <v>374</v>
      </c>
      <c r="C673" s="2" t="s">
        <v>521</v>
      </c>
      <c r="D673" s="0" t="s">
        <v>520</v>
      </c>
    </row>
    <row r="674" customFormat="false" ht="12.8" hidden="false" customHeight="false" outlineLevel="0" collapsed="false">
      <c r="A674" s="2" t="s">
        <v>16</v>
      </c>
      <c r="B674" s="2" t="s">
        <v>375</v>
      </c>
      <c r="C674" s="2" t="s">
        <v>519</v>
      </c>
      <c r="D674" s="0" t="s">
        <v>520</v>
      </c>
    </row>
    <row r="675" customFormat="false" ht="12.8" hidden="false" customHeight="false" outlineLevel="0" collapsed="false">
      <c r="A675" s="2" t="s">
        <v>16</v>
      </c>
      <c r="B675" s="2" t="s">
        <v>375</v>
      </c>
      <c r="C675" s="2" t="s">
        <v>521</v>
      </c>
      <c r="D675" s="0" t="s">
        <v>520</v>
      </c>
    </row>
    <row r="676" customFormat="false" ht="12.8" hidden="false" customHeight="false" outlineLevel="0" collapsed="false">
      <c r="A676" s="2" t="s">
        <v>16</v>
      </c>
      <c r="B676" s="2" t="s">
        <v>376</v>
      </c>
      <c r="C676" s="2" t="s">
        <v>519</v>
      </c>
      <c r="D676" s="0" t="s">
        <v>520</v>
      </c>
    </row>
    <row r="677" customFormat="false" ht="12.8" hidden="false" customHeight="false" outlineLevel="0" collapsed="false">
      <c r="A677" s="2" t="s">
        <v>16</v>
      </c>
      <c r="B677" s="2" t="s">
        <v>376</v>
      </c>
      <c r="C677" s="2" t="s">
        <v>521</v>
      </c>
      <c r="D677" s="0" t="s">
        <v>520</v>
      </c>
    </row>
    <row r="678" customFormat="false" ht="12.8" hidden="false" customHeight="false" outlineLevel="0" collapsed="false">
      <c r="A678" s="2" t="s">
        <v>16</v>
      </c>
      <c r="B678" s="2" t="s">
        <v>377</v>
      </c>
      <c r="C678" s="2" t="s">
        <v>519</v>
      </c>
      <c r="D678" s="0" t="s">
        <v>520</v>
      </c>
    </row>
    <row r="679" customFormat="false" ht="12.8" hidden="false" customHeight="false" outlineLevel="0" collapsed="false">
      <c r="A679" s="2" t="s">
        <v>16</v>
      </c>
      <c r="B679" s="2" t="s">
        <v>377</v>
      </c>
      <c r="C679" s="2" t="s">
        <v>521</v>
      </c>
      <c r="D679" s="0" t="s">
        <v>520</v>
      </c>
    </row>
    <row r="680" customFormat="false" ht="12.8" hidden="false" customHeight="false" outlineLevel="0" collapsed="false">
      <c r="A680" s="2" t="s">
        <v>16</v>
      </c>
      <c r="B680" s="2" t="s">
        <v>378</v>
      </c>
      <c r="C680" s="2" t="s">
        <v>519</v>
      </c>
      <c r="D680" s="0" t="s">
        <v>522</v>
      </c>
    </row>
    <row r="681" customFormat="false" ht="12.8" hidden="false" customHeight="false" outlineLevel="0" collapsed="false">
      <c r="A681" s="2" t="s">
        <v>16</v>
      </c>
      <c r="B681" s="2" t="s">
        <v>378</v>
      </c>
      <c r="C681" s="2" t="s">
        <v>521</v>
      </c>
      <c r="D681" s="0" t="s">
        <v>522</v>
      </c>
    </row>
    <row r="682" customFormat="false" ht="12.8" hidden="false" customHeight="false" outlineLevel="0" collapsed="false">
      <c r="A682" s="2" t="s">
        <v>16</v>
      </c>
      <c r="B682" s="2" t="s">
        <v>379</v>
      </c>
      <c r="C682" s="2" t="s">
        <v>519</v>
      </c>
      <c r="D682" s="0" t="s">
        <v>522</v>
      </c>
    </row>
    <row r="683" customFormat="false" ht="12.8" hidden="false" customHeight="false" outlineLevel="0" collapsed="false">
      <c r="A683" s="2" t="s">
        <v>16</v>
      </c>
      <c r="B683" s="2" t="s">
        <v>379</v>
      </c>
      <c r="C683" s="2" t="s">
        <v>521</v>
      </c>
      <c r="D683" s="0" t="s">
        <v>522</v>
      </c>
    </row>
    <row r="684" customFormat="false" ht="12.8" hidden="false" customHeight="false" outlineLevel="0" collapsed="false">
      <c r="A684" s="2" t="s">
        <v>16</v>
      </c>
      <c r="B684" s="2" t="s">
        <v>380</v>
      </c>
      <c r="C684" s="2" t="s">
        <v>519</v>
      </c>
      <c r="D684" s="0" t="s">
        <v>522</v>
      </c>
    </row>
    <row r="685" customFormat="false" ht="12.8" hidden="false" customHeight="false" outlineLevel="0" collapsed="false">
      <c r="A685" s="2" t="s">
        <v>16</v>
      </c>
      <c r="B685" s="2" t="s">
        <v>380</v>
      </c>
      <c r="C685" s="2" t="s">
        <v>521</v>
      </c>
      <c r="D685" s="0" t="s">
        <v>522</v>
      </c>
    </row>
    <row r="686" customFormat="false" ht="12.8" hidden="false" customHeight="false" outlineLevel="0" collapsed="false">
      <c r="A686" s="2" t="s">
        <v>16</v>
      </c>
      <c r="B686" s="2" t="s">
        <v>381</v>
      </c>
      <c r="C686" s="2" t="s">
        <v>519</v>
      </c>
      <c r="D686" s="0" t="s">
        <v>522</v>
      </c>
    </row>
    <row r="687" customFormat="false" ht="12.8" hidden="false" customHeight="false" outlineLevel="0" collapsed="false">
      <c r="A687" s="2" t="s">
        <v>16</v>
      </c>
      <c r="B687" s="2" t="s">
        <v>381</v>
      </c>
      <c r="C687" s="2" t="s">
        <v>521</v>
      </c>
      <c r="D687" s="0" t="s">
        <v>522</v>
      </c>
    </row>
    <row r="688" customFormat="false" ht="12.8" hidden="false" customHeight="false" outlineLevel="0" collapsed="false">
      <c r="A688" s="2" t="s">
        <v>16</v>
      </c>
      <c r="B688" s="2" t="s">
        <v>382</v>
      </c>
      <c r="C688" s="2" t="s">
        <v>519</v>
      </c>
      <c r="D688" s="0" t="s">
        <v>520</v>
      </c>
    </row>
    <row r="689" customFormat="false" ht="12.8" hidden="false" customHeight="false" outlineLevel="0" collapsed="false">
      <c r="A689" s="2" t="s">
        <v>16</v>
      </c>
      <c r="B689" s="2" t="s">
        <v>382</v>
      </c>
      <c r="C689" s="2" t="s">
        <v>521</v>
      </c>
      <c r="D689" s="0" t="s">
        <v>520</v>
      </c>
    </row>
    <row r="690" customFormat="false" ht="12.8" hidden="false" customHeight="false" outlineLevel="0" collapsed="false">
      <c r="A690" s="2" t="s">
        <v>16</v>
      </c>
      <c r="B690" s="2" t="s">
        <v>383</v>
      </c>
      <c r="C690" s="2" t="s">
        <v>519</v>
      </c>
      <c r="D690" s="0" t="s">
        <v>520</v>
      </c>
    </row>
    <row r="691" customFormat="false" ht="12.8" hidden="false" customHeight="false" outlineLevel="0" collapsed="false">
      <c r="A691" s="2" t="s">
        <v>16</v>
      </c>
      <c r="B691" s="2" t="s">
        <v>383</v>
      </c>
      <c r="C691" s="2" t="s">
        <v>521</v>
      </c>
      <c r="D691" s="0" t="s">
        <v>520</v>
      </c>
    </row>
    <row r="692" customFormat="false" ht="12.8" hidden="false" customHeight="false" outlineLevel="0" collapsed="false">
      <c r="A692" s="2" t="s">
        <v>17</v>
      </c>
      <c r="B692" s="2" t="s">
        <v>384</v>
      </c>
      <c r="C692" s="2" t="s">
        <v>519</v>
      </c>
      <c r="D692" s="0" t="s">
        <v>520</v>
      </c>
    </row>
    <row r="693" customFormat="false" ht="12.8" hidden="false" customHeight="false" outlineLevel="0" collapsed="false">
      <c r="A693" s="2" t="s">
        <v>17</v>
      </c>
      <c r="B693" s="2" t="s">
        <v>384</v>
      </c>
      <c r="C693" s="2" t="s">
        <v>521</v>
      </c>
      <c r="D693" s="0" t="s">
        <v>520</v>
      </c>
    </row>
    <row r="694" customFormat="false" ht="12.8" hidden="false" customHeight="false" outlineLevel="0" collapsed="false">
      <c r="A694" s="2" t="s">
        <v>17</v>
      </c>
      <c r="B694" s="2" t="s">
        <v>385</v>
      </c>
      <c r="C694" s="2" t="s">
        <v>519</v>
      </c>
      <c r="D694" s="0" t="s">
        <v>520</v>
      </c>
    </row>
    <row r="695" customFormat="false" ht="12.8" hidden="false" customHeight="false" outlineLevel="0" collapsed="false">
      <c r="A695" s="2" t="s">
        <v>17</v>
      </c>
      <c r="B695" s="2" t="s">
        <v>385</v>
      </c>
      <c r="C695" s="2" t="s">
        <v>521</v>
      </c>
      <c r="D695" s="0" t="s">
        <v>520</v>
      </c>
    </row>
    <row r="696" customFormat="false" ht="12.8" hidden="false" customHeight="false" outlineLevel="0" collapsed="false">
      <c r="A696" s="2" t="s">
        <v>17</v>
      </c>
      <c r="B696" s="2" t="s">
        <v>386</v>
      </c>
      <c r="C696" s="2" t="s">
        <v>519</v>
      </c>
      <c r="D696" s="0" t="s">
        <v>520</v>
      </c>
    </row>
    <row r="697" customFormat="false" ht="12.8" hidden="false" customHeight="false" outlineLevel="0" collapsed="false">
      <c r="A697" s="2" t="s">
        <v>17</v>
      </c>
      <c r="B697" s="2" t="s">
        <v>386</v>
      </c>
      <c r="C697" s="2" t="s">
        <v>521</v>
      </c>
      <c r="D697" s="0" t="s">
        <v>520</v>
      </c>
    </row>
    <row r="698" customFormat="false" ht="12.8" hidden="false" customHeight="false" outlineLevel="0" collapsed="false">
      <c r="A698" s="2" t="s">
        <v>17</v>
      </c>
      <c r="B698" s="2" t="s">
        <v>387</v>
      </c>
      <c r="C698" s="2" t="s">
        <v>519</v>
      </c>
      <c r="D698" s="0" t="s">
        <v>520</v>
      </c>
    </row>
    <row r="699" customFormat="false" ht="12.8" hidden="false" customHeight="false" outlineLevel="0" collapsed="false">
      <c r="A699" s="2" t="s">
        <v>17</v>
      </c>
      <c r="B699" s="2" t="s">
        <v>387</v>
      </c>
      <c r="C699" s="2" t="s">
        <v>521</v>
      </c>
      <c r="D699" s="0" t="s">
        <v>520</v>
      </c>
    </row>
    <row r="700" customFormat="false" ht="12.8" hidden="false" customHeight="false" outlineLevel="0" collapsed="false">
      <c r="A700" s="2" t="s">
        <v>17</v>
      </c>
      <c r="B700" s="2" t="s">
        <v>388</v>
      </c>
      <c r="C700" s="2" t="s">
        <v>519</v>
      </c>
      <c r="D700" s="0" t="s">
        <v>520</v>
      </c>
    </row>
    <row r="701" customFormat="false" ht="12.8" hidden="false" customHeight="false" outlineLevel="0" collapsed="false">
      <c r="A701" s="2" t="s">
        <v>17</v>
      </c>
      <c r="B701" s="2" t="s">
        <v>388</v>
      </c>
      <c r="C701" s="2" t="s">
        <v>521</v>
      </c>
      <c r="D701" s="0" t="s">
        <v>520</v>
      </c>
    </row>
    <row r="702" customFormat="false" ht="12.8" hidden="false" customHeight="false" outlineLevel="0" collapsed="false">
      <c r="A702" s="2" t="s">
        <v>17</v>
      </c>
      <c r="B702" s="2" t="s">
        <v>389</v>
      </c>
      <c r="C702" s="2" t="s">
        <v>519</v>
      </c>
      <c r="D702" s="0" t="s">
        <v>520</v>
      </c>
    </row>
    <row r="703" customFormat="false" ht="12.8" hidden="false" customHeight="false" outlineLevel="0" collapsed="false">
      <c r="A703" s="2" t="s">
        <v>17</v>
      </c>
      <c r="B703" s="2" t="s">
        <v>389</v>
      </c>
      <c r="C703" s="2" t="s">
        <v>521</v>
      </c>
      <c r="D703" s="0" t="s">
        <v>520</v>
      </c>
    </row>
    <row r="704" customFormat="false" ht="12.8" hidden="false" customHeight="false" outlineLevel="0" collapsed="false">
      <c r="A704" s="2" t="s">
        <v>17</v>
      </c>
      <c r="B704" s="2" t="s">
        <v>390</v>
      </c>
      <c r="C704" s="2" t="s">
        <v>519</v>
      </c>
      <c r="D704" s="0" t="s">
        <v>520</v>
      </c>
    </row>
    <row r="705" customFormat="false" ht="12.8" hidden="false" customHeight="false" outlineLevel="0" collapsed="false">
      <c r="A705" s="2" t="s">
        <v>17</v>
      </c>
      <c r="B705" s="2" t="s">
        <v>390</v>
      </c>
      <c r="C705" s="2" t="s">
        <v>521</v>
      </c>
      <c r="D705" s="0" t="s">
        <v>520</v>
      </c>
    </row>
    <row r="706" customFormat="false" ht="12.8" hidden="false" customHeight="false" outlineLevel="0" collapsed="false">
      <c r="A706" s="2" t="s">
        <v>17</v>
      </c>
      <c r="B706" s="2" t="s">
        <v>391</v>
      </c>
      <c r="C706" s="2" t="s">
        <v>519</v>
      </c>
      <c r="D706" s="0" t="s">
        <v>520</v>
      </c>
    </row>
    <row r="707" customFormat="false" ht="12.8" hidden="false" customHeight="false" outlineLevel="0" collapsed="false">
      <c r="A707" s="2" t="s">
        <v>17</v>
      </c>
      <c r="B707" s="2" t="s">
        <v>391</v>
      </c>
      <c r="C707" s="2" t="s">
        <v>521</v>
      </c>
      <c r="D707" s="0" t="s">
        <v>520</v>
      </c>
    </row>
    <row r="708" customFormat="false" ht="12.8" hidden="false" customHeight="false" outlineLevel="0" collapsed="false">
      <c r="A708" s="2" t="s">
        <v>17</v>
      </c>
      <c r="B708" s="2" t="s">
        <v>392</v>
      </c>
      <c r="C708" s="2" t="s">
        <v>519</v>
      </c>
      <c r="D708" s="0" t="s">
        <v>520</v>
      </c>
    </row>
    <row r="709" customFormat="false" ht="12.8" hidden="false" customHeight="false" outlineLevel="0" collapsed="false">
      <c r="A709" s="2" t="s">
        <v>17</v>
      </c>
      <c r="B709" s="2" t="s">
        <v>392</v>
      </c>
      <c r="C709" s="2" t="s">
        <v>521</v>
      </c>
      <c r="D709" s="0" t="s">
        <v>520</v>
      </c>
    </row>
    <row r="710" customFormat="false" ht="12.8" hidden="false" customHeight="false" outlineLevel="0" collapsed="false">
      <c r="A710" s="2" t="s">
        <v>17</v>
      </c>
      <c r="B710" s="2" t="s">
        <v>393</v>
      </c>
      <c r="C710" s="2" t="s">
        <v>519</v>
      </c>
      <c r="D710" s="0" t="s">
        <v>522</v>
      </c>
    </row>
    <row r="711" customFormat="false" ht="12.8" hidden="false" customHeight="false" outlineLevel="0" collapsed="false">
      <c r="A711" s="2" t="s">
        <v>17</v>
      </c>
      <c r="B711" s="2" t="s">
        <v>393</v>
      </c>
      <c r="C711" s="2" t="s">
        <v>521</v>
      </c>
      <c r="D711" s="0" t="s">
        <v>522</v>
      </c>
    </row>
    <row r="712" customFormat="false" ht="12.8" hidden="false" customHeight="false" outlineLevel="0" collapsed="false">
      <c r="A712" s="2" t="s">
        <v>17</v>
      </c>
      <c r="B712" s="2" t="s">
        <v>394</v>
      </c>
      <c r="C712" s="2" t="s">
        <v>519</v>
      </c>
      <c r="D712" s="0" t="s">
        <v>522</v>
      </c>
    </row>
    <row r="713" customFormat="false" ht="12.8" hidden="false" customHeight="false" outlineLevel="0" collapsed="false">
      <c r="A713" s="2" t="s">
        <v>17</v>
      </c>
      <c r="B713" s="2" t="s">
        <v>394</v>
      </c>
      <c r="C713" s="2" t="s">
        <v>521</v>
      </c>
      <c r="D713" s="0" t="s">
        <v>522</v>
      </c>
    </row>
    <row r="714" customFormat="false" ht="12.8" hidden="false" customHeight="false" outlineLevel="0" collapsed="false">
      <c r="A714" s="2" t="s">
        <v>17</v>
      </c>
      <c r="B714" s="2" t="s">
        <v>395</v>
      </c>
      <c r="C714" s="2" t="s">
        <v>519</v>
      </c>
      <c r="D714" s="0" t="s">
        <v>522</v>
      </c>
    </row>
    <row r="715" customFormat="false" ht="12.8" hidden="false" customHeight="false" outlineLevel="0" collapsed="false">
      <c r="A715" s="2" t="s">
        <v>17</v>
      </c>
      <c r="B715" s="2" t="s">
        <v>395</v>
      </c>
      <c r="C715" s="2" t="s">
        <v>521</v>
      </c>
      <c r="D715" s="0" t="s">
        <v>522</v>
      </c>
    </row>
    <row r="716" customFormat="false" ht="12.8" hidden="false" customHeight="false" outlineLevel="0" collapsed="false">
      <c r="A716" s="2" t="s">
        <v>17</v>
      </c>
      <c r="B716" s="2" t="s">
        <v>396</v>
      </c>
      <c r="C716" s="2" t="s">
        <v>519</v>
      </c>
      <c r="D716" s="0" t="s">
        <v>520</v>
      </c>
    </row>
    <row r="717" customFormat="false" ht="12.8" hidden="false" customHeight="false" outlineLevel="0" collapsed="false">
      <c r="A717" s="2" t="s">
        <v>17</v>
      </c>
      <c r="B717" s="2" t="s">
        <v>396</v>
      </c>
      <c r="C717" s="2" t="s">
        <v>521</v>
      </c>
      <c r="D717" s="0" t="s">
        <v>520</v>
      </c>
    </row>
    <row r="718" customFormat="false" ht="12.8" hidden="false" customHeight="false" outlineLevel="0" collapsed="false">
      <c r="A718" s="2" t="s">
        <v>17</v>
      </c>
      <c r="B718" s="2" t="s">
        <v>397</v>
      </c>
      <c r="C718" s="2" t="s">
        <v>519</v>
      </c>
      <c r="D718" s="0" t="s">
        <v>520</v>
      </c>
    </row>
    <row r="719" customFormat="false" ht="12.8" hidden="false" customHeight="false" outlineLevel="0" collapsed="false">
      <c r="A719" s="2" t="s">
        <v>17</v>
      </c>
      <c r="B719" s="2" t="s">
        <v>397</v>
      </c>
      <c r="C719" s="2" t="s">
        <v>521</v>
      </c>
      <c r="D719" s="0" t="s">
        <v>520</v>
      </c>
    </row>
    <row r="720" customFormat="false" ht="12.8" hidden="false" customHeight="false" outlineLevel="0" collapsed="false">
      <c r="A720" s="2" t="s">
        <v>17</v>
      </c>
      <c r="B720" s="2" t="s">
        <v>398</v>
      </c>
      <c r="C720" s="2" t="s">
        <v>519</v>
      </c>
      <c r="D720" s="0" t="s">
        <v>520</v>
      </c>
    </row>
    <row r="721" customFormat="false" ht="12.8" hidden="false" customHeight="false" outlineLevel="0" collapsed="false">
      <c r="A721" s="2" t="s">
        <v>17</v>
      </c>
      <c r="B721" s="2" t="s">
        <v>398</v>
      </c>
      <c r="C721" s="2" t="s">
        <v>521</v>
      </c>
      <c r="D721" s="0" t="s">
        <v>520</v>
      </c>
    </row>
    <row r="722" customFormat="false" ht="12.8" hidden="false" customHeight="false" outlineLevel="0" collapsed="false">
      <c r="A722" s="2" t="s">
        <v>17</v>
      </c>
      <c r="B722" s="2" t="s">
        <v>399</v>
      </c>
      <c r="C722" s="2" t="s">
        <v>519</v>
      </c>
      <c r="D722" s="0" t="s">
        <v>520</v>
      </c>
    </row>
    <row r="723" customFormat="false" ht="12.8" hidden="false" customHeight="false" outlineLevel="0" collapsed="false">
      <c r="A723" s="2" t="s">
        <v>17</v>
      </c>
      <c r="B723" s="2" t="s">
        <v>399</v>
      </c>
      <c r="C723" s="2" t="s">
        <v>521</v>
      </c>
      <c r="D723" s="0" t="s">
        <v>520</v>
      </c>
    </row>
    <row r="724" customFormat="false" ht="12.8" hidden="false" customHeight="false" outlineLevel="0" collapsed="false">
      <c r="A724" s="2" t="s">
        <v>17</v>
      </c>
      <c r="B724" s="2" t="s">
        <v>400</v>
      </c>
      <c r="C724" s="2" t="s">
        <v>519</v>
      </c>
      <c r="D724" s="0" t="s">
        <v>520</v>
      </c>
    </row>
    <row r="725" customFormat="false" ht="12.8" hidden="false" customHeight="false" outlineLevel="0" collapsed="false">
      <c r="A725" s="2" t="s">
        <v>17</v>
      </c>
      <c r="B725" s="2" t="s">
        <v>400</v>
      </c>
      <c r="C725" s="2" t="s">
        <v>521</v>
      </c>
      <c r="D725" s="0" t="s">
        <v>520</v>
      </c>
    </row>
    <row r="726" customFormat="false" ht="12.8" hidden="false" customHeight="false" outlineLevel="0" collapsed="false">
      <c r="A726" s="2" t="s">
        <v>17</v>
      </c>
      <c r="B726" s="2" t="s">
        <v>401</v>
      </c>
      <c r="C726" s="2" t="s">
        <v>519</v>
      </c>
      <c r="D726" s="0" t="s">
        <v>520</v>
      </c>
    </row>
    <row r="727" customFormat="false" ht="12.8" hidden="false" customHeight="false" outlineLevel="0" collapsed="false">
      <c r="A727" s="2" t="s">
        <v>17</v>
      </c>
      <c r="B727" s="2" t="s">
        <v>401</v>
      </c>
      <c r="C727" s="2" t="s">
        <v>521</v>
      </c>
      <c r="D727" s="0" t="s">
        <v>520</v>
      </c>
    </row>
    <row r="728" customFormat="false" ht="12.8" hidden="false" customHeight="false" outlineLevel="0" collapsed="false">
      <c r="A728" s="2" t="s">
        <v>17</v>
      </c>
      <c r="B728" s="2" t="s">
        <v>402</v>
      </c>
      <c r="C728" s="2" t="s">
        <v>519</v>
      </c>
      <c r="D728" s="0" t="s">
        <v>520</v>
      </c>
    </row>
    <row r="729" customFormat="false" ht="12.8" hidden="false" customHeight="false" outlineLevel="0" collapsed="false">
      <c r="A729" s="2" t="s">
        <v>17</v>
      </c>
      <c r="B729" s="2" t="s">
        <v>402</v>
      </c>
      <c r="C729" s="2" t="s">
        <v>521</v>
      </c>
      <c r="D729" s="0" t="s">
        <v>520</v>
      </c>
    </row>
    <row r="730" customFormat="false" ht="12.8" hidden="false" customHeight="false" outlineLevel="0" collapsed="false">
      <c r="A730" s="2" t="s">
        <v>17</v>
      </c>
      <c r="B730" s="2" t="s">
        <v>403</v>
      </c>
      <c r="C730" s="2" t="s">
        <v>519</v>
      </c>
      <c r="D730" s="0" t="s">
        <v>520</v>
      </c>
    </row>
    <row r="731" customFormat="false" ht="12.8" hidden="false" customHeight="false" outlineLevel="0" collapsed="false">
      <c r="A731" s="2" t="s">
        <v>17</v>
      </c>
      <c r="B731" s="2" t="s">
        <v>403</v>
      </c>
      <c r="C731" s="2" t="s">
        <v>521</v>
      </c>
      <c r="D731" s="0" t="s">
        <v>520</v>
      </c>
    </row>
    <row r="732" customFormat="false" ht="12.8" hidden="false" customHeight="false" outlineLevel="0" collapsed="false">
      <c r="A732" s="2" t="s">
        <v>17</v>
      </c>
      <c r="B732" s="2" t="s">
        <v>404</v>
      </c>
      <c r="C732" s="2" t="s">
        <v>519</v>
      </c>
      <c r="D732" s="0" t="s">
        <v>520</v>
      </c>
    </row>
    <row r="733" customFormat="false" ht="12.8" hidden="false" customHeight="false" outlineLevel="0" collapsed="false">
      <c r="A733" s="2" t="s">
        <v>17</v>
      </c>
      <c r="B733" s="2" t="s">
        <v>404</v>
      </c>
      <c r="C733" s="2" t="s">
        <v>521</v>
      </c>
      <c r="D733" s="0" t="s">
        <v>520</v>
      </c>
    </row>
    <row r="734" customFormat="false" ht="12.8" hidden="false" customHeight="false" outlineLevel="0" collapsed="false">
      <c r="A734" s="2" t="s">
        <v>17</v>
      </c>
      <c r="B734" s="2" t="s">
        <v>405</v>
      </c>
      <c r="C734" s="2" t="s">
        <v>519</v>
      </c>
      <c r="D734" s="0" t="s">
        <v>520</v>
      </c>
    </row>
    <row r="735" customFormat="false" ht="12.8" hidden="false" customHeight="false" outlineLevel="0" collapsed="false">
      <c r="A735" s="2" t="s">
        <v>17</v>
      </c>
      <c r="B735" s="2" t="s">
        <v>405</v>
      </c>
      <c r="C735" s="2" t="s">
        <v>521</v>
      </c>
      <c r="D735" s="0" t="s">
        <v>520</v>
      </c>
    </row>
    <row r="736" customFormat="false" ht="12.8" hidden="false" customHeight="false" outlineLevel="0" collapsed="false">
      <c r="A736" s="2" t="s">
        <v>18</v>
      </c>
      <c r="B736" s="2" t="n">
        <v>208</v>
      </c>
      <c r="C736" s="2" t="s">
        <v>519</v>
      </c>
      <c r="D736" s="0" t="s">
        <v>520</v>
      </c>
    </row>
    <row r="737" customFormat="false" ht="12.8" hidden="false" customHeight="false" outlineLevel="0" collapsed="false">
      <c r="A737" s="2" t="s">
        <v>18</v>
      </c>
      <c r="B737" s="2" t="n">
        <v>208</v>
      </c>
      <c r="C737" s="2" t="s">
        <v>521</v>
      </c>
      <c r="D737" s="0" t="s">
        <v>520</v>
      </c>
    </row>
    <row r="738" customFormat="false" ht="12.8" hidden="false" customHeight="false" outlineLevel="0" collapsed="false">
      <c r="A738" s="2" t="s">
        <v>18</v>
      </c>
      <c r="B738" s="2" t="n">
        <v>3008</v>
      </c>
      <c r="C738" s="2" t="s">
        <v>519</v>
      </c>
      <c r="D738" s="0" t="s">
        <v>520</v>
      </c>
    </row>
    <row r="739" customFormat="false" ht="12.8" hidden="false" customHeight="false" outlineLevel="0" collapsed="false">
      <c r="A739" s="2" t="s">
        <v>18</v>
      </c>
      <c r="B739" s="2" t="n">
        <v>3008</v>
      </c>
      <c r="C739" s="2" t="s">
        <v>521</v>
      </c>
      <c r="D739" s="0" t="s">
        <v>520</v>
      </c>
    </row>
    <row r="740" customFormat="false" ht="12.8" hidden="false" customHeight="false" outlineLevel="0" collapsed="false">
      <c r="A740" s="2" t="s">
        <v>18</v>
      </c>
      <c r="B740" s="2" t="s">
        <v>408</v>
      </c>
      <c r="C740" s="2" t="s">
        <v>519</v>
      </c>
      <c r="D740" s="0" t="s">
        <v>520</v>
      </c>
    </row>
    <row r="741" customFormat="false" ht="12.8" hidden="false" customHeight="false" outlineLevel="0" collapsed="false">
      <c r="A741" s="2" t="s">
        <v>18</v>
      </c>
      <c r="B741" s="2" t="s">
        <v>408</v>
      </c>
      <c r="C741" s="2" t="s">
        <v>521</v>
      </c>
      <c r="D741" s="0" t="s">
        <v>520</v>
      </c>
    </row>
    <row r="742" customFormat="false" ht="12.8" hidden="false" customHeight="false" outlineLevel="0" collapsed="false">
      <c r="A742" s="2" t="s">
        <v>18</v>
      </c>
      <c r="B742" s="2" t="s">
        <v>409</v>
      </c>
      <c r="C742" s="2" t="s">
        <v>519</v>
      </c>
      <c r="D742" s="0" t="s">
        <v>520</v>
      </c>
    </row>
    <row r="743" customFormat="false" ht="12.8" hidden="false" customHeight="false" outlineLevel="0" collapsed="false">
      <c r="A743" s="2" t="s">
        <v>18</v>
      </c>
      <c r="B743" s="2" t="s">
        <v>409</v>
      </c>
      <c r="C743" s="2" t="s">
        <v>521</v>
      </c>
      <c r="D743" s="0" t="s">
        <v>520</v>
      </c>
    </row>
    <row r="744" customFormat="false" ht="12.8" hidden="false" customHeight="false" outlineLevel="0" collapsed="false">
      <c r="A744" s="2" t="s">
        <v>18</v>
      </c>
      <c r="B744" s="2" t="n">
        <v>508</v>
      </c>
      <c r="C744" s="2" t="s">
        <v>519</v>
      </c>
      <c r="D744" s="0" t="s">
        <v>520</v>
      </c>
    </row>
    <row r="745" customFormat="false" ht="12.8" hidden="false" customHeight="false" outlineLevel="0" collapsed="false">
      <c r="A745" s="2" t="s">
        <v>18</v>
      </c>
      <c r="B745" s="2" t="n">
        <v>508</v>
      </c>
      <c r="C745" s="2" t="s">
        <v>521</v>
      </c>
      <c r="D745" s="0" t="s">
        <v>520</v>
      </c>
    </row>
    <row r="746" customFormat="false" ht="12.8" hidden="false" customHeight="false" outlineLevel="0" collapsed="false">
      <c r="A746" s="2" t="s">
        <v>18</v>
      </c>
      <c r="B746" s="2" t="s">
        <v>411</v>
      </c>
      <c r="C746" s="2" t="s">
        <v>519</v>
      </c>
      <c r="D746" s="0" t="s">
        <v>520</v>
      </c>
    </row>
    <row r="747" customFormat="false" ht="12.8" hidden="false" customHeight="false" outlineLevel="0" collapsed="false">
      <c r="A747" s="2" t="s">
        <v>18</v>
      </c>
      <c r="B747" s="2" t="s">
        <v>411</v>
      </c>
      <c r="C747" s="2" t="s">
        <v>521</v>
      </c>
      <c r="D747" s="0" t="s">
        <v>520</v>
      </c>
    </row>
    <row r="748" customFormat="false" ht="12.8" hidden="false" customHeight="false" outlineLevel="0" collapsed="false">
      <c r="A748" s="2" t="s">
        <v>19</v>
      </c>
      <c r="B748" s="2" t="s">
        <v>412</v>
      </c>
      <c r="C748" s="2" t="s">
        <v>519</v>
      </c>
      <c r="D748" s="0" t="s">
        <v>520</v>
      </c>
    </row>
    <row r="749" customFormat="false" ht="12.8" hidden="false" customHeight="false" outlineLevel="0" collapsed="false">
      <c r="A749" s="2" t="s">
        <v>19</v>
      </c>
      <c r="B749" s="2" t="s">
        <v>412</v>
      </c>
      <c r="C749" s="2" t="s">
        <v>521</v>
      </c>
      <c r="D749" s="0" t="s">
        <v>520</v>
      </c>
    </row>
    <row r="750" customFormat="false" ht="12.8" hidden="false" customHeight="false" outlineLevel="0" collapsed="false">
      <c r="A750" s="2" t="s">
        <v>19</v>
      </c>
      <c r="B750" s="2" t="s">
        <v>413</v>
      </c>
      <c r="C750" s="2" t="s">
        <v>519</v>
      </c>
      <c r="D750" s="0" t="s">
        <v>520</v>
      </c>
    </row>
    <row r="751" customFormat="false" ht="12.8" hidden="false" customHeight="false" outlineLevel="0" collapsed="false">
      <c r="A751" s="2" t="s">
        <v>19</v>
      </c>
      <c r="B751" s="2" t="s">
        <v>413</v>
      </c>
      <c r="C751" s="2" t="s">
        <v>521</v>
      </c>
      <c r="D751" s="0" t="s">
        <v>520</v>
      </c>
    </row>
    <row r="752" customFormat="false" ht="12.8" hidden="false" customHeight="false" outlineLevel="0" collapsed="false">
      <c r="A752" s="2" t="s">
        <v>19</v>
      </c>
      <c r="B752" s="2" t="s">
        <v>414</v>
      </c>
      <c r="C752" s="2" t="s">
        <v>519</v>
      </c>
      <c r="D752" s="0" t="s">
        <v>520</v>
      </c>
    </row>
    <row r="753" customFormat="false" ht="12.8" hidden="false" customHeight="false" outlineLevel="0" collapsed="false">
      <c r="A753" s="2" t="s">
        <v>19</v>
      </c>
      <c r="B753" s="2" t="s">
        <v>414</v>
      </c>
      <c r="C753" s="2" t="s">
        <v>521</v>
      </c>
      <c r="D753" s="0" t="s">
        <v>520</v>
      </c>
    </row>
    <row r="754" customFormat="false" ht="12.8" hidden="false" customHeight="false" outlineLevel="0" collapsed="false">
      <c r="A754" s="2" t="s">
        <v>19</v>
      </c>
      <c r="B754" s="2" t="s">
        <v>415</v>
      </c>
      <c r="C754" s="2" t="s">
        <v>519</v>
      </c>
      <c r="D754" s="0" t="s">
        <v>520</v>
      </c>
    </row>
    <row r="755" customFormat="false" ht="12.8" hidden="false" customHeight="false" outlineLevel="0" collapsed="false">
      <c r="A755" s="2" t="s">
        <v>19</v>
      </c>
      <c r="B755" s="2" t="s">
        <v>415</v>
      </c>
      <c r="C755" s="2" t="s">
        <v>521</v>
      </c>
      <c r="D755" s="0" t="s">
        <v>520</v>
      </c>
    </row>
    <row r="756" customFormat="false" ht="12.8" hidden="false" customHeight="false" outlineLevel="0" collapsed="false">
      <c r="A756" s="2" t="s">
        <v>19</v>
      </c>
      <c r="B756" s="2" t="s">
        <v>416</v>
      </c>
      <c r="C756" s="2" t="s">
        <v>519</v>
      </c>
      <c r="D756" s="0" t="s">
        <v>520</v>
      </c>
    </row>
    <row r="757" customFormat="false" ht="12.8" hidden="false" customHeight="false" outlineLevel="0" collapsed="false">
      <c r="A757" s="2" t="s">
        <v>19</v>
      </c>
      <c r="B757" s="2" t="s">
        <v>416</v>
      </c>
      <c r="C757" s="2" t="s">
        <v>521</v>
      </c>
      <c r="D757" s="0" t="s">
        <v>520</v>
      </c>
    </row>
    <row r="758" customFormat="false" ht="12.8" hidden="false" customHeight="false" outlineLevel="0" collapsed="false">
      <c r="A758" s="2" t="s">
        <v>19</v>
      </c>
      <c r="B758" s="2" t="s">
        <v>417</v>
      </c>
      <c r="C758" s="2" t="s">
        <v>519</v>
      </c>
      <c r="D758" s="0" t="s">
        <v>520</v>
      </c>
    </row>
    <row r="759" customFormat="false" ht="12.8" hidden="false" customHeight="false" outlineLevel="0" collapsed="false">
      <c r="A759" s="2" t="s">
        <v>19</v>
      </c>
      <c r="B759" s="2" t="s">
        <v>417</v>
      </c>
      <c r="C759" s="2" t="s">
        <v>521</v>
      </c>
      <c r="D759" s="0" t="s">
        <v>520</v>
      </c>
    </row>
    <row r="760" customFormat="false" ht="12.8" hidden="false" customHeight="false" outlineLevel="0" collapsed="false">
      <c r="A760" s="2" t="s">
        <v>19</v>
      </c>
      <c r="B760" s="2" t="s">
        <v>418</v>
      </c>
      <c r="C760" s="2" t="s">
        <v>519</v>
      </c>
      <c r="D760" s="0" t="s">
        <v>520</v>
      </c>
    </row>
    <row r="761" customFormat="false" ht="12.8" hidden="false" customHeight="false" outlineLevel="0" collapsed="false">
      <c r="A761" s="2" t="s">
        <v>19</v>
      </c>
      <c r="B761" s="2" t="s">
        <v>418</v>
      </c>
      <c r="C761" s="2" t="s">
        <v>521</v>
      </c>
      <c r="D761" s="0" t="s">
        <v>520</v>
      </c>
    </row>
    <row r="762" customFormat="false" ht="12.8" hidden="false" customHeight="false" outlineLevel="0" collapsed="false">
      <c r="A762" s="2" t="s">
        <v>19</v>
      </c>
      <c r="B762" s="2" t="s">
        <v>419</v>
      </c>
      <c r="C762" s="2" t="s">
        <v>519</v>
      </c>
      <c r="D762" s="0" t="s">
        <v>520</v>
      </c>
    </row>
    <row r="763" customFormat="false" ht="12.8" hidden="false" customHeight="false" outlineLevel="0" collapsed="false">
      <c r="A763" s="2" t="s">
        <v>19</v>
      </c>
      <c r="B763" s="2" t="s">
        <v>419</v>
      </c>
      <c r="C763" s="2" t="s">
        <v>521</v>
      </c>
      <c r="D763" s="0" t="s">
        <v>520</v>
      </c>
    </row>
    <row r="764" customFormat="false" ht="12.8" hidden="false" customHeight="false" outlineLevel="0" collapsed="false">
      <c r="A764" s="2" t="s">
        <v>19</v>
      </c>
      <c r="B764" s="2" t="s">
        <v>420</v>
      </c>
      <c r="C764" s="2" t="s">
        <v>519</v>
      </c>
      <c r="D764" s="0" t="s">
        <v>520</v>
      </c>
    </row>
    <row r="765" customFormat="false" ht="12.8" hidden="false" customHeight="false" outlineLevel="0" collapsed="false">
      <c r="A765" s="2" t="s">
        <v>19</v>
      </c>
      <c r="B765" s="2" t="s">
        <v>420</v>
      </c>
      <c r="C765" s="2" t="s">
        <v>521</v>
      </c>
      <c r="D765" s="0" t="s">
        <v>520</v>
      </c>
    </row>
    <row r="766" customFormat="false" ht="12.8" hidden="false" customHeight="false" outlineLevel="0" collapsed="false">
      <c r="A766" s="2" t="s">
        <v>19</v>
      </c>
      <c r="B766" s="2" t="s">
        <v>421</v>
      </c>
      <c r="C766" s="2" t="s">
        <v>519</v>
      </c>
      <c r="D766" s="0" t="s">
        <v>520</v>
      </c>
    </row>
    <row r="767" customFormat="false" ht="12.8" hidden="false" customHeight="false" outlineLevel="0" collapsed="false">
      <c r="A767" s="2" t="s">
        <v>19</v>
      </c>
      <c r="B767" s="2" t="s">
        <v>421</v>
      </c>
      <c r="C767" s="2" t="s">
        <v>521</v>
      </c>
      <c r="D767" s="0" t="s">
        <v>520</v>
      </c>
    </row>
    <row r="768" customFormat="false" ht="12.8" hidden="false" customHeight="false" outlineLevel="0" collapsed="false">
      <c r="A768" s="2" t="s">
        <v>19</v>
      </c>
      <c r="B768" s="2" t="s">
        <v>422</v>
      </c>
      <c r="C768" s="2" t="s">
        <v>519</v>
      </c>
      <c r="D768" s="0" t="s">
        <v>520</v>
      </c>
    </row>
    <row r="769" customFormat="false" ht="12.8" hidden="false" customHeight="false" outlineLevel="0" collapsed="false">
      <c r="A769" s="2" t="s">
        <v>19</v>
      </c>
      <c r="B769" s="2" t="s">
        <v>422</v>
      </c>
      <c r="C769" s="2" t="s">
        <v>521</v>
      </c>
      <c r="D769" s="0" t="s">
        <v>520</v>
      </c>
    </row>
    <row r="770" customFormat="false" ht="12.8" hidden="false" customHeight="false" outlineLevel="0" collapsed="false">
      <c r="A770" s="2" t="s">
        <v>19</v>
      </c>
      <c r="B770" s="2" t="s">
        <v>423</v>
      </c>
      <c r="C770" s="2" t="s">
        <v>519</v>
      </c>
      <c r="D770" s="0" t="s">
        <v>520</v>
      </c>
    </row>
    <row r="771" customFormat="false" ht="12.8" hidden="false" customHeight="false" outlineLevel="0" collapsed="false">
      <c r="A771" s="2" t="s">
        <v>19</v>
      </c>
      <c r="B771" s="2" t="s">
        <v>423</v>
      </c>
      <c r="C771" s="2" t="s">
        <v>521</v>
      </c>
      <c r="D771" s="0" t="s">
        <v>520</v>
      </c>
    </row>
    <row r="772" customFormat="false" ht="12.8" hidden="false" customHeight="false" outlineLevel="0" collapsed="false">
      <c r="A772" s="2" t="s">
        <v>19</v>
      </c>
      <c r="B772" s="2" t="s">
        <v>424</v>
      </c>
      <c r="C772" s="2" t="s">
        <v>519</v>
      </c>
      <c r="D772" s="0" t="s">
        <v>520</v>
      </c>
    </row>
    <row r="773" customFormat="false" ht="12.8" hidden="false" customHeight="false" outlineLevel="0" collapsed="false">
      <c r="A773" s="2" t="s">
        <v>19</v>
      </c>
      <c r="B773" s="2" t="s">
        <v>424</v>
      </c>
      <c r="C773" s="2" t="s">
        <v>521</v>
      </c>
      <c r="D773" s="0" t="s">
        <v>520</v>
      </c>
    </row>
    <row r="774" customFormat="false" ht="12.8" hidden="false" customHeight="false" outlineLevel="0" collapsed="false">
      <c r="A774" s="2" t="s">
        <v>19</v>
      </c>
      <c r="B774" s="2" t="s">
        <v>425</v>
      </c>
      <c r="C774" s="2" t="s">
        <v>519</v>
      </c>
      <c r="D774" s="0" t="s">
        <v>520</v>
      </c>
    </row>
    <row r="775" customFormat="false" ht="12.8" hidden="false" customHeight="false" outlineLevel="0" collapsed="false">
      <c r="A775" s="2" t="s">
        <v>19</v>
      </c>
      <c r="B775" s="2" t="s">
        <v>425</v>
      </c>
      <c r="C775" s="2" t="s">
        <v>521</v>
      </c>
      <c r="D775" s="0" t="s">
        <v>520</v>
      </c>
    </row>
    <row r="776" customFormat="false" ht="12.8" hidden="false" customHeight="false" outlineLevel="0" collapsed="false">
      <c r="A776" s="2" t="s">
        <v>19</v>
      </c>
      <c r="B776" s="2" t="s">
        <v>426</v>
      </c>
      <c r="C776" s="2" t="s">
        <v>519</v>
      </c>
      <c r="D776" s="0" t="s">
        <v>520</v>
      </c>
    </row>
    <row r="777" customFormat="false" ht="12.8" hidden="false" customHeight="false" outlineLevel="0" collapsed="false">
      <c r="A777" s="2" t="s">
        <v>19</v>
      </c>
      <c r="B777" s="2" t="s">
        <v>426</v>
      </c>
      <c r="C777" s="2" t="s">
        <v>521</v>
      </c>
      <c r="D777" s="0" t="s">
        <v>520</v>
      </c>
    </row>
    <row r="778" customFormat="false" ht="12.8" hidden="false" customHeight="false" outlineLevel="0" collapsed="false">
      <c r="A778" s="2" t="s">
        <v>19</v>
      </c>
      <c r="B778" s="2" t="s">
        <v>427</v>
      </c>
      <c r="C778" s="2" t="s">
        <v>519</v>
      </c>
      <c r="D778" s="0" t="s">
        <v>520</v>
      </c>
    </row>
    <row r="779" customFormat="false" ht="12.8" hidden="false" customHeight="false" outlineLevel="0" collapsed="false">
      <c r="A779" s="2" t="s">
        <v>19</v>
      </c>
      <c r="B779" s="2" t="s">
        <v>427</v>
      </c>
      <c r="C779" s="2" t="s">
        <v>521</v>
      </c>
      <c r="D779" s="0" t="s">
        <v>520</v>
      </c>
    </row>
    <row r="780" customFormat="false" ht="12.8" hidden="false" customHeight="false" outlineLevel="0" collapsed="false">
      <c r="A780" s="2" t="s">
        <v>19</v>
      </c>
      <c r="B780" s="2" t="s">
        <v>428</v>
      </c>
      <c r="C780" s="2" t="s">
        <v>519</v>
      </c>
      <c r="D780" s="0" t="s">
        <v>520</v>
      </c>
    </row>
    <row r="781" customFormat="false" ht="12.8" hidden="false" customHeight="false" outlineLevel="0" collapsed="false">
      <c r="A781" s="2" t="s">
        <v>19</v>
      </c>
      <c r="B781" s="2" t="s">
        <v>428</v>
      </c>
      <c r="C781" s="2" t="s">
        <v>521</v>
      </c>
      <c r="D781" s="0" t="s">
        <v>520</v>
      </c>
    </row>
    <row r="782" customFormat="false" ht="12.8" hidden="false" customHeight="false" outlineLevel="0" collapsed="false">
      <c r="A782" s="2" t="s">
        <v>20</v>
      </c>
      <c r="B782" s="2" t="s">
        <v>429</v>
      </c>
      <c r="C782" s="2" t="s">
        <v>519</v>
      </c>
      <c r="D782" s="0" t="s">
        <v>520</v>
      </c>
    </row>
    <row r="783" customFormat="false" ht="12.8" hidden="false" customHeight="false" outlineLevel="0" collapsed="false">
      <c r="A783" s="2" t="s">
        <v>20</v>
      </c>
      <c r="B783" s="2" t="s">
        <v>429</v>
      </c>
      <c r="C783" s="2" t="s">
        <v>521</v>
      </c>
      <c r="D783" s="0" t="s">
        <v>520</v>
      </c>
    </row>
    <row r="784" customFormat="false" ht="12.8" hidden="false" customHeight="false" outlineLevel="0" collapsed="false">
      <c r="A784" s="2" t="s">
        <v>20</v>
      </c>
      <c r="B784" s="2" t="s">
        <v>430</v>
      </c>
      <c r="C784" s="2" t="s">
        <v>519</v>
      </c>
      <c r="D784" s="0" t="s">
        <v>520</v>
      </c>
    </row>
    <row r="785" customFormat="false" ht="12.8" hidden="false" customHeight="false" outlineLevel="0" collapsed="false">
      <c r="A785" s="2" t="s">
        <v>20</v>
      </c>
      <c r="B785" s="2" t="s">
        <v>430</v>
      </c>
      <c r="C785" s="2" t="s">
        <v>521</v>
      </c>
      <c r="D785" s="0" t="s">
        <v>520</v>
      </c>
    </row>
    <row r="786" customFormat="false" ht="12.8" hidden="false" customHeight="false" outlineLevel="0" collapsed="false">
      <c r="A786" s="2" t="s">
        <v>20</v>
      </c>
      <c r="B786" s="2" t="s">
        <v>431</v>
      </c>
      <c r="C786" s="2" t="s">
        <v>519</v>
      </c>
      <c r="D786" s="0" t="s">
        <v>520</v>
      </c>
    </row>
    <row r="787" customFormat="false" ht="12.8" hidden="false" customHeight="false" outlineLevel="0" collapsed="false">
      <c r="A787" s="2" t="s">
        <v>20</v>
      </c>
      <c r="B787" s="2" t="s">
        <v>431</v>
      </c>
      <c r="C787" s="2" t="s">
        <v>521</v>
      </c>
      <c r="D787" s="0" t="s">
        <v>520</v>
      </c>
    </row>
    <row r="788" customFormat="false" ht="12.8" hidden="false" customHeight="false" outlineLevel="0" collapsed="false">
      <c r="A788" s="2" t="s">
        <v>21</v>
      </c>
      <c r="B788" s="2" t="s">
        <v>432</v>
      </c>
      <c r="C788" s="2" t="s">
        <v>519</v>
      </c>
      <c r="D788" s="0" t="s">
        <v>520</v>
      </c>
    </row>
    <row r="789" customFormat="false" ht="12.8" hidden="false" customHeight="false" outlineLevel="0" collapsed="false">
      <c r="A789" s="2" t="s">
        <v>21</v>
      </c>
      <c r="B789" s="2" t="s">
        <v>432</v>
      </c>
      <c r="C789" s="2" t="s">
        <v>521</v>
      </c>
      <c r="D789" s="0" t="s">
        <v>520</v>
      </c>
    </row>
    <row r="790" customFormat="false" ht="12.8" hidden="false" customHeight="false" outlineLevel="0" collapsed="false">
      <c r="A790" s="2" t="s">
        <v>21</v>
      </c>
      <c r="B790" s="2" t="s">
        <v>433</v>
      </c>
      <c r="C790" s="2" t="s">
        <v>519</v>
      </c>
      <c r="D790" s="0" t="s">
        <v>520</v>
      </c>
    </row>
    <row r="791" customFormat="false" ht="12.8" hidden="false" customHeight="false" outlineLevel="0" collapsed="false">
      <c r="A791" s="2" t="s">
        <v>21</v>
      </c>
      <c r="B791" s="2" t="s">
        <v>433</v>
      </c>
      <c r="C791" s="2" t="s">
        <v>521</v>
      </c>
      <c r="D791" s="0" t="s">
        <v>520</v>
      </c>
    </row>
    <row r="792" customFormat="false" ht="12.8" hidden="false" customHeight="false" outlineLevel="0" collapsed="false">
      <c r="A792" s="2" t="s">
        <v>22</v>
      </c>
      <c r="B792" s="2" t="s">
        <v>434</v>
      </c>
      <c r="C792" s="2" t="s">
        <v>519</v>
      </c>
      <c r="D792" s="0" t="s">
        <v>520</v>
      </c>
    </row>
    <row r="793" customFormat="false" ht="12.8" hidden="false" customHeight="false" outlineLevel="0" collapsed="false">
      <c r="A793" s="2" t="s">
        <v>22</v>
      </c>
      <c r="B793" s="2" t="s">
        <v>434</v>
      </c>
      <c r="C793" s="2" t="s">
        <v>521</v>
      </c>
      <c r="D793" s="0" t="s">
        <v>520</v>
      </c>
    </row>
    <row r="794" customFormat="false" ht="12.8" hidden="false" customHeight="false" outlineLevel="0" collapsed="false">
      <c r="A794" s="2" t="s">
        <v>22</v>
      </c>
      <c r="B794" s="2" t="s">
        <v>435</v>
      </c>
      <c r="C794" s="2" t="s">
        <v>519</v>
      </c>
      <c r="D794" s="0" t="s">
        <v>520</v>
      </c>
    </row>
    <row r="795" customFormat="false" ht="12.8" hidden="false" customHeight="false" outlineLevel="0" collapsed="false">
      <c r="A795" s="2" t="s">
        <v>22</v>
      </c>
      <c r="B795" s="2" t="s">
        <v>435</v>
      </c>
      <c r="C795" s="2" t="s">
        <v>521</v>
      </c>
      <c r="D795" s="0" t="s">
        <v>520</v>
      </c>
    </row>
    <row r="796" customFormat="false" ht="12.8" hidden="false" customHeight="false" outlineLevel="0" collapsed="false">
      <c r="A796" s="2" t="s">
        <v>22</v>
      </c>
      <c r="B796" s="2" t="s">
        <v>436</v>
      </c>
      <c r="C796" s="2" t="s">
        <v>519</v>
      </c>
      <c r="D796" s="0" t="s">
        <v>520</v>
      </c>
    </row>
    <row r="797" customFormat="false" ht="12.8" hidden="false" customHeight="false" outlineLevel="0" collapsed="false">
      <c r="A797" s="2" t="s">
        <v>22</v>
      </c>
      <c r="B797" s="2" t="s">
        <v>436</v>
      </c>
      <c r="C797" s="2" t="s">
        <v>521</v>
      </c>
      <c r="D797" s="0" t="s">
        <v>520</v>
      </c>
    </row>
    <row r="798" customFormat="false" ht="12.8" hidden="false" customHeight="false" outlineLevel="0" collapsed="false">
      <c r="A798" s="2" t="s">
        <v>22</v>
      </c>
      <c r="B798" s="2" t="s">
        <v>437</v>
      </c>
      <c r="C798" s="2" t="s">
        <v>519</v>
      </c>
      <c r="D798" s="0" t="s">
        <v>520</v>
      </c>
    </row>
    <row r="799" customFormat="false" ht="12.8" hidden="false" customHeight="false" outlineLevel="0" collapsed="false">
      <c r="A799" s="2" t="s">
        <v>22</v>
      </c>
      <c r="B799" s="2" t="s">
        <v>437</v>
      </c>
      <c r="C799" s="2" t="s">
        <v>521</v>
      </c>
      <c r="D799" s="0" t="s">
        <v>520</v>
      </c>
    </row>
    <row r="800" customFormat="false" ht="12.8" hidden="false" customHeight="false" outlineLevel="0" collapsed="false">
      <c r="A800" s="2" t="s">
        <v>22</v>
      </c>
      <c r="B800" s="2" t="s">
        <v>438</v>
      </c>
      <c r="C800" s="2" t="s">
        <v>519</v>
      </c>
      <c r="D800" s="0" t="s">
        <v>520</v>
      </c>
    </row>
    <row r="801" customFormat="false" ht="12.8" hidden="false" customHeight="false" outlineLevel="0" collapsed="false">
      <c r="A801" s="2" t="s">
        <v>22</v>
      </c>
      <c r="B801" s="2" t="s">
        <v>438</v>
      </c>
      <c r="C801" s="2" t="s">
        <v>521</v>
      </c>
      <c r="D801" s="0" t="s">
        <v>520</v>
      </c>
    </row>
    <row r="802" customFormat="false" ht="12.8" hidden="false" customHeight="false" outlineLevel="0" collapsed="false">
      <c r="A802" s="2" t="s">
        <v>22</v>
      </c>
      <c r="B802" s="2" t="s">
        <v>439</v>
      </c>
      <c r="C802" s="2" t="s">
        <v>519</v>
      </c>
      <c r="D802" s="0" t="s">
        <v>520</v>
      </c>
    </row>
    <row r="803" customFormat="false" ht="12.8" hidden="false" customHeight="false" outlineLevel="0" collapsed="false">
      <c r="A803" s="2" t="s">
        <v>22</v>
      </c>
      <c r="B803" s="2" t="s">
        <v>439</v>
      </c>
      <c r="C803" s="2" t="s">
        <v>521</v>
      </c>
      <c r="D803" s="0" t="s">
        <v>520</v>
      </c>
    </row>
    <row r="804" customFormat="false" ht="12.8" hidden="false" customHeight="false" outlineLevel="0" collapsed="false">
      <c r="A804" s="2" t="s">
        <v>23</v>
      </c>
      <c r="B804" s="2" t="s">
        <v>440</v>
      </c>
      <c r="C804" s="2" t="s">
        <v>519</v>
      </c>
      <c r="D804" s="0" t="s">
        <v>524</v>
      </c>
    </row>
    <row r="805" customFormat="false" ht="12.8" hidden="false" customHeight="false" outlineLevel="0" collapsed="false">
      <c r="A805" s="2" t="s">
        <v>23</v>
      </c>
      <c r="B805" s="2" t="s">
        <v>440</v>
      </c>
      <c r="C805" s="2" t="s">
        <v>521</v>
      </c>
      <c r="D805" s="0" t="s">
        <v>524</v>
      </c>
    </row>
    <row r="806" customFormat="false" ht="12.8" hidden="false" customHeight="false" outlineLevel="0" collapsed="false">
      <c r="A806" s="2" t="s">
        <v>24</v>
      </c>
      <c r="B806" s="2" t="n">
        <v>86</v>
      </c>
      <c r="C806" s="2" t="s">
        <v>519</v>
      </c>
      <c r="D806" s="0" t="s">
        <v>520</v>
      </c>
    </row>
    <row r="807" customFormat="false" ht="12.8" hidden="false" customHeight="false" outlineLevel="0" collapsed="false">
      <c r="A807" s="2" t="s">
        <v>24</v>
      </c>
      <c r="B807" s="2" t="n">
        <v>86</v>
      </c>
      <c r="C807" s="2" t="s">
        <v>521</v>
      </c>
      <c r="D807" s="0" t="s">
        <v>520</v>
      </c>
    </row>
    <row r="808" customFormat="false" ht="12.8" hidden="false" customHeight="false" outlineLevel="0" collapsed="false">
      <c r="A808" s="2" t="s">
        <v>24</v>
      </c>
      <c r="B808" s="2" t="s">
        <v>442</v>
      </c>
      <c r="C808" s="2" t="s">
        <v>519</v>
      </c>
      <c r="D808" s="0" t="s">
        <v>520</v>
      </c>
    </row>
    <row r="809" customFormat="false" ht="12.8" hidden="false" customHeight="false" outlineLevel="0" collapsed="false">
      <c r="A809" s="2" t="s">
        <v>24</v>
      </c>
      <c r="B809" s="2" t="s">
        <v>442</v>
      </c>
      <c r="C809" s="2" t="s">
        <v>521</v>
      </c>
      <c r="D809" s="0" t="s">
        <v>520</v>
      </c>
    </row>
    <row r="810" customFormat="false" ht="12.8" hidden="false" customHeight="false" outlineLevel="0" collapsed="false">
      <c r="A810" s="2" t="s">
        <v>24</v>
      </c>
      <c r="B810" s="2" t="s">
        <v>443</v>
      </c>
      <c r="C810" s="2" t="s">
        <v>519</v>
      </c>
      <c r="D810" s="0" t="s">
        <v>520</v>
      </c>
    </row>
    <row r="811" customFormat="false" ht="12.8" hidden="false" customHeight="false" outlineLevel="0" collapsed="false">
      <c r="A811" s="2" t="s">
        <v>24</v>
      </c>
      <c r="B811" s="2" t="s">
        <v>443</v>
      </c>
      <c r="C811" s="2" t="s">
        <v>521</v>
      </c>
      <c r="D811" s="0" t="s">
        <v>520</v>
      </c>
    </row>
    <row r="812" customFormat="false" ht="12.8" hidden="false" customHeight="false" outlineLevel="0" collapsed="false">
      <c r="A812" s="2" t="s">
        <v>24</v>
      </c>
      <c r="B812" s="2" t="s">
        <v>444</v>
      </c>
      <c r="C812" s="2" t="s">
        <v>519</v>
      </c>
      <c r="D812" s="0" t="s">
        <v>520</v>
      </c>
    </row>
    <row r="813" customFormat="false" ht="12.8" hidden="false" customHeight="false" outlineLevel="0" collapsed="false">
      <c r="A813" s="2" t="s">
        <v>24</v>
      </c>
      <c r="B813" s="2" t="s">
        <v>444</v>
      </c>
      <c r="C813" s="2" t="s">
        <v>521</v>
      </c>
      <c r="D813" s="0" t="s">
        <v>520</v>
      </c>
    </row>
    <row r="814" customFormat="false" ht="12.8" hidden="false" customHeight="false" outlineLevel="0" collapsed="false">
      <c r="A814" s="2" t="s">
        <v>24</v>
      </c>
      <c r="B814" s="2" t="s">
        <v>445</v>
      </c>
      <c r="C814" s="2" t="s">
        <v>519</v>
      </c>
      <c r="D814" s="0" t="s">
        <v>520</v>
      </c>
    </row>
    <row r="815" customFormat="false" ht="12.8" hidden="false" customHeight="false" outlineLevel="0" collapsed="false">
      <c r="A815" s="2" t="s">
        <v>24</v>
      </c>
      <c r="B815" s="2" t="s">
        <v>445</v>
      </c>
      <c r="C815" s="2" t="s">
        <v>521</v>
      </c>
      <c r="D815" s="0" t="s">
        <v>520</v>
      </c>
    </row>
    <row r="816" customFormat="false" ht="12.8" hidden="false" customHeight="false" outlineLevel="0" collapsed="false">
      <c r="A816" s="2" t="s">
        <v>24</v>
      </c>
      <c r="B816" s="2" t="s">
        <v>446</v>
      </c>
      <c r="C816" s="2" t="s">
        <v>519</v>
      </c>
      <c r="D816" s="0" t="s">
        <v>520</v>
      </c>
    </row>
    <row r="817" customFormat="false" ht="12.8" hidden="false" customHeight="false" outlineLevel="0" collapsed="false">
      <c r="A817" s="2" t="s">
        <v>24</v>
      </c>
      <c r="B817" s="2" t="s">
        <v>446</v>
      </c>
      <c r="C817" s="2" t="s">
        <v>521</v>
      </c>
      <c r="D817" s="0" t="s">
        <v>520</v>
      </c>
    </row>
    <row r="818" customFormat="false" ht="12.8" hidden="false" customHeight="false" outlineLevel="0" collapsed="false">
      <c r="A818" s="2" t="s">
        <v>24</v>
      </c>
      <c r="B818" s="2" t="s">
        <v>447</v>
      </c>
      <c r="C818" s="2" t="s">
        <v>519</v>
      </c>
      <c r="D818" s="0" t="s">
        <v>520</v>
      </c>
    </row>
    <row r="819" customFormat="false" ht="12.8" hidden="false" customHeight="false" outlineLevel="0" collapsed="false">
      <c r="A819" s="2" t="s">
        <v>24</v>
      </c>
      <c r="B819" s="2" t="s">
        <v>447</v>
      </c>
      <c r="C819" s="2" t="s">
        <v>521</v>
      </c>
      <c r="D819" s="0" t="s">
        <v>520</v>
      </c>
    </row>
    <row r="820" customFormat="false" ht="12.8" hidden="false" customHeight="false" outlineLevel="0" collapsed="false">
      <c r="A820" s="2" t="s">
        <v>24</v>
      </c>
      <c r="B820" s="2" t="s">
        <v>448</v>
      </c>
      <c r="C820" s="2" t="s">
        <v>519</v>
      </c>
      <c r="D820" s="0" t="s">
        <v>520</v>
      </c>
    </row>
    <row r="821" customFormat="false" ht="12.8" hidden="false" customHeight="false" outlineLevel="0" collapsed="false">
      <c r="A821" s="2" t="s">
        <v>24</v>
      </c>
      <c r="B821" s="2" t="s">
        <v>448</v>
      </c>
      <c r="C821" s="2" t="s">
        <v>521</v>
      </c>
      <c r="D821" s="0" t="s">
        <v>520</v>
      </c>
    </row>
    <row r="822" customFormat="false" ht="12.8" hidden="false" customHeight="false" outlineLevel="0" collapsed="false">
      <c r="A822" s="2" t="s">
        <v>24</v>
      </c>
      <c r="B822" s="2" t="s">
        <v>449</v>
      </c>
      <c r="C822" s="2" t="s">
        <v>519</v>
      </c>
      <c r="D822" s="0" t="s">
        <v>520</v>
      </c>
    </row>
    <row r="823" customFormat="false" ht="12.8" hidden="false" customHeight="false" outlineLevel="0" collapsed="false">
      <c r="A823" s="2" t="s">
        <v>24</v>
      </c>
      <c r="B823" s="2" t="s">
        <v>449</v>
      </c>
      <c r="C823" s="2" t="s">
        <v>521</v>
      </c>
      <c r="D823" s="0" t="s">
        <v>520</v>
      </c>
    </row>
    <row r="824" customFormat="false" ht="12.8" hidden="false" customHeight="false" outlineLevel="0" collapsed="false">
      <c r="A824" s="2" t="s">
        <v>24</v>
      </c>
      <c r="B824" s="2" t="s">
        <v>450</v>
      </c>
      <c r="C824" s="2" t="s">
        <v>519</v>
      </c>
      <c r="D824" s="0" t="s">
        <v>520</v>
      </c>
    </row>
    <row r="825" customFormat="false" ht="12.8" hidden="false" customHeight="false" outlineLevel="0" collapsed="false">
      <c r="A825" s="2" t="s">
        <v>24</v>
      </c>
      <c r="B825" s="2" t="s">
        <v>450</v>
      </c>
      <c r="C825" s="2" t="s">
        <v>521</v>
      </c>
      <c r="D825" s="0" t="s">
        <v>520</v>
      </c>
    </row>
    <row r="826" customFormat="false" ht="12.8" hidden="false" customHeight="false" outlineLevel="0" collapsed="false">
      <c r="A826" s="2" t="s">
        <v>24</v>
      </c>
      <c r="B826" s="2" t="s">
        <v>451</v>
      </c>
      <c r="C826" s="2" t="s">
        <v>519</v>
      </c>
      <c r="D826" s="0" t="s">
        <v>520</v>
      </c>
    </row>
    <row r="827" customFormat="false" ht="12.8" hidden="false" customHeight="false" outlineLevel="0" collapsed="false">
      <c r="A827" s="2" t="s">
        <v>24</v>
      </c>
      <c r="B827" s="2" t="s">
        <v>451</v>
      </c>
      <c r="C827" s="2" t="s">
        <v>521</v>
      </c>
      <c r="D827" s="0" t="s">
        <v>520</v>
      </c>
    </row>
    <row r="828" customFormat="false" ht="12.8" hidden="false" customHeight="false" outlineLevel="0" collapsed="false">
      <c r="A828" s="2" t="s">
        <v>24</v>
      </c>
      <c r="B828" s="2" t="s">
        <v>452</v>
      </c>
      <c r="C828" s="2" t="s">
        <v>519</v>
      </c>
      <c r="D828" s="0" t="s">
        <v>520</v>
      </c>
    </row>
    <row r="829" customFormat="false" ht="12.8" hidden="false" customHeight="false" outlineLevel="0" collapsed="false">
      <c r="A829" s="2" t="s">
        <v>24</v>
      </c>
      <c r="B829" s="2" t="s">
        <v>452</v>
      </c>
      <c r="C829" s="2" t="s">
        <v>521</v>
      </c>
      <c r="D829" s="0" t="s">
        <v>520</v>
      </c>
    </row>
    <row r="830" customFormat="false" ht="12.8" hidden="false" customHeight="false" outlineLevel="0" collapsed="false">
      <c r="A830" s="2" t="s">
        <v>24</v>
      </c>
      <c r="B830" s="2" t="s">
        <v>453</v>
      </c>
      <c r="C830" s="2" t="s">
        <v>519</v>
      </c>
      <c r="D830" s="0" t="s">
        <v>520</v>
      </c>
    </row>
    <row r="831" customFormat="false" ht="12.8" hidden="false" customHeight="false" outlineLevel="0" collapsed="false">
      <c r="A831" s="2" t="s">
        <v>24</v>
      </c>
      <c r="B831" s="2" t="s">
        <v>453</v>
      </c>
      <c r="C831" s="2" t="s">
        <v>521</v>
      </c>
      <c r="D831" s="0" t="s">
        <v>520</v>
      </c>
    </row>
    <row r="832" customFormat="false" ht="12.8" hidden="false" customHeight="false" outlineLevel="0" collapsed="false">
      <c r="A832" s="2" t="s">
        <v>24</v>
      </c>
      <c r="B832" s="2" t="s">
        <v>454</v>
      </c>
      <c r="C832" s="2" t="s">
        <v>519</v>
      </c>
      <c r="D832" s="0" t="s">
        <v>520</v>
      </c>
    </row>
    <row r="833" customFormat="false" ht="12.8" hidden="false" customHeight="false" outlineLevel="0" collapsed="false">
      <c r="A833" s="2" t="s">
        <v>24</v>
      </c>
      <c r="B833" s="2" t="s">
        <v>454</v>
      </c>
      <c r="C833" s="2" t="s">
        <v>521</v>
      </c>
      <c r="D833" s="0" t="s">
        <v>520</v>
      </c>
    </row>
    <row r="834" customFormat="false" ht="12.8" hidden="false" customHeight="false" outlineLevel="0" collapsed="false">
      <c r="A834" s="2" t="s">
        <v>24</v>
      </c>
      <c r="B834" s="2" t="s">
        <v>455</v>
      </c>
      <c r="C834" s="2" t="s">
        <v>519</v>
      </c>
      <c r="D834" s="0" t="s">
        <v>520</v>
      </c>
    </row>
    <row r="835" customFormat="false" ht="12.8" hidden="false" customHeight="false" outlineLevel="0" collapsed="false">
      <c r="A835" s="2" t="s">
        <v>24</v>
      </c>
      <c r="B835" s="2" t="s">
        <v>455</v>
      </c>
      <c r="C835" s="2" t="s">
        <v>521</v>
      </c>
      <c r="D835" s="0" t="s">
        <v>520</v>
      </c>
    </row>
    <row r="836" customFormat="false" ht="12.8" hidden="false" customHeight="false" outlineLevel="0" collapsed="false">
      <c r="A836" s="2" t="s">
        <v>24</v>
      </c>
      <c r="B836" s="2" t="s">
        <v>456</v>
      </c>
      <c r="C836" s="2" t="s">
        <v>519</v>
      </c>
      <c r="D836" s="0" t="s">
        <v>520</v>
      </c>
    </row>
    <row r="837" customFormat="false" ht="12.8" hidden="false" customHeight="false" outlineLevel="0" collapsed="false">
      <c r="A837" s="2" t="s">
        <v>24</v>
      </c>
      <c r="B837" s="2" t="s">
        <v>456</v>
      </c>
      <c r="C837" s="2" t="s">
        <v>521</v>
      </c>
      <c r="D837" s="0" t="s">
        <v>520</v>
      </c>
    </row>
    <row r="838" customFormat="false" ht="12.8" hidden="false" customHeight="false" outlineLevel="0" collapsed="false">
      <c r="A838" s="2" t="s">
        <v>24</v>
      </c>
      <c r="B838" s="2" t="s">
        <v>457</v>
      </c>
      <c r="C838" s="2" t="s">
        <v>519</v>
      </c>
      <c r="D838" s="0" t="s">
        <v>520</v>
      </c>
    </row>
    <row r="839" customFormat="false" ht="12.8" hidden="false" customHeight="false" outlineLevel="0" collapsed="false">
      <c r="A839" s="2" t="s">
        <v>24</v>
      </c>
      <c r="B839" s="2" t="s">
        <v>457</v>
      </c>
      <c r="C839" s="2" t="s">
        <v>521</v>
      </c>
      <c r="D839" s="0" t="s">
        <v>520</v>
      </c>
    </row>
    <row r="840" customFormat="false" ht="12.8" hidden="false" customHeight="false" outlineLevel="0" collapsed="false">
      <c r="A840" s="2" t="s">
        <v>24</v>
      </c>
      <c r="B840" s="2" t="s">
        <v>458</v>
      </c>
      <c r="C840" s="2" t="s">
        <v>519</v>
      </c>
      <c r="D840" s="0" t="s">
        <v>520</v>
      </c>
    </row>
    <row r="841" customFormat="false" ht="12.8" hidden="false" customHeight="false" outlineLevel="0" collapsed="false">
      <c r="A841" s="2" t="s">
        <v>24</v>
      </c>
      <c r="B841" s="2" t="s">
        <v>458</v>
      </c>
      <c r="C841" s="2" t="s">
        <v>521</v>
      </c>
      <c r="D841" s="0" t="s">
        <v>520</v>
      </c>
    </row>
    <row r="842" customFormat="false" ht="12.8" hidden="false" customHeight="false" outlineLevel="0" collapsed="false">
      <c r="A842" s="2" t="s">
        <v>24</v>
      </c>
      <c r="B842" s="2" t="s">
        <v>459</v>
      </c>
      <c r="C842" s="2" t="s">
        <v>519</v>
      </c>
      <c r="D842" s="0" t="s">
        <v>520</v>
      </c>
    </row>
    <row r="843" customFormat="false" ht="12.8" hidden="false" customHeight="false" outlineLevel="0" collapsed="false">
      <c r="A843" s="2" t="s">
        <v>24</v>
      </c>
      <c r="B843" s="2" t="s">
        <v>459</v>
      </c>
      <c r="C843" s="2" t="s">
        <v>521</v>
      </c>
      <c r="D843" s="0" t="s">
        <v>520</v>
      </c>
    </row>
    <row r="844" customFormat="false" ht="12.8" hidden="false" customHeight="false" outlineLevel="0" collapsed="false">
      <c r="A844" s="2" t="s">
        <v>24</v>
      </c>
      <c r="B844" s="2" t="s">
        <v>460</v>
      </c>
      <c r="C844" s="2" t="s">
        <v>519</v>
      </c>
      <c r="D844" s="0" t="s">
        <v>520</v>
      </c>
    </row>
    <row r="845" customFormat="false" ht="12.8" hidden="false" customHeight="false" outlineLevel="0" collapsed="false">
      <c r="A845" s="2" t="s">
        <v>24</v>
      </c>
      <c r="B845" s="2" t="s">
        <v>460</v>
      </c>
      <c r="C845" s="2" t="s">
        <v>521</v>
      </c>
      <c r="D845" s="0" t="s">
        <v>520</v>
      </c>
    </row>
    <row r="846" customFormat="false" ht="12.8" hidden="false" customHeight="false" outlineLevel="0" collapsed="false">
      <c r="A846" s="2" t="s">
        <v>24</v>
      </c>
      <c r="B846" s="2" t="s">
        <v>461</v>
      </c>
      <c r="C846" s="2" t="s">
        <v>519</v>
      </c>
      <c r="D846" s="0" t="s">
        <v>520</v>
      </c>
    </row>
    <row r="847" customFormat="false" ht="12.8" hidden="false" customHeight="false" outlineLevel="0" collapsed="false">
      <c r="A847" s="2" t="s">
        <v>24</v>
      </c>
      <c r="B847" s="2" t="s">
        <v>461</v>
      </c>
      <c r="C847" s="2" t="s">
        <v>521</v>
      </c>
      <c r="D847" s="0" t="s">
        <v>520</v>
      </c>
    </row>
    <row r="848" customFormat="false" ht="12.8" hidden="false" customHeight="false" outlineLevel="0" collapsed="false">
      <c r="A848" s="2" t="s">
        <v>24</v>
      </c>
      <c r="B848" s="2" t="s">
        <v>462</v>
      </c>
      <c r="C848" s="2" t="s">
        <v>519</v>
      </c>
      <c r="D848" s="0" t="s">
        <v>520</v>
      </c>
    </row>
    <row r="849" customFormat="false" ht="12.8" hidden="false" customHeight="false" outlineLevel="0" collapsed="false">
      <c r="A849" s="2" t="s">
        <v>24</v>
      </c>
      <c r="B849" s="2" t="s">
        <v>462</v>
      </c>
      <c r="C849" s="2" t="s">
        <v>521</v>
      </c>
      <c r="D849" s="0" t="s">
        <v>520</v>
      </c>
    </row>
    <row r="850" customFormat="false" ht="12.8" hidden="false" customHeight="false" outlineLevel="0" collapsed="false">
      <c r="A850" s="2" t="s">
        <v>24</v>
      </c>
      <c r="B850" s="2" t="s">
        <v>463</v>
      </c>
      <c r="C850" s="2" t="s">
        <v>519</v>
      </c>
      <c r="D850" s="0" t="s">
        <v>520</v>
      </c>
    </row>
    <row r="851" customFormat="false" ht="12.8" hidden="false" customHeight="false" outlineLevel="0" collapsed="false">
      <c r="A851" s="2" t="s">
        <v>24</v>
      </c>
      <c r="B851" s="2" t="s">
        <v>463</v>
      </c>
      <c r="C851" s="2" t="s">
        <v>521</v>
      </c>
      <c r="D851" s="0" t="s">
        <v>520</v>
      </c>
    </row>
    <row r="852" customFormat="false" ht="12.8" hidden="false" customHeight="false" outlineLevel="0" collapsed="false">
      <c r="A852" s="2" t="s">
        <v>24</v>
      </c>
      <c r="B852" s="2" t="s">
        <v>464</v>
      </c>
      <c r="C852" s="2" t="s">
        <v>519</v>
      </c>
      <c r="D852" s="0" t="s">
        <v>520</v>
      </c>
    </row>
    <row r="853" customFormat="false" ht="12.8" hidden="false" customHeight="false" outlineLevel="0" collapsed="false">
      <c r="A853" s="2" t="s">
        <v>24</v>
      </c>
      <c r="B853" s="2" t="s">
        <v>464</v>
      </c>
      <c r="C853" s="2" t="s">
        <v>521</v>
      </c>
      <c r="D853" s="0" t="s">
        <v>520</v>
      </c>
    </row>
    <row r="854" customFormat="false" ht="12.8" hidden="false" customHeight="false" outlineLevel="0" collapsed="false">
      <c r="A854" s="2" t="s">
        <v>24</v>
      </c>
      <c r="B854" s="2" t="s">
        <v>465</v>
      </c>
      <c r="C854" s="2" t="s">
        <v>519</v>
      </c>
      <c r="D854" s="0" t="s">
        <v>520</v>
      </c>
    </row>
    <row r="855" customFormat="false" ht="12.8" hidden="false" customHeight="false" outlineLevel="0" collapsed="false">
      <c r="A855" s="2" t="s">
        <v>24</v>
      </c>
      <c r="B855" s="2" t="s">
        <v>465</v>
      </c>
      <c r="C855" s="2" t="s">
        <v>521</v>
      </c>
      <c r="D855" s="0" t="s">
        <v>520</v>
      </c>
    </row>
    <row r="856" customFormat="false" ht="12.8" hidden="false" customHeight="false" outlineLevel="0" collapsed="false">
      <c r="A856" s="2" t="s">
        <v>24</v>
      </c>
      <c r="B856" s="2" t="s">
        <v>466</v>
      </c>
      <c r="C856" s="2" t="s">
        <v>519</v>
      </c>
      <c r="D856" s="0" t="s">
        <v>520</v>
      </c>
    </row>
    <row r="857" customFormat="false" ht="12.8" hidden="false" customHeight="false" outlineLevel="0" collapsed="false">
      <c r="A857" s="2" t="s">
        <v>24</v>
      </c>
      <c r="B857" s="2" t="s">
        <v>466</v>
      </c>
      <c r="C857" s="2" t="s">
        <v>521</v>
      </c>
      <c r="D857" s="0" t="s">
        <v>520</v>
      </c>
    </row>
    <row r="858" customFormat="false" ht="12.8" hidden="false" customHeight="false" outlineLevel="0" collapsed="false">
      <c r="A858" s="2" t="s">
        <v>24</v>
      </c>
      <c r="B858" s="2" t="s">
        <v>467</v>
      </c>
      <c r="C858" s="2" t="s">
        <v>519</v>
      </c>
      <c r="D858" s="0" t="s">
        <v>520</v>
      </c>
    </row>
    <row r="859" customFormat="false" ht="12.8" hidden="false" customHeight="false" outlineLevel="0" collapsed="false">
      <c r="A859" s="2" t="s">
        <v>24</v>
      </c>
      <c r="B859" s="2" t="s">
        <v>467</v>
      </c>
      <c r="C859" s="2" t="s">
        <v>521</v>
      </c>
      <c r="D859" s="0" t="s">
        <v>520</v>
      </c>
    </row>
    <row r="860" customFormat="false" ht="12.8" hidden="false" customHeight="false" outlineLevel="0" collapsed="false">
      <c r="A860" s="2" t="s">
        <v>24</v>
      </c>
      <c r="B860" s="2" t="s">
        <v>468</v>
      </c>
      <c r="C860" s="2" t="s">
        <v>519</v>
      </c>
      <c r="D860" s="0" t="s">
        <v>522</v>
      </c>
    </row>
    <row r="861" customFormat="false" ht="12.8" hidden="false" customHeight="false" outlineLevel="0" collapsed="false">
      <c r="A861" s="2" t="s">
        <v>24</v>
      </c>
      <c r="B861" s="2" t="s">
        <v>468</v>
      </c>
      <c r="C861" s="2" t="s">
        <v>521</v>
      </c>
      <c r="D861" s="0" t="s">
        <v>522</v>
      </c>
    </row>
    <row r="862" customFormat="false" ht="12.8" hidden="false" customHeight="false" outlineLevel="0" collapsed="false">
      <c r="A862" s="2" t="s">
        <v>24</v>
      </c>
      <c r="B862" s="2" t="s">
        <v>469</v>
      </c>
      <c r="C862" s="2" t="s">
        <v>519</v>
      </c>
      <c r="D862" s="0" t="s">
        <v>522</v>
      </c>
    </row>
    <row r="863" customFormat="false" ht="12.8" hidden="false" customHeight="false" outlineLevel="0" collapsed="false">
      <c r="A863" s="2" t="s">
        <v>24</v>
      </c>
      <c r="B863" s="2" t="s">
        <v>469</v>
      </c>
      <c r="C863" s="2" t="s">
        <v>521</v>
      </c>
      <c r="D863" s="0" t="s">
        <v>522</v>
      </c>
    </row>
    <row r="864" customFormat="false" ht="12.8" hidden="false" customHeight="false" outlineLevel="0" collapsed="false">
      <c r="A864" s="2" t="s">
        <v>24</v>
      </c>
      <c r="B864" s="2" t="s">
        <v>470</v>
      </c>
      <c r="C864" s="2" t="s">
        <v>519</v>
      </c>
      <c r="D864" s="0" t="s">
        <v>522</v>
      </c>
    </row>
    <row r="865" customFormat="false" ht="12.8" hidden="false" customHeight="false" outlineLevel="0" collapsed="false">
      <c r="A865" s="2" t="s">
        <v>24</v>
      </c>
      <c r="B865" s="2" t="s">
        <v>470</v>
      </c>
      <c r="C865" s="2" t="s">
        <v>521</v>
      </c>
      <c r="D865" s="0" t="s">
        <v>522</v>
      </c>
    </row>
    <row r="866" customFormat="false" ht="12.8" hidden="false" customHeight="false" outlineLevel="0" collapsed="false">
      <c r="A866" s="2" t="s">
        <v>24</v>
      </c>
      <c r="B866" s="2" t="s">
        <v>471</v>
      </c>
      <c r="C866" s="2" t="s">
        <v>519</v>
      </c>
      <c r="D866" s="0" t="s">
        <v>520</v>
      </c>
    </row>
    <row r="867" customFormat="false" ht="12.8" hidden="false" customHeight="false" outlineLevel="0" collapsed="false">
      <c r="A867" s="2" t="s">
        <v>24</v>
      </c>
      <c r="B867" s="2" t="s">
        <v>471</v>
      </c>
      <c r="C867" s="2" t="s">
        <v>521</v>
      </c>
      <c r="D867" s="0" t="s">
        <v>520</v>
      </c>
    </row>
    <row r="868" customFormat="false" ht="12.8" hidden="false" customHeight="false" outlineLevel="0" collapsed="false">
      <c r="A868" s="2" t="s">
        <v>24</v>
      </c>
      <c r="B868" s="2" t="s">
        <v>472</v>
      </c>
      <c r="C868" s="2" t="s">
        <v>519</v>
      </c>
      <c r="D868" s="0" t="s">
        <v>520</v>
      </c>
    </row>
    <row r="869" customFormat="false" ht="12.8" hidden="false" customHeight="false" outlineLevel="0" collapsed="false">
      <c r="A869" s="2" t="s">
        <v>24</v>
      </c>
      <c r="B869" s="2" t="s">
        <v>472</v>
      </c>
      <c r="C869" s="2" t="s">
        <v>521</v>
      </c>
      <c r="D869" s="0" t="s">
        <v>520</v>
      </c>
    </row>
    <row r="870" customFormat="false" ht="12.8" hidden="false" customHeight="false" outlineLevel="0" collapsed="false">
      <c r="A870" s="2" t="s">
        <v>24</v>
      </c>
      <c r="B870" s="2" t="s">
        <v>473</v>
      </c>
      <c r="C870" s="2" t="s">
        <v>519</v>
      </c>
      <c r="D870" s="0" t="s">
        <v>520</v>
      </c>
    </row>
    <row r="871" customFormat="false" ht="12.8" hidden="false" customHeight="false" outlineLevel="0" collapsed="false">
      <c r="A871" s="2" t="s">
        <v>24</v>
      </c>
      <c r="B871" s="2" t="s">
        <v>473</v>
      </c>
      <c r="C871" s="2" t="s">
        <v>521</v>
      </c>
      <c r="D871" s="0" t="s">
        <v>520</v>
      </c>
    </row>
    <row r="872" customFormat="false" ht="12.8" hidden="false" customHeight="false" outlineLevel="0" collapsed="false">
      <c r="A872" s="2" t="s">
        <v>24</v>
      </c>
      <c r="B872" s="2" t="s">
        <v>474</v>
      </c>
      <c r="C872" s="2" t="s">
        <v>519</v>
      </c>
      <c r="D872" s="0" t="s">
        <v>520</v>
      </c>
    </row>
    <row r="873" customFormat="false" ht="12.8" hidden="false" customHeight="false" outlineLevel="0" collapsed="false">
      <c r="A873" s="2" t="s">
        <v>24</v>
      </c>
      <c r="B873" s="2" t="s">
        <v>474</v>
      </c>
      <c r="C873" s="2" t="s">
        <v>521</v>
      </c>
      <c r="D873" s="0" t="s">
        <v>520</v>
      </c>
    </row>
    <row r="874" customFormat="false" ht="12.8" hidden="false" customHeight="false" outlineLevel="0" collapsed="false">
      <c r="A874" s="2" t="s">
        <v>24</v>
      </c>
      <c r="B874" s="2" t="s">
        <v>475</v>
      </c>
      <c r="C874" s="2" t="s">
        <v>519</v>
      </c>
      <c r="D874" s="0" t="s">
        <v>520</v>
      </c>
    </row>
    <row r="875" customFormat="false" ht="12.8" hidden="false" customHeight="false" outlineLevel="0" collapsed="false">
      <c r="A875" s="2" t="s">
        <v>24</v>
      </c>
      <c r="B875" s="2" t="s">
        <v>475</v>
      </c>
      <c r="C875" s="2" t="s">
        <v>521</v>
      </c>
      <c r="D875" s="0" t="s">
        <v>520</v>
      </c>
    </row>
    <row r="876" customFormat="false" ht="12.8" hidden="false" customHeight="false" outlineLevel="0" collapsed="false">
      <c r="A876" s="2" t="s">
        <v>24</v>
      </c>
      <c r="B876" s="2" t="s">
        <v>476</v>
      </c>
      <c r="C876" s="2" t="s">
        <v>519</v>
      </c>
      <c r="D876" s="0" t="s">
        <v>520</v>
      </c>
    </row>
    <row r="877" customFormat="false" ht="12.8" hidden="false" customHeight="false" outlineLevel="0" collapsed="false">
      <c r="A877" s="2" t="s">
        <v>24</v>
      </c>
      <c r="B877" s="2" t="s">
        <v>476</v>
      </c>
      <c r="C877" s="2" t="s">
        <v>521</v>
      </c>
      <c r="D877" s="0" t="s">
        <v>520</v>
      </c>
    </row>
    <row r="878" customFormat="false" ht="12.8" hidden="false" customHeight="false" outlineLevel="0" collapsed="false">
      <c r="A878" s="2" t="s">
        <v>24</v>
      </c>
      <c r="B878" s="2" t="s">
        <v>477</v>
      </c>
      <c r="C878" s="2" t="s">
        <v>519</v>
      </c>
      <c r="D878" s="0" t="s">
        <v>520</v>
      </c>
    </row>
    <row r="879" customFormat="false" ht="12.8" hidden="false" customHeight="false" outlineLevel="0" collapsed="false">
      <c r="A879" s="2" t="s">
        <v>24</v>
      </c>
      <c r="B879" s="2" t="s">
        <v>477</v>
      </c>
      <c r="C879" s="2" t="s">
        <v>521</v>
      </c>
      <c r="D879" s="0" t="s">
        <v>520</v>
      </c>
    </row>
    <row r="880" customFormat="false" ht="12.8" hidden="false" customHeight="false" outlineLevel="0" collapsed="false">
      <c r="A880" s="2" t="s">
        <v>24</v>
      </c>
      <c r="B880" s="2" t="s">
        <v>478</v>
      </c>
      <c r="C880" s="2" t="s">
        <v>519</v>
      </c>
      <c r="D880" s="0" t="s">
        <v>520</v>
      </c>
    </row>
    <row r="881" customFormat="false" ht="12.8" hidden="false" customHeight="false" outlineLevel="0" collapsed="false">
      <c r="A881" s="2" t="s">
        <v>24</v>
      </c>
      <c r="B881" s="2" t="s">
        <v>478</v>
      </c>
      <c r="C881" s="2" t="s">
        <v>521</v>
      </c>
      <c r="D881" s="0" t="s">
        <v>520</v>
      </c>
    </row>
    <row r="882" customFormat="false" ht="12.8" hidden="false" customHeight="false" outlineLevel="0" collapsed="false">
      <c r="A882" s="2" t="s">
        <v>24</v>
      </c>
      <c r="B882" s="2" t="s">
        <v>479</v>
      </c>
      <c r="C882" s="2" t="s">
        <v>519</v>
      </c>
      <c r="D882" s="0" t="s">
        <v>520</v>
      </c>
    </row>
    <row r="883" customFormat="false" ht="12.8" hidden="false" customHeight="false" outlineLevel="0" collapsed="false">
      <c r="A883" s="2" t="s">
        <v>24</v>
      </c>
      <c r="B883" s="2" t="s">
        <v>479</v>
      </c>
      <c r="C883" s="2" t="s">
        <v>521</v>
      </c>
      <c r="D883" s="0" t="s">
        <v>520</v>
      </c>
    </row>
    <row r="884" customFormat="false" ht="12.8" hidden="false" customHeight="false" outlineLevel="0" collapsed="false">
      <c r="A884" s="2" t="s">
        <v>24</v>
      </c>
      <c r="B884" s="2" t="s">
        <v>480</v>
      </c>
      <c r="C884" s="2" t="s">
        <v>519</v>
      </c>
      <c r="D884" s="0" t="s">
        <v>520</v>
      </c>
    </row>
    <row r="885" customFormat="false" ht="12.8" hidden="false" customHeight="false" outlineLevel="0" collapsed="false">
      <c r="A885" s="2" t="s">
        <v>24</v>
      </c>
      <c r="B885" s="2" t="s">
        <v>480</v>
      </c>
      <c r="C885" s="2" t="s">
        <v>521</v>
      </c>
      <c r="D885" s="0" t="s">
        <v>520</v>
      </c>
    </row>
    <row r="886" customFormat="false" ht="12.8" hidden="false" customHeight="false" outlineLevel="0" collapsed="false">
      <c r="A886" s="2" t="s">
        <v>24</v>
      </c>
      <c r="B886" s="2" t="s">
        <v>481</v>
      </c>
      <c r="C886" s="2" t="s">
        <v>519</v>
      </c>
      <c r="D886" s="0" t="s">
        <v>520</v>
      </c>
    </row>
    <row r="887" customFormat="false" ht="12.8" hidden="false" customHeight="false" outlineLevel="0" collapsed="false">
      <c r="A887" s="2" t="s">
        <v>24</v>
      </c>
      <c r="B887" s="2" t="s">
        <v>481</v>
      </c>
      <c r="C887" s="2" t="s">
        <v>521</v>
      </c>
      <c r="D887" s="0" t="s">
        <v>520</v>
      </c>
    </row>
    <row r="888" customFormat="false" ht="12.8" hidden="false" customHeight="false" outlineLevel="0" collapsed="false">
      <c r="A888" s="2" t="s">
        <v>24</v>
      </c>
      <c r="B888" s="2" t="s">
        <v>482</v>
      </c>
      <c r="C888" s="2" t="s">
        <v>519</v>
      </c>
      <c r="D888" s="0" t="s">
        <v>520</v>
      </c>
    </row>
    <row r="889" customFormat="false" ht="12.8" hidden="false" customHeight="false" outlineLevel="0" collapsed="false">
      <c r="A889" s="2" t="s">
        <v>24</v>
      </c>
      <c r="B889" s="2" t="s">
        <v>482</v>
      </c>
      <c r="C889" s="2" t="s">
        <v>521</v>
      </c>
      <c r="D889" s="0" t="s">
        <v>520</v>
      </c>
    </row>
    <row r="890" customFormat="false" ht="12.8" hidden="false" customHeight="false" outlineLevel="0" collapsed="false">
      <c r="A890" s="2" t="s">
        <v>24</v>
      </c>
      <c r="B890" s="2" t="s">
        <v>483</v>
      </c>
      <c r="C890" s="2" t="s">
        <v>519</v>
      </c>
      <c r="D890" s="0" t="s">
        <v>520</v>
      </c>
    </row>
    <row r="891" customFormat="false" ht="12.8" hidden="false" customHeight="false" outlineLevel="0" collapsed="false">
      <c r="A891" s="2" t="s">
        <v>24</v>
      </c>
      <c r="B891" s="2" t="s">
        <v>483</v>
      </c>
      <c r="C891" s="2" t="s">
        <v>521</v>
      </c>
      <c r="D891" s="0" t="s">
        <v>520</v>
      </c>
    </row>
    <row r="892" customFormat="false" ht="12.8" hidden="false" customHeight="false" outlineLevel="0" collapsed="false">
      <c r="A892" s="2" t="s">
        <v>24</v>
      </c>
      <c r="B892" s="2" t="s">
        <v>484</v>
      </c>
      <c r="C892" s="2" t="s">
        <v>519</v>
      </c>
      <c r="D892" s="0" t="s">
        <v>520</v>
      </c>
    </row>
    <row r="893" customFormat="false" ht="12.8" hidden="false" customHeight="false" outlineLevel="0" collapsed="false">
      <c r="A893" s="2" t="s">
        <v>24</v>
      </c>
      <c r="B893" s="2" t="s">
        <v>484</v>
      </c>
      <c r="C893" s="2" t="s">
        <v>521</v>
      </c>
      <c r="D893" s="0" t="s">
        <v>520</v>
      </c>
    </row>
    <row r="894" customFormat="false" ht="12.8" hidden="false" customHeight="false" outlineLevel="0" collapsed="false">
      <c r="A894" s="2" t="s">
        <v>24</v>
      </c>
      <c r="B894" s="2" t="s">
        <v>485</v>
      </c>
      <c r="C894" s="2" t="s">
        <v>519</v>
      </c>
      <c r="D894" s="0" t="s">
        <v>520</v>
      </c>
    </row>
    <row r="895" customFormat="false" ht="12.8" hidden="false" customHeight="false" outlineLevel="0" collapsed="false">
      <c r="A895" s="2" t="s">
        <v>24</v>
      </c>
      <c r="B895" s="2" t="s">
        <v>485</v>
      </c>
      <c r="C895" s="2" t="s">
        <v>521</v>
      </c>
      <c r="D895" s="0" t="s">
        <v>520</v>
      </c>
    </row>
    <row r="896" customFormat="false" ht="12.8" hidden="false" customHeight="false" outlineLevel="0" collapsed="false">
      <c r="A896" s="2" t="s">
        <v>24</v>
      </c>
      <c r="B896" s="2" t="s">
        <v>486</v>
      </c>
      <c r="C896" s="2" t="s">
        <v>519</v>
      </c>
      <c r="D896" s="0" t="s">
        <v>520</v>
      </c>
    </row>
    <row r="897" customFormat="false" ht="12.8" hidden="false" customHeight="false" outlineLevel="0" collapsed="false">
      <c r="A897" s="2" t="s">
        <v>24</v>
      </c>
      <c r="B897" s="2" t="s">
        <v>486</v>
      </c>
      <c r="C897" s="2" t="s">
        <v>521</v>
      </c>
      <c r="D897" s="0" t="s">
        <v>520</v>
      </c>
    </row>
    <row r="898" customFormat="false" ht="12.8" hidden="false" customHeight="false" outlineLevel="0" collapsed="false">
      <c r="A898" s="2" t="s">
        <v>24</v>
      </c>
      <c r="B898" s="2" t="s">
        <v>487</v>
      </c>
      <c r="C898" s="2" t="s">
        <v>519</v>
      </c>
      <c r="D898" s="0" t="s">
        <v>520</v>
      </c>
    </row>
    <row r="899" customFormat="false" ht="12.8" hidden="false" customHeight="false" outlineLevel="0" collapsed="false">
      <c r="A899" s="2" t="s">
        <v>24</v>
      </c>
      <c r="B899" s="2" t="s">
        <v>487</v>
      </c>
      <c r="C899" s="2" t="s">
        <v>521</v>
      </c>
      <c r="D899" s="0" t="s">
        <v>520</v>
      </c>
    </row>
    <row r="900" customFormat="false" ht="12.8" hidden="false" customHeight="false" outlineLevel="0" collapsed="false">
      <c r="A900" s="2" t="s">
        <v>24</v>
      </c>
      <c r="B900" s="2" t="s">
        <v>488</v>
      </c>
      <c r="C900" s="2" t="s">
        <v>519</v>
      </c>
      <c r="D900" s="0" t="s">
        <v>520</v>
      </c>
    </row>
    <row r="901" customFormat="false" ht="12.8" hidden="false" customHeight="false" outlineLevel="0" collapsed="false">
      <c r="A901" s="2" t="s">
        <v>24</v>
      </c>
      <c r="B901" s="2" t="s">
        <v>488</v>
      </c>
      <c r="C901" s="2" t="s">
        <v>521</v>
      </c>
      <c r="D901" s="0" t="s">
        <v>520</v>
      </c>
    </row>
    <row r="902" customFormat="false" ht="12.8" hidden="false" customHeight="false" outlineLevel="0" collapsed="false">
      <c r="A902" s="2" t="s">
        <v>24</v>
      </c>
      <c r="B902" s="2" t="s">
        <v>489</v>
      </c>
      <c r="C902" s="2" t="s">
        <v>519</v>
      </c>
      <c r="D902" s="0" t="s">
        <v>520</v>
      </c>
    </row>
    <row r="903" customFormat="false" ht="12.8" hidden="false" customHeight="false" outlineLevel="0" collapsed="false">
      <c r="A903" s="2" t="s">
        <v>24</v>
      </c>
      <c r="B903" s="2" t="s">
        <v>489</v>
      </c>
      <c r="C903" s="2" t="s">
        <v>521</v>
      </c>
      <c r="D903" s="0" t="s">
        <v>520</v>
      </c>
    </row>
    <row r="904" customFormat="false" ht="12.8" hidden="false" customHeight="false" outlineLevel="0" collapsed="false">
      <c r="A904" s="2" t="s">
        <v>24</v>
      </c>
      <c r="B904" s="2" t="s">
        <v>490</v>
      </c>
      <c r="C904" s="2" t="s">
        <v>519</v>
      </c>
      <c r="D904" s="0" t="s">
        <v>520</v>
      </c>
    </row>
    <row r="905" customFormat="false" ht="12.8" hidden="false" customHeight="false" outlineLevel="0" collapsed="false">
      <c r="A905" s="2" t="s">
        <v>24</v>
      </c>
      <c r="B905" s="2" t="s">
        <v>490</v>
      </c>
      <c r="C905" s="2" t="s">
        <v>521</v>
      </c>
      <c r="D905" s="0" t="s">
        <v>520</v>
      </c>
    </row>
    <row r="906" customFormat="false" ht="12.8" hidden="false" customHeight="false" outlineLevel="0" collapsed="false">
      <c r="A906" s="2" t="s">
        <v>25</v>
      </c>
      <c r="B906" s="2" t="s">
        <v>491</v>
      </c>
      <c r="C906" s="2" t="s">
        <v>519</v>
      </c>
      <c r="D906" s="0" t="s">
        <v>520</v>
      </c>
    </row>
    <row r="907" customFormat="false" ht="12.8" hidden="false" customHeight="false" outlineLevel="0" collapsed="false">
      <c r="A907" s="2" t="s">
        <v>25</v>
      </c>
      <c r="B907" s="2" t="s">
        <v>491</v>
      </c>
      <c r="C907" s="2" t="s">
        <v>521</v>
      </c>
      <c r="D907" s="0" t="s">
        <v>520</v>
      </c>
    </row>
    <row r="908" customFormat="false" ht="12.8" hidden="false" customHeight="false" outlineLevel="0" collapsed="false">
      <c r="A908" s="2" t="s">
        <v>25</v>
      </c>
      <c r="B908" s="2" t="s">
        <v>492</v>
      </c>
      <c r="C908" s="2" t="s">
        <v>519</v>
      </c>
      <c r="D908" s="0" t="s">
        <v>520</v>
      </c>
    </row>
    <row r="909" customFormat="false" ht="12.8" hidden="false" customHeight="false" outlineLevel="0" collapsed="false">
      <c r="A909" s="2" t="s">
        <v>25</v>
      </c>
      <c r="B909" s="2" t="s">
        <v>492</v>
      </c>
      <c r="C909" s="2" t="s">
        <v>521</v>
      </c>
      <c r="D909" s="0" t="s">
        <v>520</v>
      </c>
    </row>
    <row r="910" customFormat="false" ht="12.8" hidden="false" customHeight="false" outlineLevel="0" collapsed="false">
      <c r="A910" s="2" t="s">
        <v>25</v>
      </c>
      <c r="B910" s="2" t="s">
        <v>525</v>
      </c>
      <c r="C910" s="2" t="s">
        <v>519</v>
      </c>
      <c r="D910" s="0" t="s">
        <v>520</v>
      </c>
    </row>
    <row r="911" customFormat="false" ht="12.8" hidden="false" customHeight="false" outlineLevel="0" collapsed="false">
      <c r="A911" s="2" t="s">
        <v>25</v>
      </c>
      <c r="B911" s="2" t="s">
        <v>525</v>
      </c>
      <c r="C911" s="2" t="s">
        <v>521</v>
      </c>
      <c r="D911" s="0" t="s">
        <v>520</v>
      </c>
    </row>
    <row r="912" customFormat="false" ht="12.8" hidden="false" customHeight="false" outlineLevel="0" collapsed="false">
      <c r="A912" s="2" t="s">
        <v>25</v>
      </c>
      <c r="B912" s="2" t="s">
        <v>494</v>
      </c>
      <c r="C912" s="2" t="s">
        <v>519</v>
      </c>
      <c r="D912" s="0" t="s">
        <v>520</v>
      </c>
    </row>
    <row r="913" customFormat="false" ht="12.8" hidden="false" customHeight="false" outlineLevel="0" collapsed="false">
      <c r="A913" s="2" t="s">
        <v>25</v>
      </c>
      <c r="B913" s="2" t="s">
        <v>494</v>
      </c>
      <c r="C913" s="2" t="s">
        <v>521</v>
      </c>
      <c r="D913" s="0" t="s">
        <v>520</v>
      </c>
    </row>
    <row r="914" customFormat="false" ht="12.8" hidden="false" customHeight="false" outlineLevel="0" collapsed="false">
      <c r="A914" s="2" t="s">
        <v>25</v>
      </c>
      <c r="B914" s="2" t="s">
        <v>526</v>
      </c>
      <c r="C914" s="2" t="s">
        <v>519</v>
      </c>
      <c r="D914" s="0" t="s">
        <v>520</v>
      </c>
    </row>
    <row r="915" customFormat="false" ht="12.8" hidden="false" customHeight="false" outlineLevel="0" collapsed="false">
      <c r="A915" s="2" t="s">
        <v>25</v>
      </c>
      <c r="B915" s="2" t="s">
        <v>526</v>
      </c>
      <c r="C915" s="2" t="s">
        <v>521</v>
      </c>
      <c r="D915" s="0" t="s">
        <v>520</v>
      </c>
    </row>
    <row r="916" customFormat="false" ht="12.8" hidden="false" customHeight="false" outlineLevel="0" collapsed="false">
      <c r="A916" s="2" t="s">
        <v>25</v>
      </c>
      <c r="B916" s="2" t="s">
        <v>496</v>
      </c>
      <c r="C916" s="2" t="s">
        <v>519</v>
      </c>
      <c r="D916" s="0" t="s">
        <v>520</v>
      </c>
    </row>
    <row r="917" customFormat="false" ht="12.8" hidden="false" customHeight="false" outlineLevel="0" collapsed="false">
      <c r="A917" s="2" t="s">
        <v>25</v>
      </c>
      <c r="B917" s="2" t="s">
        <v>496</v>
      </c>
      <c r="C917" s="2" t="s">
        <v>521</v>
      </c>
      <c r="D917" s="0" t="s">
        <v>520</v>
      </c>
    </row>
    <row r="918" customFormat="false" ht="12.8" hidden="false" customHeight="false" outlineLevel="0" collapsed="false">
      <c r="A918" s="2" t="s">
        <v>25</v>
      </c>
      <c r="B918" s="2" t="s">
        <v>497</v>
      </c>
      <c r="C918" s="2" t="s">
        <v>519</v>
      </c>
      <c r="D918" s="0" t="s">
        <v>520</v>
      </c>
    </row>
    <row r="919" customFormat="false" ht="12.8" hidden="false" customHeight="false" outlineLevel="0" collapsed="false">
      <c r="A919" s="2" t="s">
        <v>25</v>
      </c>
      <c r="B919" s="2" t="s">
        <v>497</v>
      </c>
      <c r="C919" s="2" t="s">
        <v>521</v>
      </c>
      <c r="D919" s="0" t="s">
        <v>520</v>
      </c>
    </row>
    <row r="920" customFormat="false" ht="12.8" hidden="false" customHeight="false" outlineLevel="0" collapsed="false">
      <c r="A920" s="2" t="s">
        <v>25</v>
      </c>
      <c r="B920" s="2" t="s">
        <v>498</v>
      </c>
      <c r="C920" s="2" t="s">
        <v>519</v>
      </c>
      <c r="D920" s="0" t="s">
        <v>520</v>
      </c>
    </row>
    <row r="921" customFormat="false" ht="12.8" hidden="false" customHeight="false" outlineLevel="0" collapsed="false">
      <c r="A921" s="2" t="s">
        <v>25</v>
      </c>
      <c r="B921" s="2" t="s">
        <v>498</v>
      </c>
      <c r="C921" s="2" t="s">
        <v>521</v>
      </c>
      <c r="D921" s="0" t="s">
        <v>520</v>
      </c>
    </row>
    <row r="922" customFormat="false" ht="24.05" hidden="false" customHeight="false" outlineLevel="0" collapsed="false">
      <c r="A922" s="2" t="s">
        <v>26</v>
      </c>
      <c r="B922" s="2" t="s">
        <v>499</v>
      </c>
      <c r="C922" s="2" t="s">
        <v>519</v>
      </c>
      <c r="D922" s="0" t="s">
        <v>520</v>
      </c>
    </row>
    <row r="923" customFormat="false" ht="24.05" hidden="false" customHeight="false" outlineLevel="0" collapsed="false">
      <c r="A923" s="2" t="s">
        <v>26</v>
      </c>
      <c r="B923" s="2" t="s">
        <v>499</v>
      </c>
      <c r="C923" s="2" t="s">
        <v>521</v>
      </c>
      <c r="D923" s="0" t="s">
        <v>520</v>
      </c>
    </row>
    <row r="924" customFormat="false" ht="24.05" hidden="false" customHeight="false" outlineLevel="0" collapsed="false">
      <c r="A924" s="2" t="s">
        <v>26</v>
      </c>
      <c r="B924" s="2" t="s">
        <v>500</v>
      </c>
      <c r="C924" s="2" t="s">
        <v>519</v>
      </c>
      <c r="D924" s="0" t="s">
        <v>520</v>
      </c>
    </row>
    <row r="925" customFormat="false" ht="24.05" hidden="false" customHeight="false" outlineLevel="0" collapsed="false">
      <c r="A925" s="2" t="s">
        <v>26</v>
      </c>
      <c r="B925" s="2" t="s">
        <v>500</v>
      </c>
      <c r="C925" s="2" t="s">
        <v>521</v>
      </c>
      <c r="D925" s="0" t="s">
        <v>520</v>
      </c>
    </row>
    <row r="926" customFormat="false" ht="24.05" hidden="false" customHeight="false" outlineLevel="0" collapsed="false">
      <c r="A926" s="2" t="s">
        <v>26</v>
      </c>
      <c r="B926" s="2" t="s">
        <v>501</v>
      </c>
      <c r="C926" s="2" t="s">
        <v>519</v>
      </c>
      <c r="D926" s="0" t="s">
        <v>520</v>
      </c>
    </row>
    <row r="927" customFormat="false" ht="24.05" hidden="false" customHeight="false" outlineLevel="0" collapsed="false">
      <c r="A927" s="2" t="s">
        <v>26</v>
      </c>
      <c r="B927" s="2" t="s">
        <v>501</v>
      </c>
      <c r="C927" s="2" t="s">
        <v>521</v>
      </c>
      <c r="D927" s="0" t="s">
        <v>520</v>
      </c>
    </row>
    <row r="928" customFormat="false" ht="24.05" hidden="false" customHeight="false" outlineLevel="0" collapsed="false">
      <c r="A928" s="2" t="s">
        <v>26</v>
      </c>
      <c r="B928" s="2" t="s">
        <v>502</v>
      </c>
      <c r="C928" s="2" t="s">
        <v>519</v>
      </c>
      <c r="D928" s="0" t="s">
        <v>520</v>
      </c>
    </row>
    <row r="929" customFormat="false" ht="24.05" hidden="false" customHeight="false" outlineLevel="0" collapsed="false">
      <c r="A929" s="2" t="s">
        <v>26</v>
      </c>
      <c r="B929" s="2" t="s">
        <v>502</v>
      </c>
      <c r="C929" s="2" t="s">
        <v>521</v>
      </c>
      <c r="D929" s="0" t="s">
        <v>520</v>
      </c>
    </row>
    <row r="930" customFormat="false" ht="24.05" hidden="false" customHeight="false" outlineLevel="0" collapsed="false">
      <c r="A930" s="2" t="s">
        <v>26</v>
      </c>
      <c r="B930" s="2" t="s">
        <v>503</v>
      </c>
      <c r="C930" s="2" t="s">
        <v>519</v>
      </c>
      <c r="D930" s="0" t="s">
        <v>520</v>
      </c>
    </row>
    <row r="931" customFormat="false" ht="24.05" hidden="false" customHeight="false" outlineLevel="0" collapsed="false">
      <c r="A931" s="2" t="s">
        <v>26</v>
      </c>
      <c r="B931" s="2" t="s">
        <v>503</v>
      </c>
      <c r="C931" s="2" t="s">
        <v>521</v>
      </c>
      <c r="D931" s="0" t="s">
        <v>520</v>
      </c>
    </row>
    <row r="932" customFormat="false" ht="24.05" hidden="false" customHeight="false" outlineLevel="0" collapsed="false">
      <c r="A932" s="2" t="s">
        <v>26</v>
      </c>
      <c r="B932" s="2" t="s">
        <v>504</v>
      </c>
      <c r="C932" s="2" t="s">
        <v>519</v>
      </c>
      <c r="D932" s="0" t="s">
        <v>520</v>
      </c>
    </row>
    <row r="933" customFormat="false" ht="24.05" hidden="false" customHeight="false" outlineLevel="0" collapsed="false">
      <c r="A933" s="2" t="s">
        <v>26</v>
      </c>
      <c r="B933" s="2" t="s">
        <v>504</v>
      </c>
      <c r="C933" s="2" t="s">
        <v>521</v>
      </c>
      <c r="D933" s="0" t="s">
        <v>520</v>
      </c>
    </row>
    <row r="934" customFormat="false" ht="24.05" hidden="false" customHeight="false" outlineLevel="0" collapsed="false">
      <c r="A934" s="2" t="s">
        <v>26</v>
      </c>
      <c r="B934" s="2" t="s">
        <v>505</v>
      </c>
      <c r="C934" s="2" t="s">
        <v>519</v>
      </c>
      <c r="D934" s="0" t="s">
        <v>520</v>
      </c>
    </row>
    <row r="935" customFormat="false" ht="24.05" hidden="false" customHeight="false" outlineLevel="0" collapsed="false">
      <c r="A935" s="2" t="s">
        <v>26</v>
      </c>
      <c r="B935" s="2" t="s">
        <v>505</v>
      </c>
      <c r="C935" s="2" t="s">
        <v>521</v>
      </c>
      <c r="D935" s="0" t="s">
        <v>520</v>
      </c>
    </row>
    <row r="936" customFormat="false" ht="24.05" hidden="false" customHeight="false" outlineLevel="0" collapsed="false">
      <c r="A936" s="2" t="s">
        <v>26</v>
      </c>
      <c r="B936" s="2" t="s">
        <v>506</v>
      </c>
      <c r="C936" s="2" t="s">
        <v>519</v>
      </c>
      <c r="D936" s="0" t="s">
        <v>520</v>
      </c>
    </row>
    <row r="937" customFormat="false" ht="24.05" hidden="false" customHeight="false" outlineLevel="0" collapsed="false">
      <c r="A937" s="2" t="s">
        <v>26</v>
      </c>
      <c r="B937" s="2" t="s">
        <v>506</v>
      </c>
      <c r="C937" s="2" t="s">
        <v>521</v>
      </c>
      <c r="D937" s="0" t="s">
        <v>520</v>
      </c>
    </row>
    <row r="938" customFormat="false" ht="24.05" hidden="false" customHeight="false" outlineLevel="0" collapsed="false">
      <c r="A938" s="2" t="s">
        <v>26</v>
      </c>
      <c r="B938" s="2" t="s">
        <v>507</v>
      </c>
      <c r="C938" s="2" t="s">
        <v>519</v>
      </c>
      <c r="D938" s="0" t="s">
        <v>520</v>
      </c>
    </row>
    <row r="939" customFormat="false" ht="24.05" hidden="false" customHeight="false" outlineLevel="0" collapsed="false">
      <c r="A939" s="2" t="s">
        <v>26</v>
      </c>
      <c r="B939" s="2" t="s">
        <v>507</v>
      </c>
      <c r="C939" s="2" t="s">
        <v>521</v>
      </c>
      <c r="D939" s="0" t="s">
        <v>520</v>
      </c>
    </row>
    <row r="940" customFormat="false" ht="24.05" hidden="false" customHeight="false" outlineLevel="0" collapsed="false">
      <c r="A940" s="2" t="s">
        <v>26</v>
      </c>
      <c r="B940" s="2" t="s">
        <v>508</v>
      </c>
      <c r="C940" s="2" t="s">
        <v>519</v>
      </c>
      <c r="D940" s="0" t="s">
        <v>520</v>
      </c>
    </row>
    <row r="941" customFormat="false" ht="24.05" hidden="false" customHeight="false" outlineLevel="0" collapsed="false">
      <c r="A941" s="2" t="s">
        <v>26</v>
      </c>
      <c r="B941" s="2" t="s">
        <v>508</v>
      </c>
      <c r="C941" s="2" t="s">
        <v>521</v>
      </c>
      <c r="D941" s="0" t="s">
        <v>520</v>
      </c>
    </row>
    <row r="942" customFormat="false" ht="24.05" hidden="false" customHeight="false" outlineLevel="0" collapsed="false">
      <c r="A942" s="2" t="s">
        <v>26</v>
      </c>
      <c r="B942" s="2" t="s">
        <v>509</v>
      </c>
      <c r="C942" s="2" t="s">
        <v>519</v>
      </c>
      <c r="D942" s="0" t="s">
        <v>520</v>
      </c>
    </row>
    <row r="943" customFormat="false" ht="24.05" hidden="false" customHeight="false" outlineLevel="0" collapsed="false">
      <c r="A943" s="2" t="s">
        <v>26</v>
      </c>
      <c r="B943" s="2" t="s">
        <v>509</v>
      </c>
      <c r="C943" s="2" t="s">
        <v>521</v>
      </c>
      <c r="D943" s="0" t="s">
        <v>520</v>
      </c>
    </row>
    <row r="944" customFormat="false" ht="24.05" hidden="false" customHeight="false" outlineLevel="0" collapsed="false">
      <c r="A944" s="2" t="s">
        <v>26</v>
      </c>
      <c r="B944" s="2" t="s">
        <v>510</v>
      </c>
      <c r="C944" s="2" t="s">
        <v>519</v>
      </c>
      <c r="D944" s="0" t="s">
        <v>520</v>
      </c>
    </row>
    <row r="945" customFormat="false" ht="24.05" hidden="false" customHeight="false" outlineLevel="0" collapsed="false">
      <c r="A945" s="2" t="s">
        <v>26</v>
      </c>
      <c r="B945" s="2" t="s">
        <v>510</v>
      </c>
      <c r="C945" s="2" t="s">
        <v>521</v>
      </c>
      <c r="D945" s="0" t="s">
        <v>520</v>
      </c>
    </row>
    <row r="946" customFormat="false" ht="24.05" hidden="false" customHeight="false" outlineLevel="0" collapsed="false">
      <c r="A946" s="2" t="s">
        <v>26</v>
      </c>
      <c r="B946" s="2" t="s">
        <v>511</v>
      </c>
      <c r="C946" s="2" t="s">
        <v>519</v>
      </c>
      <c r="D946" s="0" t="s">
        <v>520</v>
      </c>
    </row>
    <row r="947" customFormat="false" ht="24.05" hidden="false" customHeight="false" outlineLevel="0" collapsed="false">
      <c r="A947" s="2" t="s">
        <v>26</v>
      </c>
      <c r="B947" s="2" t="s">
        <v>511</v>
      </c>
      <c r="C947" s="2" t="s">
        <v>521</v>
      </c>
      <c r="D947" s="0" t="s">
        <v>520</v>
      </c>
    </row>
    <row r="948" customFormat="false" ht="24.05" hidden="false" customHeight="false" outlineLevel="0" collapsed="false">
      <c r="A948" s="2" t="s">
        <v>26</v>
      </c>
      <c r="B948" s="2" t="s">
        <v>512</v>
      </c>
      <c r="C948" s="2" t="s">
        <v>519</v>
      </c>
      <c r="D948" s="0" t="s">
        <v>520</v>
      </c>
    </row>
    <row r="949" customFormat="false" ht="24.05" hidden="false" customHeight="false" outlineLevel="0" collapsed="false">
      <c r="A949" s="2" t="s">
        <v>26</v>
      </c>
      <c r="B949" s="2" t="s">
        <v>512</v>
      </c>
      <c r="C949" s="2" t="s">
        <v>521</v>
      </c>
      <c r="D949" s="0" t="s">
        <v>520</v>
      </c>
    </row>
    <row r="950" customFormat="false" ht="24.05" hidden="false" customHeight="false" outlineLevel="0" collapsed="false">
      <c r="A950" s="2" t="s">
        <v>26</v>
      </c>
      <c r="B950" s="2" t="s">
        <v>513</v>
      </c>
      <c r="C950" s="2" t="s">
        <v>519</v>
      </c>
      <c r="D950" s="0" t="s">
        <v>520</v>
      </c>
    </row>
    <row r="951" customFormat="false" ht="24.05" hidden="false" customHeight="false" outlineLevel="0" collapsed="false">
      <c r="A951" s="2" t="s">
        <v>26</v>
      </c>
      <c r="B951" s="2" t="s">
        <v>513</v>
      </c>
      <c r="C951" s="2" t="s">
        <v>521</v>
      </c>
      <c r="D951" s="0" t="s">
        <v>520</v>
      </c>
    </row>
    <row r="952" customFormat="false" ht="24.05" hidden="false" customHeight="false" outlineLevel="0" collapsed="false">
      <c r="A952" s="2" t="s">
        <v>26</v>
      </c>
      <c r="B952" s="2" t="s">
        <v>514</v>
      </c>
      <c r="C952" s="2" t="s">
        <v>519</v>
      </c>
      <c r="D952" s="0" t="s">
        <v>520</v>
      </c>
    </row>
    <row r="953" customFormat="false" ht="24.05" hidden="false" customHeight="false" outlineLevel="0" collapsed="false">
      <c r="A953" s="2" t="s">
        <v>26</v>
      </c>
      <c r="B953" s="2" t="s">
        <v>514</v>
      </c>
      <c r="C953" s="2" t="s">
        <v>521</v>
      </c>
      <c r="D953" s="0" t="s">
        <v>520</v>
      </c>
    </row>
    <row r="954" customFormat="false" ht="24.05" hidden="false" customHeight="false" outlineLevel="0" collapsed="false">
      <c r="A954" s="2" t="s">
        <v>26</v>
      </c>
      <c r="B954" s="2" t="s">
        <v>515</v>
      </c>
      <c r="C954" s="2" t="s">
        <v>519</v>
      </c>
      <c r="D954" s="0" t="s">
        <v>520</v>
      </c>
    </row>
    <row r="955" customFormat="false" ht="24.05" hidden="false" customHeight="false" outlineLevel="0" collapsed="false">
      <c r="A955" s="2" t="s">
        <v>26</v>
      </c>
      <c r="B955" s="2" t="s">
        <v>515</v>
      </c>
      <c r="C955" s="2" t="s">
        <v>521</v>
      </c>
      <c r="D955" s="0" t="s">
        <v>520</v>
      </c>
    </row>
    <row r="956" customFormat="false" ht="24.05" hidden="false" customHeight="false" outlineLevel="0" collapsed="false">
      <c r="A956" s="2" t="s">
        <v>26</v>
      </c>
      <c r="B956" s="2" t="s">
        <v>516</v>
      </c>
      <c r="C956" s="2" t="s">
        <v>519</v>
      </c>
      <c r="D956" s="0" t="s">
        <v>520</v>
      </c>
    </row>
    <row r="957" customFormat="false" ht="24.05" hidden="false" customHeight="false" outlineLevel="0" collapsed="false">
      <c r="A957" s="2" t="s">
        <v>26</v>
      </c>
      <c r="B957" s="2" t="s">
        <v>516</v>
      </c>
      <c r="C957" s="2" t="s">
        <v>521</v>
      </c>
      <c r="D957" s="0" t="s">
        <v>520</v>
      </c>
    </row>
    <row r="958" customFormat="false" ht="12.8" hidden="false" customHeight="false" outlineLevel="0" collapsed="false">
      <c r="A958" s="1"/>
      <c r="B958" s="1"/>
      <c r="C958" s="1"/>
    </row>
    <row r="959" customFormat="false" ht="12.8" hidden="false" customHeight="false" outlineLevel="0" collapsed="false">
      <c r="A959" s="1"/>
      <c r="B959" s="1"/>
      <c r="C959" s="1"/>
    </row>
    <row r="960" customFormat="false" ht="12.8" hidden="false" customHeight="false" outlineLevel="0" collapsed="false">
      <c r="A960" s="1"/>
      <c r="B960" s="1"/>
      <c r="C960" s="1"/>
    </row>
    <row r="961" customFormat="false" ht="12.8" hidden="false" customHeight="false" outlineLevel="0" collapsed="false">
      <c r="A961" s="1"/>
      <c r="B961" s="1"/>
      <c r="C961" s="1"/>
    </row>
    <row r="962" customFormat="false" ht="12.8" hidden="false" customHeight="false" outlineLevel="0" collapsed="false">
      <c r="A962" s="1"/>
      <c r="B962" s="1"/>
      <c r="C962" s="1"/>
    </row>
    <row r="963" customFormat="false" ht="12.8" hidden="false" customHeight="false" outlineLevel="0" collapsed="false">
      <c r="A963" s="1"/>
      <c r="B963" s="1"/>
      <c r="C963" s="1"/>
    </row>
    <row r="964" customFormat="false" ht="12.8" hidden="false" customHeight="false" outlineLevel="0" collapsed="false">
      <c r="A964" s="1"/>
      <c r="B964" s="1"/>
      <c r="C964" s="1"/>
    </row>
    <row r="965" customFormat="false" ht="12.8" hidden="false" customHeight="false" outlineLevel="0" collapsed="false">
      <c r="A965" s="1"/>
      <c r="B965" s="1"/>
      <c r="C965" s="1"/>
    </row>
    <row r="966" customFormat="false" ht="12.8" hidden="false" customHeight="false" outlineLevel="0" collapsed="false">
      <c r="A966" s="1"/>
      <c r="B966" s="1"/>
      <c r="C966" s="1"/>
    </row>
    <row r="967" customFormat="false" ht="12.8" hidden="false" customHeight="false" outlineLevel="0" collapsed="false">
      <c r="A967" s="1"/>
      <c r="B967" s="1"/>
      <c r="C967" s="1"/>
    </row>
    <row r="968" customFormat="false" ht="12.8" hidden="false" customHeight="false" outlineLevel="0" collapsed="false">
      <c r="A968" s="1"/>
      <c r="B968" s="1"/>
      <c r="C968" s="1"/>
    </row>
    <row r="969" customFormat="false" ht="12.8" hidden="false" customHeight="false" outlineLevel="0" collapsed="false">
      <c r="A969" s="1"/>
      <c r="B969" s="1"/>
      <c r="C969" s="1"/>
    </row>
    <row r="970" customFormat="false" ht="12.8" hidden="false" customHeight="false" outlineLevel="0" collapsed="false">
      <c r="A970" s="1"/>
      <c r="B970" s="1"/>
      <c r="C970" s="1"/>
    </row>
    <row r="971" customFormat="false" ht="12.8" hidden="false" customHeight="false" outlineLevel="0" collapsed="false">
      <c r="A971" s="1"/>
      <c r="B971" s="1"/>
      <c r="C971" s="1"/>
    </row>
    <row r="972" customFormat="false" ht="12.8" hidden="false" customHeight="false" outlineLevel="0" collapsed="false">
      <c r="A972" s="1"/>
      <c r="B972" s="1"/>
      <c r="C972" s="1"/>
    </row>
    <row r="973" customFormat="false" ht="12.8" hidden="false" customHeight="false" outlineLevel="0" collapsed="false">
      <c r="A973" s="1"/>
      <c r="B973" s="1"/>
      <c r="C973" s="1"/>
    </row>
    <row r="974" customFormat="false" ht="12.8" hidden="false" customHeight="false" outlineLevel="0" collapsed="false">
      <c r="A974" s="1"/>
      <c r="B974" s="1"/>
      <c r="C974" s="1"/>
    </row>
    <row r="975" customFormat="false" ht="12.8" hidden="false" customHeight="false" outlineLevel="0" collapsed="false">
      <c r="A975" s="1"/>
      <c r="B975" s="1"/>
      <c r="C975" s="1"/>
    </row>
    <row r="976" customFormat="false" ht="12.8" hidden="false" customHeight="false" outlineLevel="0" collapsed="false">
      <c r="A976" s="1"/>
      <c r="B976" s="1"/>
      <c r="C976" s="1"/>
    </row>
    <row r="977" customFormat="false" ht="12.8" hidden="false" customHeight="false" outlineLevel="0" collapsed="false">
      <c r="A977" s="1"/>
      <c r="B977" s="1"/>
      <c r="C977" s="1"/>
    </row>
    <row r="978" customFormat="false" ht="12.8" hidden="false" customHeight="false" outlineLevel="0" collapsed="false">
      <c r="A978" s="1"/>
      <c r="B978" s="1"/>
      <c r="C978" s="1"/>
    </row>
    <row r="979" customFormat="false" ht="12.8" hidden="false" customHeight="false" outlineLevel="0" collapsed="false">
      <c r="A979" s="1"/>
      <c r="B979" s="1"/>
      <c r="C979" s="1"/>
    </row>
    <row r="980" customFormat="false" ht="12.8" hidden="false" customHeight="false" outlineLevel="0" collapsed="false">
      <c r="A980" s="1"/>
      <c r="B980" s="1"/>
      <c r="C980" s="1"/>
    </row>
    <row r="981" customFormat="false" ht="12.8" hidden="false" customHeight="false" outlineLevel="0" collapsed="false">
      <c r="A981" s="1"/>
      <c r="B981" s="1"/>
      <c r="C981" s="1"/>
    </row>
    <row r="982" customFormat="false" ht="12.8" hidden="false" customHeight="false" outlineLevel="0" collapsed="false">
      <c r="A982" s="1"/>
      <c r="B982" s="1"/>
      <c r="C982" s="1"/>
    </row>
    <row r="983" customFormat="false" ht="12.8" hidden="false" customHeight="false" outlineLevel="0" collapsed="false">
      <c r="A983" s="1"/>
      <c r="B983" s="1"/>
      <c r="C983" s="1"/>
    </row>
    <row r="984" customFormat="false" ht="12.8" hidden="false" customHeight="false" outlineLevel="0" collapsed="false">
      <c r="A984" s="1"/>
      <c r="B984" s="1"/>
      <c r="C984" s="1"/>
    </row>
    <row r="985" customFormat="false" ht="12.8" hidden="false" customHeight="false" outlineLevel="0" collapsed="false">
      <c r="A985" s="1"/>
      <c r="B985" s="1"/>
      <c r="C985" s="1"/>
    </row>
    <row r="986" customFormat="false" ht="12.8" hidden="false" customHeight="false" outlineLevel="0" collapsed="false">
      <c r="A986" s="1"/>
      <c r="B986" s="1"/>
      <c r="C986" s="1"/>
    </row>
    <row r="987" customFormat="false" ht="12.8" hidden="false" customHeight="false" outlineLevel="0" collapsed="false">
      <c r="A987" s="1"/>
      <c r="B987" s="1"/>
      <c r="C987" s="1"/>
    </row>
    <row r="988" customFormat="false" ht="12.8" hidden="false" customHeight="false" outlineLevel="0" collapsed="false">
      <c r="A988" s="1"/>
      <c r="B988" s="1"/>
      <c r="C988" s="1"/>
    </row>
    <row r="989" customFormat="false" ht="12.8" hidden="false" customHeight="false" outlineLevel="0" collapsed="false">
      <c r="A989" s="1"/>
      <c r="B989" s="1"/>
      <c r="C989" s="1"/>
    </row>
    <row r="990" customFormat="false" ht="12.8" hidden="false" customHeight="false" outlineLevel="0" collapsed="false">
      <c r="A990" s="1"/>
      <c r="B990" s="1"/>
      <c r="C990" s="1"/>
    </row>
    <row r="991" customFormat="false" ht="12.8" hidden="false" customHeight="false" outlineLevel="0" collapsed="false">
      <c r="A991" s="1"/>
      <c r="B991" s="1"/>
      <c r="C991" s="1"/>
    </row>
    <row r="992" customFormat="false" ht="12.8" hidden="false" customHeight="false" outlineLevel="0" collapsed="false">
      <c r="A992" s="1"/>
      <c r="B992" s="1"/>
      <c r="C992" s="1"/>
    </row>
    <row r="993" customFormat="false" ht="12.8" hidden="false" customHeight="false" outlineLevel="0" collapsed="false">
      <c r="A993" s="1"/>
      <c r="B993" s="1"/>
      <c r="C993" s="1"/>
    </row>
    <row r="994" customFormat="false" ht="12.8" hidden="false" customHeight="false" outlineLevel="0" collapsed="false">
      <c r="A994" s="1"/>
      <c r="B994" s="1"/>
      <c r="C994" s="1"/>
    </row>
    <row r="995" customFormat="false" ht="12.8" hidden="false" customHeight="false" outlineLevel="0" collapsed="false">
      <c r="A995" s="1"/>
      <c r="B995" s="1"/>
      <c r="C995" s="1"/>
    </row>
    <row r="996" customFormat="false" ht="12.8" hidden="false" customHeight="false" outlineLevel="0" collapsed="false">
      <c r="A996" s="1"/>
      <c r="B996" s="1"/>
      <c r="C996" s="1"/>
    </row>
    <row r="997" customFormat="false" ht="12.8" hidden="false" customHeight="false" outlineLevel="0" collapsed="false">
      <c r="A997" s="1"/>
      <c r="B997" s="1"/>
      <c r="C997" s="1"/>
    </row>
    <row r="998" customFormat="false" ht="12.8" hidden="false" customHeight="false" outlineLevel="0" collapsed="false">
      <c r="A998" s="1"/>
      <c r="B998" s="1"/>
      <c r="C998" s="1"/>
    </row>
    <row r="999" customFormat="false" ht="12.8" hidden="false" customHeight="false" outlineLevel="0" collapsed="false">
      <c r="A999" s="1"/>
      <c r="B999" s="1"/>
      <c r="C999" s="1"/>
    </row>
    <row r="1000" customFormat="false" ht="12.8" hidden="false" customHeight="false" outlineLevel="0" collapsed="false">
      <c r="A1000" s="1"/>
      <c r="B1000" s="1"/>
      <c r="C1000" s="1"/>
    </row>
    <row r="1001" customFormat="false" ht="12.8" hidden="false" customHeight="false" outlineLevel="0" collapsed="false">
      <c r="A1001" s="1"/>
      <c r="B1001" s="1"/>
      <c r="C1001" s="1"/>
    </row>
    <row r="1002" customFormat="false" ht="12.8" hidden="false" customHeight="false" outlineLevel="0" collapsed="false">
      <c r="A1002" s="1"/>
      <c r="B1002" s="1"/>
      <c r="C1002" s="1"/>
    </row>
    <row r="1003" customFormat="false" ht="12.8" hidden="false" customHeight="false" outlineLevel="0" collapsed="false">
      <c r="A1003" s="1"/>
      <c r="B1003" s="1"/>
      <c r="C1003" s="1"/>
    </row>
    <row r="1004" customFormat="false" ht="12.8" hidden="false" customHeight="false" outlineLevel="0" collapsed="false">
      <c r="A1004" s="1"/>
      <c r="B1004" s="1"/>
      <c r="C1004" s="1"/>
    </row>
    <row r="1005" customFormat="false" ht="12.8" hidden="false" customHeight="false" outlineLevel="0" collapsed="false">
      <c r="A1005" s="1"/>
      <c r="B1005" s="1"/>
      <c r="C1005" s="1"/>
    </row>
    <row r="1006" customFormat="false" ht="12.8" hidden="false" customHeight="false" outlineLevel="0" collapsed="false">
      <c r="A1006" s="1"/>
      <c r="B1006" s="1"/>
      <c r="C1006" s="1"/>
    </row>
    <row r="1007" customFormat="false" ht="12.8" hidden="false" customHeight="false" outlineLevel="0" collapsed="false">
      <c r="A1007" s="1"/>
      <c r="B1007" s="1"/>
      <c r="C1007" s="1"/>
    </row>
    <row r="1008" customFormat="false" ht="12.8" hidden="false" customHeight="false" outlineLevel="0" collapsed="false">
      <c r="A1008" s="1"/>
      <c r="B1008" s="1"/>
      <c r="C1008" s="1"/>
    </row>
    <row r="1009" customFormat="false" ht="12.8" hidden="false" customHeight="false" outlineLevel="0" collapsed="false">
      <c r="A1009" s="1"/>
      <c r="B1009" s="1"/>
      <c r="C1009" s="1"/>
    </row>
    <row r="1010" customFormat="false" ht="12.8" hidden="false" customHeight="false" outlineLevel="0" collapsed="false">
      <c r="A1010" s="1"/>
      <c r="B1010" s="1"/>
      <c r="C1010" s="1"/>
    </row>
    <row r="1011" customFormat="false" ht="12.8" hidden="false" customHeight="false" outlineLevel="0" collapsed="false">
      <c r="A1011" s="1"/>
      <c r="B1011" s="1"/>
      <c r="C1011" s="1"/>
    </row>
    <row r="1012" customFormat="false" ht="12.8" hidden="false" customHeight="false" outlineLevel="0" collapsed="false">
      <c r="A1012" s="1"/>
      <c r="B1012" s="1"/>
      <c r="C1012" s="1"/>
    </row>
    <row r="1013" customFormat="false" ht="12.8" hidden="false" customHeight="false" outlineLevel="0" collapsed="false">
      <c r="A1013" s="1"/>
      <c r="B1013" s="1"/>
      <c r="C1013" s="1"/>
    </row>
    <row r="1014" customFormat="false" ht="12.8" hidden="false" customHeight="false" outlineLevel="0" collapsed="false">
      <c r="A1014" s="1"/>
      <c r="B1014" s="1"/>
      <c r="C1014" s="1"/>
    </row>
    <row r="1015" customFormat="false" ht="12.8" hidden="false" customHeight="false" outlineLevel="0" collapsed="false">
      <c r="A1015" s="1"/>
      <c r="B1015" s="1"/>
      <c r="C1015" s="1"/>
    </row>
    <row r="1016" customFormat="false" ht="12.8" hidden="false" customHeight="false" outlineLevel="0" collapsed="false">
      <c r="A1016" s="1"/>
      <c r="B1016" s="1"/>
      <c r="C1016" s="1"/>
    </row>
    <row r="1017" customFormat="false" ht="12.8" hidden="false" customHeight="false" outlineLevel="0" collapsed="false">
      <c r="A1017" s="1"/>
      <c r="B1017" s="1"/>
      <c r="C1017" s="1"/>
    </row>
    <row r="1018" customFormat="false" ht="12.8" hidden="false" customHeight="false" outlineLevel="0" collapsed="false">
      <c r="A1018" s="1"/>
      <c r="B1018" s="1"/>
      <c r="C1018" s="1"/>
    </row>
    <row r="1019" customFormat="false" ht="12.8" hidden="false" customHeight="false" outlineLevel="0" collapsed="false">
      <c r="A1019" s="1"/>
      <c r="B1019" s="1"/>
      <c r="C1019" s="1"/>
    </row>
    <row r="1020" customFormat="false" ht="12.8" hidden="false" customHeight="false" outlineLevel="0" collapsed="false">
      <c r="A1020" s="1"/>
      <c r="B1020" s="1"/>
      <c r="C1020" s="1"/>
    </row>
    <row r="1021" customFormat="false" ht="12.8" hidden="false" customHeight="false" outlineLevel="0" collapsed="false">
      <c r="A1021" s="1"/>
      <c r="B1021" s="1"/>
      <c r="C1021" s="1"/>
    </row>
    <row r="1022" customFormat="false" ht="12.8" hidden="false" customHeight="false" outlineLevel="0" collapsed="false">
      <c r="A1022" s="1"/>
      <c r="B1022" s="1"/>
      <c r="C1022" s="1"/>
    </row>
    <row r="1023" customFormat="false" ht="12.8" hidden="false" customHeight="false" outlineLevel="0" collapsed="false">
      <c r="A1023" s="1"/>
      <c r="B1023" s="1"/>
      <c r="C1023" s="1"/>
    </row>
    <row r="1024" customFormat="false" ht="12.8" hidden="false" customHeight="false" outlineLevel="0" collapsed="false">
      <c r="A1024" s="1"/>
      <c r="B1024" s="1"/>
      <c r="C1024" s="1"/>
    </row>
    <row r="1025" customFormat="false" ht="12.8" hidden="false" customHeight="false" outlineLevel="0" collapsed="false">
      <c r="A1025" s="1"/>
      <c r="B1025" s="1"/>
      <c r="C1025" s="1"/>
    </row>
    <row r="1026" customFormat="false" ht="12.8" hidden="false" customHeight="false" outlineLevel="0" collapsed="false">
      <c r="A1026" s="1"/>
      <c r="B1026" s="1"/>
      <c r="C1026" s="1"/>
    </row>
    <row r="1027" customFormat="false" ht="12.8" hidden="false" customHeight="false" outlineLevel="0" collapsed="false">
      <c r="A1027" s="1"/>
      <c r="B1027" s="1"/>
      <c r="C1027" s="1"/>
    </row>
    <row r="1028" customFormat="false" ht="12.8" hidden="false" customHeight="false" outlineLevel="0" collapsed="false">
      <c r="A1028" s="1"/>
      <c r="B1028" s="1"/>
      <c r="C1028" s="1"/>
    </row>
    <row r="1029" customFormat="false" ht="12.8" hidden="false" customHeight="false" outlineLevel="0" collapsed="false">
      <c r="A1029" s="1"/>
      <c r="B1029" s="1"/>
      <c r="C1029" s="1"/>
    </row>
    <row r="1030" customFormat="false" ht="12.8" hidden="false" customHeight="false" outlineLevel="0" collapsed="false">
      <c r="A1030" s="1"/>
      <c r="B1030" s="1"/>
      <c r="C1030" s="1"/>
    </row>
    <row r="1031" customFormat="false" ht="12.8" hidden="false" customHeight="false" outlineLevel="0" collapsed="false">
      <c r="A1031" s="1"/>
      <c r="B1031" s="1"/>
      <c r="C1031" s="1"/>
    </row>
    <row r="1032" customFormat="false" ht="12.8" hidden="false" customHeight="false" outlineLevel="0" collapsed="false">
      <c r="A1032" s="1"/>
      <c r="B1032" s="1"/>
      <c r="C1032" s="1"/>
    </row>
    <row r="1033" customFormat="false" ht="12.8" hidden="false" customHeight="false" outlineLevel="0" collapsed="false">
      <c r="A1033" s="1"/>
      <c r="B1033" s="1"/>
      <c r="C1033" s="1"/>
    </row>
    <row r="1034" customFormat="false" ht="12.8" hidden="false" customHeight="false" outlineLevel="0" collapsed="false">
      <c r="A1034" s="1"/>
      <c r="B1034" s="1"/>
      <c r="C1034" s="1"/>
    </row>
    <row r="1035" customFormat="false" ht="12.8" hidden="false" customHeight="false" outlineLevel="0" collapsed="false">
      <c r="A1035" s="1"/>
      <c r="B1035" s="1"/>
      <c r="C1035" s="1"/>
    </row>
    <row r="1036" customFormat="false" ht="12.8" hidden="false" customHeight="false" outlineLevel="0" collapsed="false">
      <c r="A1036" s="1"/>
      <c r="B1036" s="1"/>
      <c r="C1036" s="1"/>
    </row>
    <row r="1037" customFormat="false" ht="12.8" hidden="false" customHeight="false" outlineLevel="0" collapsed="false">
      <c r="A1037" s="1"/>
      <c r="B1037" s="1"/>
      <c r="C1037" s="1"/>
    </row>
    <row r="1038" customFormat="false" ht="12.8" hidden="false" customHeight="false" outlineLevel="0" collapsed="false">
      <c r="A1038" s="1"/>
      <c r="B1038" s="1"/>
      <c r="C1038" s="1"/>
    </row>
    <row r="1039" customFormat="false" ht="12.8" hidden="false" customHeight="false" outlineLevel="0" collapsed="false">
      <c r="A1039" s="1"/>
      <c r="B1039" s="1"/>
      <c r="C1039" s="1"/>
    </row>
    <row r="1040" customFormat="false" ht="12.8" hidden="false" customHeight="false" outlineLevel="0" collapsed="false">
      <c r="A1040" s="1"/>
      <c r="B1040" s="1"/>
      <c r="C1040" s="1"/>
    </row>
    <row r="1041" customFormat="false" ht="12.8" hidden="false" customHeight="false" outlineLevel="0" collapsed="false">
      <c r="A1041" s="1"/>
      <c r="B1041" s="1"/>
      <c r="C1041" s="1"/>
    </row>
    <row r="1042" customFormat="false" ht="12.8" hidden="false" customHeight="false" outlineLevel="0" collapsed="false">
      <c r="A1042" s="1"/>
      <c r="B1042" s="1"/>
      <c r="C1042" s="1"/>
    </row>
    <row r="1043" customFormat="false" ht="12.8" hidden="false" customHeight="false" outlineLevel="0" collapsed="false">
      <c r="A1043" s="1"/>
      <c r="B1043" s="1"/>
      <c r="C1043" s="1"/>
    </row>
    <row r="1044" customFormat="false" ht="12.8" hidden="false" customHeight="false" outlineLevel="0" collapsed="false">
      <c r="A1044" s="1"/>
      <c r="B1044" s="1"/>
      <c r="C1044" s="1"/>
    </row>
    <row r="1045" customFormat="false" ht="12.8" hidden="false" customHeight="false" outlineLevel="0" collapsed="false">
      <c r="A1045" s="1"/>
      <c r="B1045" s="1"/>
      <c r="C1045" s="1"/>
    </row>
    <row r="1046" customFormat="false" ht="12.8" hidden="false" customHeight="false" outlineLevel="0" collapsed="false">
      <c r="A1046" s="1"/>
      <c r="B1046" s="1"/>
      <c r="C1046" s="1"/>
    </row>
    <row r="1047" customFormat="false" ht="12.8" hidden="false" customHeight="false" outlineLevel="0" collapsed="false">
      <c r="A1047" s="1"/>
      <c r="B1047" s="1"/>
      <c r="C1047" s="1"/>
    </row>
    <row r="1048" customFormat="false" ht="12.8" hidden="false" customHeight="false" outlineLevel="0" collapsed="false">
      <c r="A1048" s="1"/>
      <c r="B1048" s="1"/>
      <c r="C1048" s="1"/>
    </row>
    <row r="1049" customFormat="false" ht="12.8" hidden="false" customHeight="false" outlineLevel="0" collapsed="false">
      <c r="A1049" s="1"/>
      <c r="B1049" s="1"/>
      <c r="C1049" s="1"/>
    </row>
    <row r="1050" customFormat="false" ht="12.8" hidden="false" customHeight="false" outlineLevel="0" collapsed="false">
      <c r="A1050" s="1"/>
      <c r="B1050" s="1"/>
      <c r="C1050" s="1"/>
    </row>
    <row r="1051" customFormat="false" ht="12.8" hidden="false" customHeight="false" outlineLevel="0" collapsed="false">
      <c r="A1051" s="1"/>
      <c r="B1051" s="1"/>
      <c r="C1051" s="1"/>
    </row>
    <row r="1052" customFormat="false" ht="12.8" hidden="false" customHeight="false" outlineLevel="0" collapsed="false">
      <c r="A1052" s="1"/>
      <c r="B1052" s="1"/>
      <c r="C1052" s="1"/>
    </row>
    <row r="1053" customFormat="false" ht="12.8" hidden="false" customHeight="false" outlineLevel="0" collapsed="false">
      <c r="A1053" s="1"/>
      <c r="B1053" s="1"/>
      <c r="C1053" s="1"/>
    </row>
    <row r="1054" customFormat="false" ht="12.8" hidden="false" customHeight="false" outlineLevel="0" collapsed="false">
      <c r="A1054" s="1"/>
      <c r="B1054" s="1"/>
      <c r="C1054" s="1"/>
    </row>
    <row r="1055" customFormat="false" ht="12.8" hidden="false" customHeight="false" outlineLevel="0" collapsed="false">
      <c r="A1055" s="1"/>
      <c r="B1055" s="1"/>
      <c r="C1055" s="1"/>
    </row>
    <row r="1056" customFormat="false" ht="12.8" hidden="false" customHeight="false" outlineLevel="0" collapsed="false">
      <c r="A1056" s="1"/>
      <c r="B1056" s="1"/>
      <c r="C1056" s="1"/>
    </row>
    <row r="1057" customFormat="false" ht="12.8" hidden="false" customHeight="false" outlineLevel="0" collapsed="false">
      <c r="A1057" s="1"/>
      <c r="B1057" s="1"/>
      <c r="C1057" s="1"/>
    </row>
    <row r="1058" customFormat="false" ht="12.8" hidden="false" customHeight="false" outlineLevel="0" collapsed="false">
      <c r="A1058" s="1"/>
      <c r="B1058" s="1"/>
      <c r="C1058" s="1"/>
    </row>
    <row r="1059" customFormat="false" ht="12.8" hidden="false" customHeight="false" outlineLevel="0" collapsed="false">
      <c r="A1059" s="1"/>
      <c r="B1059" s="1"/>
      <c r="C1059" s="1"/>
    </row>
    <row r="1060" customFormat="false" ht="12.8" hidden="false" customHeight="false" outlineLevel="0" collapsed="false">
      <c r="A1060" s="1"/>
      <c r="B1060" s="1"/>
      <c r="C1060" s="1"/>
    </row>
    <row r="1061" customFormat="false" ht="12.8" hidden="false" customHeight="false" outlineLevel="0" collapsed="false">
      <c r="A1061" s="1"/>
      <c r="B1061" s="1"/>
      <c r="C1061" s="1"/>
    </row>
    <row r="1062" customFormat="false" ht="12.8" hidden="false" customHeight="false" outlineLevel="0" collapsed="false">
      <c r="A1062" s="1"/>
      <c r="B1062" s="1"/>
      <c r="C1062" s="1"/>
    </row>
    <row r="1063" customFormat="false" ht="12.8" hidden="false" customHeight="false" outlineLevel="0" collapsed="false">
      <c r="A1063" s="1"/>
      <c r="B1063" s="1"/>
      <c r="C1063" s="1"/>
    </row>
    <row r="1064" customFormat="false" ht="12.8" hidden="false" customHeight="false" outlineLevel="0" collapsed="false">
      <c r="A1064" s="1"/>
      <c r="B1064" s="1"/>
      <c r="C1064" s="1"/>
    </row>
    <row r="1065" customFormat="false" ht="12.8" hidden="false" customHeight="false" outlineLevel="0" collapsed="false">
      <c r="A1065" s="1"/>
      <c r="B1065" s="1"/>
      <c r="C1065" s="1"/>
    </row>
    <row r="1066" customFormat="false" ht="12.8" hidden="false" customHeight="false" outlineLevel="0" collapsed="false">
      <c r="A1066" s="1"/>
      <c r="B1066" s="1"/>
      <c r="C1066" s="1"/>
    </row>
    <row r="1067" customFormat="false" ht="12.8" hidden="false" customHeight="false" outlineLevel="0" collapsed="false">
      <c r="A1067" s="1"/>
      <c r="B1067" s="1"/>
      <c r="C1067" s="1"/>
    </row>
    <row r="1068" customFormat="false" ht="12.8" hidden="false" customHeight="false" outlineLevel="0" collapsed="false">
      <c r="A1068" s="1"/>
      <c r="B1068" s="1"/>
      <c r="C1068" s="1"/>
    </row>
    <row r="1069" customFormat="false" ht="12.8" hidden="false" customHeight="false" outlineLevel="0" collapsed="false">
      <c r="A1069" s="1"/>
      <c r="B1069" s="1"/>
      <c r="C1069" s="1"/>
    </row>
    <row r="1070" customFormat="false" ht="12.8" hidden="false" customHeight="false" outlineLevel="0" collapsed="false">
      <c r="A1070" s="1"/>
      <c r="B1070" s="1"/>
      <c r="C1070" s="1"/>
    </row>
    <row r="1071" customFormat="false" ht="12.8" hidden="false" customHeight="false" outlineLevel="0" collapsed="false">
      <c r="A1071" s="1"/>
      <c r="B1071" s="1"/>
      <c r="C1071" s="1"/>
    </row>
    <row r="1072" customFormat="false" ht="12.8" hidden="false" customHeight="false" outlineLevel="0" collapsed="false">
      <c r="A1072" s="1"/>
      <c r="B1072" s="1"/>
      <c r="C1072" s="1"/>
    </row>
    <row r="1073" customFormat="false" ht="12.8" hidden="false" customHeight="false" outlineLevel="0" collapsed="false">
      <c r="A1073" s="1"/>
      <c r="B1073" s="1"/>
      <c r="C1073" s="1"/>
    </row>
    <row r="1074" customFormat="false" ht="12.8" hidden="false" customHeight="false" outlineLevel="0" collapsed="false">
      <c r="A1074" s="1"/>
      <c r="B1074" s="1"/>
      <c r="C1074" s="1"/>
    </row>
    <row r="1075" customFormat="false" ht="12.8" hidden="false" customHeight="false" outlineLevel="0" collapsed="false">
      <c r="A1075" s="1"/>
      <c r="B1075" s="1"/>
      <c r="C1075" s="1"/>
    </row>
    <row r="1076" customFormat="false" ht="12.8" hidden="false" customHeight="false" outlineLevel="0" collapsed="false">
      <c r="A1076" s="1"/>
      <c r="B1076" s="1"/>
      <c r="C1076" s="1"/>
    </row>
    <row r="1077" customFormat="false" ht="12.8" hidden="false" customHeight="false" outlineLevel="0" collapsed="false">
      <c r="A1077" s="1"/>
      <c r="B1077" s="1"/>
      <c r="C1077" s="1"/>
    </row>
    <row r="1078" customFormat="false" ht="12.8" hidden="false" customHeight="false" outlineLevel="0" collapsed="false">
      <c r="A1078" s="1"/>
      <c r="B1078" s="1"/>
      <c r="C1078" s="1"/>
    </row>
    <row r="1079" customFormat="false" ht="12.8" hidden="false" customHeight="false" outlineLevel="0" collapsed="false">
      <c r="A1079" s="1"/>
      <c r="B1079" s="1"/>
      <c r="C1079" s="1"/>
    </row>
    <row r="1080" customFormat="false" ht="12.8" hidden="false" customHeight="false" outlineLevel="0" collapsed="false">
      <c r="A1080" s="1"/>
      <c r="B1080" s="1"/>
      <c r="C1080" s="1"/>
    </row>
    <row r="1081" customFormat="false" ht="12.8" hidden="false" customHeight="false" outlineLevel="0" collapsed="false">
      <c r="A1081" s="1"/>
      <c r="B1081" s="1"/>
      <c r="C1081" s="1"/>
    </row>
    <row r="1082" customFormat="false" ht="12.8" hidden="false" customHeight="false" outlineLevel="0" collapsed="false">
      <c r="A1082" s="1"/>
      <c r="B1082" s="1"/>
      <c r="C1082" s="1"/>
    </row>
    <row r="1083" customFormat="false" ht="12.8" hidden="false" customHeight="false" outlineLevel="0" collapsed="false">
      <c r="A1083" s="1"/>
      <c r="B1083" s="1"/>
      <c r="C1083" s="1"/>
    </row>
    <row r="1084" customFormat="false" ht="12.8" hidden="false" customHeight="false" outlineLevel="0" collapsed="false">
      <c r="A1084" s="1"/>
      <c r="B1084" s="1"/>
      <c r="C1084" s="1"/>
    </row>
    <row r="1085" customFormat="false" ht="12.8" hidden="false" customHeight="false" outlineLevel="0" collapsed="false">
      <c r="A1085" s="1"/>
      <c r="B1085" s="1"/>
      <c r="C1085" s="1"/>
    </row>
    <row r="1086" customFormat="false" ht="12.8" hidden="false" customHeight="false" outlineLevel="0" collapsed="false">
      <c r="A1086" s="1"/>
      <c r="B1086" s="1"/>
      <c r="C1086" s="1"/>
    </row>
    <row r="1087" customFormat="false" ht="12.8" hidden="false" customHeight="false" outlineLevel="0" collapsed="false">
      <c r="A1087" s="1"/>
      <c r="B1087" s="1"/>
      <c r="C1087" s="1"/>
    </row>
    <row r="1088" customFormat="false" ht="12.8" hidden="false" customHeight="false" outlineLevel="0" collapsed="false">
      <c r="A1088" s="1"/>
      <c r="B1088" s="1"/>
      <c r="C1088" s="1"/>
    </row>
    <row r="1089" customFormat="false" ht="12.8" hidden="false" customHeight="false" outlineLevel="0" collapsed="false">
      <c r="A1089" s="1"/>
      <c r="B1089" s="1"/>
      <c r="C1089" s="1"/>
    </row>
    <row r="1090" customFormat="false" ht="12.8" hidden="false" customHeight="false" outlineLevel="0" collapsed="false">
      <c r="A1090" s="1"/>
      <c r="B1090" s="1"/>
      <c r="C1090" s="1"/>
    </row>
    <row r="1091" customFormat="false" ht="12.8" hidden="false" customHeight="false" outlineLevel="0" collapsed="false">
      <c r="A1091" s="1"/>
      <c r="B1091" s="1"/>
      <c r="C1091" s="1"/>
    </row>
    <row r="1092" customFormat="false" ht="12.8" hidden="false" customHeight="false" outlineLevel="0" collapsed="false">
      <c r="A1092" s="1"/>
      <c r="B1092" s="1"/>
      <c r="C1092" s="1"/>
    </row>
    <row r="1093" customFormat="false" ht="12.8" hidden="false" customHeight="false" outlineLevel="0" collapsed="false">
      <c r="A1093" s="1"/>
      <c r="B1093" s="1"/>
      <c r="C1093" s="1"/>
    </row>
    <row r="1094" customFormat="false" ht="12.8" hidden="false" customHeight="false" outlineLevel="0" collapsed="false">
      <c r="A1094" s="1"/>
      <c r="B1094" s="1"/>
      <c r="C1094" s="1"/>
    </row>
    <row r="1095" customFormat="false" ht="12.8" hidden="false" customHeight="false" outlineLevel="0" collapsed="false">
      <c r="A1095" s="1"/>
      <c r="B1095" s="1"/>
      <c r="C1095" s="1"/>
    </row>
    <row r="1096" customFormat="false" ht="12.8" hidden="false" customHeight="false" outlineLevel="0" collapsed="false">
      <c r="A1096" s="1"/>
      <c r="B1096" s="1"/>
      <c r="C1096" s="1"/>
    </row>
    <row r="1097" customFormat="false" ht="12.8" hidden="false" customHeight="false" outlineLevel="0" collapsed="false">
      <c r="A1097" s="1"/>
      <c r="B1097" s="1"/>
      <c r="C1097" s="1"/>
    </row>
    <row r="1098" customFormat="false" ht="12.8" hidden="false" customHeight="false" outlineLevel="0" collapsed="false">
      <c r="A1098" s="1"/>
      <c r="B1098" s="1"/>
      <c r="C1098" s="1"/>
    </row>
    <row r="1099" customFormat="false" ht="12.8" hidden="false" customHeight="false" outlineLevel="0" collapsed="false">
      <c r="A1099" s="1"/>
      <c r="B1099" s="1"/>
      <c r="C1099" s="1"/>
    </row>
    <row r="1100" customFormat="false" ht="12.8" hidden="false" customHeight="false" outlineLevel="0" collapsed="false">
      <c r="A1100" s="1"/>
      <c r="B1100" s="1"/>
      <c r="C1100" s="1"/>
    </row>
    <row r="1101" customFormat="false" ht="12.8" hidden="false" customHeight="false" outlineLevel="0" collapsed="false">
      <c r="A1101" s="1"/>
      <c r="B1101" s="1"/>
      <c r="C1101" s="1"/>
    </row>
    <row r="1102" customFormat="false" ht="12.8" hidden="false" customHeight="false" outlineLevel="0" collapsed="false">
      <c r="A1102" s="1"/>
      <c r="B1102" s="1"/>
      <c r="C1102" s="1"/>
    </row>
    <row r="1103" customFormat="false" ht="12.8" hidden="false" customHeight="false" outlineLevel="0" collapsed="false">
      <c r="A1103" s="1"/>
      <c r="B1103" s="1"/>
      <c r="C1103" s="1"/>
    </row>
    <row r="1104" customFormat="false" ht="12.8" hidden="false" customHeight="false" outlineLevel="0" collapsed="false">
      <c r="A1104" s="1"/>
      <c r="B1104" s="1"/>
      <c r="C1104" s="1"/>
    </row>
    <row r="1105" customFormat="false" ht="12.8" hidden="false" customHeight="false" outlineLevel="0" collapsed="false">
      <c r="A1105" s="1"/>
      <c r="B1105" s="1"/>
      <c r="C1105" s="1"/>
    </row>
    <row r="1106" customFormat="false" ht="12.8" hidden="false" customHeight="false" outlineLevel="0" collapsed="false">
      <c r="A1106" s="1"/>
      <c r="B1106" s="1"/>
      <c r="C1106" s="1"/>
    </row>
    <row r="1107" customFormat="false" ht="12.8" hidden="false" customHeight="false" outlineLevel="0" collapsed="false">
      <c r="A1107" s="1"/>
      <c r="B1107" s="1"/>
      <c r="C1107" s="1"/>
    </row>
    <row r="1108" customFormat="false" ht="12.8" hidden="false" customHeight="false" outlineLevel="0" collapsed="false">
      <c r="A1108" s="1"/>
      <c r="B1108" s="1"/>
      <c r="C1108" s="1"/>
    </row>
    <row r="1109" customFormat="false" ht="12.8" hidden="false" customHeight="false" outlineLevel="0" collapsed="false">
      <c r="A1109" s="1"/>
      <c r="B1109" s="1"/>
      <c r="C1109" s="1"/>
    </row>
    <row r="1110" customFormat="false" ht="12.8" hidden="false" customHeight="false" outlineLevel="0" collapsed="false">
      <c r="A1110" s="1"/>
      <c r="B1110" s="1"/>
      <c r="C1110" s="1"/>
    </row>
    <row r="1111" customFormat="false" ht="12.8" hidden="false" customHeight="false" outlineLevel="0" collapsed="false">
      <c r="A1111" s="1"/>
      <c r="B1111" s="1"/>
      <c r="C1111" s="1"/>
    </row>
    <row r="1112" customFormat="false" ht="12.8" hidden="false" customHeight="false" outlineLevel="0" collapsed="false">
      <c r="A1112" s="1"/>
      <c r="B1112" s="1"/>
      <c r="C1112" s="1"/>
    </row>
    <row r="1113" customFormat="false" ht="12.8" hidden="false" customHeight="false" outlineLevel="0" collapsed="false">
      <c r="A1113" s="1"/>
      <c r="B1113" s="1"/>
      <c r="C1113" s="1"/>
    </row>
    <row r="1114" customFormat="false" ht="12.8" hidden="false" customHeight="false" outlineLevel="0" collapsed="false">
      <c r="A1114" s="1"/>
      <c r="B1114" s="1"/>
      <c r="C1114" s="1"/>
    </row>
    <row r="1115" customFormat="false" ht="12.8" hidden="false" customHeight="false" outlineLevel="0" collapsed="false">
      <c r="A1115" s="1"/>
      <c r="B1115" s="1"/>
      <c r="C1115" s="1"/>
    </row>
    <row r="1116" customFormat="false" ht="12.8" hidden="false" customHeight="false" outlineLevel="0" collapsed="false">
      <c r="A1116" s="1"/>
      <c r="B1116" s="1"/>
      <c r="C1116" s="1"/>
    </row>
    <row r="1117" customFormat="false" ht="12.8" hidden="false" customHeight="false" outlineLevel="0" collapsed="false">
      <c r="A1117" s="1"/>
      <c r="B1117" s="1"/>
      <c r="C1117" s="1"/>
    </row>
    <row r="1118" customFormat="false" ht="12.8" hidden="false" customHeight="false" outlineLevel="0" collapsed="false">
      <c r="A1118" s="1"/>
      <c r="B1118" s="1"/>
      <c r="C1118" s="1"/>
    </row>
    <row r="1119" customFormat="false" ht="12.8" hidden="false" customHeight="false" outlineLevel="0" collapsed="false">
      <c r="A1119" s="1"/>
      <c r="B1119" s="1"/>
      <c r="C1119" s="1"/>
    </row>
    <row r="1120" customFormat="false" ht="12.8" hidden="false" customHeight="false" outlineLevel="0" collapsed="false">
      <c r="A1120" s="1"/>
      <c r="B1120" s="1"/>
      <c r="C1120" s="1"/>
    </row>
    <row r="1121" customFormat="false" ht="12.8" hidden="false" customHeight="false" outlineLevel="0" collapsed="false">
      <c r="A1121" s="1"/>
      <c r="B1121" s="1"/>
      <c r="C1121" s="1"/>
    </row>
    <row r="1122" customFormat="false" ht="12.8" hidden="false" customHeight="false" outlineLevel="0" collapsed="false">
      <c r="A1122" s="1"/>
      <c r="B1122" s="1"/>
      <c r="C1122" s="1"/>
    </row>
    <row r="1123" customFormat="false" ht="12.8" hidden="false" customHeight="false" outlineLevel="0" collapsed="false">
      <c r="A1123" s="1"/>
      <c r="B1123" s="1"/>
      <c r="C1123" s="1"/>
    </row>
    <row r="1124" customFormat="false" ht="12.8" hidden="false" customHeight="false" outlineLevel="0" collapsed="false">
      <c r="A1124" s="1"/>
      <c r="B1124" s="1"/>
      <c r="C1124" s="1"/>
    </row>
    <row r="1125" customFormat="false" ht="12.8" hidden="false" customHeight="false" outlineLevel="0" collapsed="false">
      <c r="A1125" s="1"/>
      <c r="B1125" s="1"/>
      <c r="C1125" s="1"/>
    </row>
    <row r="1126" customFormat="false" ht="12.8" hidden="false" customHeight="false" outlineLevel="0" collapsed="false">
      <c r="A1126" s="1"/>
      <c r="B1126" s="1"/>
      <c r="C1126" s="1"/>
    </row>
    <row r="1127" customFormat="false" ht="12.8" hidden="false" customHeight="false" outlineLevel="0" collapsed="false">
      <c r="A1127" s="1"/>
      <c r="B1127" s="1"/>
      <c r="C1127" s="1"/>
    </row>
    <row r="1128" customFormat="false" ht="12.8" hidden="false" customHeight="false" outlineLevel="0" collapsed="false">
      <c r="A1128" s="1"/>
      <c r="B1128" s="1"/>
      <c r="C1128" s="1"/>
    </row>
    <row r="1129" customFormat="false" ht="12.8" hidden="false" customHeight="false" outlineLevel="0" collapsed="false">
      <c r="A1129" s="1"/>
      <c r="B1129" s="1"/>
      <c r="C1129" s="1"/>
    </row>
    <row r="1130" customFormat="false" ht="12.8" hidden="false" customHeight="false" outlineLevel="0" collapsed="false">
      <c r="A1130" s="1"/>
      <c r="B1130" s="1"/>
      <c r="C1130" s="1"/>
    </row>
    <row r="1131" customFormat="false" ht="12.8" hidden="false" customHeight="false" outlineLevel="0" collapsed="false">
      <c r="A1131" s="1"/>
      <c r="B1131" s="1"/>
      <c r="C1131" s="1"/>
    </row>
    <row r="1132" customFormat="false" ht="12.8" hidden="false" customHeight="false" outlineLevel="0" collapsed="false">
      <c r="A1132" s="1"/>
      <c r="B1132" s="1"/>
      <c r="C1132" s="1"/>
    </row>
    <row r="1133" customFormat="false" ht="12.8" hidden="false" customHeight="false" outlineLevel="0" collapsed="false">
      <c r="A1133" s="1"/>
      <c r="B1133" s="1"/>
      <c r="C1133" s="1"/>
    </row>
    <row r="1134" customFormat="false" ht="12.8" hidden="false" customHeight="false" outlineLevel="0" collapsed="false">
      <c r="A1134" s="1"/>
      <c r="B1134" s="1"/>
      <c r="C1134" s="1"/>
    </row>
    <row r="1135" customFormat="false" ht="12.8" hidden="false" customHeight="false" outlineLevel="0" collapsed="false">
      <c r="A1135" s="1"/>
      <c r="B1135" s="1"/>
      <c r="C1135" s="1"/>
    </row>
    <row r="1136" customFormat="false" ht="12.8" hidden="false" customHeight="false" outlineLevel="0" collapsed="false">
      <c r="A1136" s="1"/>
      <c r="B1136" s="1"/>
      <c r="C1136" s="1"/>
    </row>
    <row r="1137" customFormat="false" ht="12.8" hidden="false" customHeight="false" outlineLevel="0" collapsed="false">
      <c r="A1137" s="1"/>
      <c r="B1137" s="1"/>
      <c r="C1137" s="1"/>
    </row>
    <row r="1138" customFormat="false" ht="12.8" hidden="false" customHeight="false" outlineLevel="0" collapsed="false">
      <c r="A1138" s="1"/>
      <c r="B1138" s="1"/>
      <c r="C1138" s="1"/>
    </row>
    <row r="1139" customFormat="false" ht="12.8" hidden="false" customHeight="false" outlineLevel="0" collapsed="false">
      <c r="A1139" s="1"/>
      <c r="B1139" s="1"/>
      <c r="C1139" s="1"/>
    </row>
    <row r="1140" customFormat="false" ht="12.8" hidden="false" customHeight="false" outlineLevel="0" collapsed="false">
      <c r="A1140" s="1"/>
      <c r="B1140" s="1"/>
      <c r="C1140" s="1"/>
    </row>
    <row r="1141" customFormat="false" ht="12.8" hidden="false" customHeight="false" outlineLevel="0" collapsed="false">
      <c r="A1141" s="1"/>
      <c r="B1141" s="1"/>
      <c r="C1141" s="1"/>
    </row>
    <row r="1142" customFormat="false" ht="12.8" hidden="false" customHeight="false" outlineLevel="0" collapsed="false">
      <c r="A1142" s="1"/>
      <c r="B1142" s="1"/>
      <c r="C1142" s="1"/>
    </row>
    <row r="1143" customFormat="false" ht="12.8" hidden="false" customHeight="false" outlineLevel="0" collapsed="false">
      <c r="A1143" s="1"/>
      <c r="B1143" s="1"/>
      <c r="C1143" s="1"/>
    </row>
    <row r="1144" customFormat="false" ht="12.8" hidden="false" customHeight="false" outlineLevel="0" collapsed="false">
      <c r="A1144" s="1"/>
      <c r="B1144" s="1"/>
      <c r="C1144" s="1"/>
    </row>
    <row r="1145" customFormat="false" ht="12.8" hidden="false" customHeight="false" outlineLevel="0" collapsed="false">
      <c r="A1145" s="1"/>
      <c r="B1145" s="1"/>
      <c r="C1145" s="1"/>
    </row>
    <row r="1146" customFormat="false" ht="12.8" hidden="false" customHeight="false" outlineLevel="0" collapsed="false">
      <c r="A1146" s="1"/>
      <c r="B1146" s="1"/>
      <c r="C1146" s="1"/>
    </row>
    <row r="1147" customFormat="false" ht="12.8" hidden="false" customHeight="false" outlineLevel="0" collapsed="false">
      <c r="A1147" s="1"/>
      <c r="B1147" s="1"/>
      <c r="C1147" s="1"/>
    </row>
    <row r="1148" customFormat="false" ht="12.8" hidden="false" customHeight="false" outlineLevel="0" collapsed="false">
      <c r="A1148" s="1"/>
      <c r="B1148" s="1"/>
      <c r="C1148" s="1"/>
    </row>
    <row r="1149" customFormat="false" ht="12.8" hidden="false" customHeight="false" outlineLevel="0" collapsed="false">
      <c r="A1149" s="1"/>
      <c r="B1149" s="1"/>
      <c r="C1149" s="1"/>
    </row>
    <row r="1150" customFormat="false" ht="12.8" hidden="false" customHeight="false" outlineLevel="0" collapsed="false">
      <c r="A1150" s="1"/>
      <c r="B1150" s="1"/>
      <c r="C1150" s="1"/>
    </row>
    <row r="1151" customFormat="false" ht="12.8" hidden="false" customHeight="false" outlineLevel="0" collapsed="false">
      <c r="A1151" s="1"/>
      <c r="B1151" s="1"/>
      <c r="C1151" s="1"/>
    </row>
    <row r="1152" customFormat="false" ht="12.8" hidden="false" customHeight="false" outlineLevel="0" collapsed="false">
      <c r="A1152" s="1"/>
      <c r="B1152" s="1"/>
      <c r="C1152" s="1"/>
    </row>
    <row r="1153" customFormat="false" ht="12.8" hidden="false" customHeight="false" outlineLevel="0" collapsed="false">
      <c r="A1153" s="1"/>
      <c r="B1153" s="1"/>
      <c r="C1153" s="1"/>
    </row>
    <row r="1154" customFormat="false" ht="12.8" hidden="false" customHeight="false" outlineLevel="0" collapsed="false">
      <c r="A1154" s="1"/>
      <c r="B1154" s="1"/>
      <c r="C1154" s="1"/>
    </row>
    <row r="1155" customFormat="false" ht="12.8" hidden="false" customHeight="false" outlineLevel="0" collapsed="false">
      <c r="A1155" s="1"/>
      <c r="B1155" s="1"/>
      <c r="C1155" s="1"/>
    </row>
    <row r="1156" customFormat="false" ht="12.8" hidden="false" customHeight="false" outlineLevel="0" collapsed="false">
      <c r="A1156" s="1"/>
      <c r="B1156" s="1"/>
      <c r="C1156" s="1"/>
    </row>
    <row r="1157" customFormat="false" ht="12.8" hidden="false" customHeight="false" outlineLevel="0" collapsed="false">
      <c r="A1157" s="1"/>
      <c r="B1157" s="1"/>
      <c r="C1157" s="1"/>
    </row>
    <row r="1158" customFormat="false" ht="12.8" hidden="false" customHeight="false" outlineLevel="0" collapsed="false">
      <c r="A1158" s="1"/>
      <c r="B1158" s="1"/>
      <c r="C1158" s="1"/>
    </row>
    <row r="1159" customFormat="false" ht="12.8" hidden="false" customHeight="false" outlineLevel="0" collapsed="false">
      <c r="A1159" s="1"/>
      <c r="B1159" s="1"/>
      <c r="C1159" s="1"/>
    </row>
    <row r="1160" customFormat="false" ht="12.8" hidden="false" customHeight="false" outlineLevel="0" collapsed="false">
      <c r="A1160" s="1"/>
      <c r="B1160" s="1"/>
      <c r="C1160" s="1"/>
    </row>
    <row r="1161" customFormat="false" ht="12.8" hidden="false" customHeight="false" outlineLevel="0" collapsed="false">
      <c r="A1161" s="1"/>
      <c r="B1161" s="1"/>
      <c r="C1161" s="1"/>
    </row>
    <row r="1162" customFormat="false" ht="12.8" hidden="false" customHeight="false" outlineLevel="0" collapsed="false">
      <c r="A1162" s="1"/>
      <c r="B1162" s="1"/>
      <c r="C1162" s="1"/>
    </row>
    <row r="1163" customFormat="false" ht="12.8" hidden="false" customHeight="false" outlineLevel="0" collapsed="false">
      <c r="A1163" s="1"/>
      <c r="B1163" s="1"/>
      <c r="C1163" s="1"/>
    </row>
    <row r="1164" customFormat="false" ht="12.8" hidden="false" customHeight="false" outlineLevel="0" collapsed="false">
      <c r="A1164" s="1"/>
      <c r="B1164" s="1"/>
      <c r="C1164" s="1"/>
    </row>
    <row r="1165" customFormat="false" ht="12.8" hidden="false" customHeight="false" outlineLevel="0" collapsed="false">
      <c r="A1165" s="1"/>
      <c r="B1165" s="1"/>
      <c r="C1165" s="1"/>
    </row>
    <row r="1166" customFormat="false" ht="12.8" hidden="false" customHeight="false" outlineLevel="0" collapsed="false">
      <c r="A1166" s="1"/>
      <c r="B1166" s="1"/>
      <c r="C1166" s="1"/>
    </row>
    <row r="1167" customFormat="false" ht="12.8" hidden="false" customHeight="false" outlineLevel="0" collapsed="false">
      <c r="A1167" s="1"/>
      <c r="B1167" s="1"/>
      <c r="C1167" s="1"/>
    </row>
    <row r="1168" customFormat="false" ht="12.8" hidden="false" customHeight="false" outlineLevel="0" collapsed="false">
      <c r="A1168" s="1"/>
      <c r="B1168" s="1"/>
      <c r="C1168" s="1"/>
    </row>
    <row r="1169" customFormat="false" ht="12.8" hidden="false" customHeight="false" outlineLevel="0" collapsed="false">
      <c r="A1169" s="1"/>
      <c r="B1169" s="1"/>
      <c r="C1169" s="1"/>
    </row>
    <row r="1170" customFormat="false" ht="12.8" hidden="false" customHeight="false" outlineLevel="0" collapsed="false">
      <c r="A1170" s="1"/>
      <c r="B1170" s="1"/>
      <c r="C1170" s="1"/>
    </row>
    <row r="1171" customFormat="false" ht="12.8" hidden="false" customHeight="false" outlineLevel="0" collapsed="false">
      <c r="A1171" s="1"/>
      <c r="B1171" s="1"/>
      <c r="C1171" s="1"/>
    </row>
    <row r="1172" customFormat="false" ht="12.8" hidden="false" customHeight="false" outlineLevel="0" collapsed="false">
      <c r="A1172" s="1"/>
      <c r="B1172" s="1"/>
      <c r="C1172" s="1"/>
    </row>
    <row r="1173" customFormat="false" ht="12.8" hidden="false" customHeight="false" outlineLevel="0" collapsed="false">
      <c r="A1173" s="1"/>
      <c r="B1173" s="1"/>
      <c r="C1173" s="1"/>
    </row>
    <row r="1174" customFormat="false" ht="12.8" hidden="false" customHeight="false" outlineLevel="0" collapsed="false">
      <c r="A1174" s="1"/>
      <c r="B1174" s="1"/>
      <c r="C1174" s="1"/>
    </row>
    <row r="1175" customFormat="false" ht="12.8" hidden="false" customHeight="false" outlineLevel="0" collapsed="false">
      <c r="A1175" s="1"/>
      <c r="B1175" s="1"/>
      <c r="C1175" s="1"/>
    </row>
    <row r="1176" customFormat="false" ht="12.8" hidden="false" customHeight="false" outlineLevel="0" collapsed="false">
      <c r="A1176" s="1"/>
      <c r="B1176" s="1"/>
      <c r="C1176" s="1"/>
    </row>
    <row r="1177" customFormat="false" ht="12.8" hidden="false" customHeight="false" outlineLevel="0" collapsed="false">
      <c r="A1177" s="1"/>
      <c r="B1177" s="1"/>
      <c r="C1177" s="1"/>
    </row>
    <row r="1178" customFormat="false" ht="12.8" hidden="false" customHeight="false" outlineLevel="0" collapsed="false">
      <c r="A1178" s="1"/>
      <c r="B1178" s="1"/>
      <c r="C1178" s="1"/>
    </row>
    <row r="1179" customFormat="false" ht="12.8" hidden="false" customHeight="false" outlineLevel="0" collapsed="false">
      <c r="A1179" s="1"/>
      <c r="B1179" s="1"/>
      <c r="C1179" s="1"/>
    </row>
    <row r="1180" customFormat="false" ht="12.8" hidden="false" customHeight="false" outlineLevel="0" collapsed="false">
      <c r="A1180" s="1"/>
      <c r="B1180" s="1"/>
      <c r="C1180" s="1"/>
    </row>
    <row r="1181" customFormat="false" ht="12.8" hidden="false" customHeight="false" outlineLevel="0" collapsed="false">
      <c r="A1181" s="1"/>
      <c r="B1181" s="1"/>
      <c r="C1181" s="1"/>
    </row>
    <row r="1182" customFormat="false" ht="12.8" hidden="false" customHeight="false" outlineLevel="0" collapsed="false">
      <c r="A1182" s="1"/>
      <c r="B1182" s="1"/>
      <c r="C1182" s="1"/>
    </row>
    <row r="1183" customFormat="false" ht="12.8" hidden="false" customHeight="false" outlineLevel="0" collapsed="false">
      <c r="A1183" s="1"/>
      <c r="B1183" s="1"/>
      <c r="C1183" s="1"/>
    </row>
    <row r="1184" customFormat="false" ht="12.8" hidden="false" customHeight="false" outlineLevel="0" collapsed="false">
      <c r="A1184" s="1"/>
      <c r="B1184" s="1"/>
      <c r="C1184" s="1"/>
    </row>
    <row r="1185" customFormat="false" ht="12.8" hidden="false" customHeight="false" outlineLevel="0" collapsed="false">
      <c r="A1185" s="1"/>
      <c r="B1185" s="1"/>
      <c r="C1185" s="1"/>
    </row>
    <row r="1186" customFormat="false" ht="12.8" hidden="false" customHeight="false" outlineLevel="0" collapsed="false">
      <c r="A1186" s="1"/>
      <c r="B1186" s="1"/>
      <c r="C1186" s="1"/>
    </row>
    <row r="1187" customFormat="false" ht="12.8" hidden="false" customHeight="false" outlineLevel="0" collapsed="false">
      <c r="A1187" s="1"/>
      <c r="B1187" s="1"/>
      <c r="C1187" s="1"/>
    </row>
    <row r="1188" customFormat="false" ht="12.8" hidden="false" customHeight="false" outlineLevel="0" collapsed="false">
      <c r="A1188" s="1"/>
      <c r="B1188" s="1"/>
      <c r="C1188" s="1"/>
    </row>
    <row r="1189" customFormat="false" ht="12.8" hidden="false" customHeight="false" outlineLevel="0" collapsed="false">
      <c r="A1189" s="1"/>
      <c r="B1189" s="1"/>
      <c r="C1189" s="1"/>
    </row>
    <row r="1190" customFormat="false" ht="12.8" hidden="false" customHeight="false" outlineLevel="0" collapsed="false">
      <c r="A1190" s="1"/>
      <c r="B1190" s="1"/>
      <c r="C1190" s="1"/>
    </row>
    <row r="1191" customFormat="false" ht="12.8" hidden="false" customHeight="false" outlineLevel="0" collapsed="false">
      <c r="A1191" s="1"/>
      <c r="B1191" s="1"/>
      <c r="C1191" s="1"/>
    </row>
    <row r="1192" customFormat="false" ht="12.8" hidden="false" customHeight="false" outlineLevel="0" collapsed="false">
      <c r="A1192" s="1"/>
      <c r="B1192" s="1"/>
      <c r="C1192" s="1"/>
    </row>
    <row r="1193" customFormat="false" ht="12.8" hidden="false" customHeight="false" outlineLevel="0" collapsed="false">
      <c r="A1193" s="1"/>
      <c r="B1193" s="1"/>
      <c r="C1193" s="1"/>
    </row>
    <row r="1194" customFormat="false" ht="12.8" hidden="false" customHeight="false" outlineLevel="0" collapsed="false">
      <c r="A1194" s="1"/>
      <c r="B1194" s="1"/>
      <c r="C1194" s="1"/>
    </row>
    <row r="1195" customFormat="false" ht="12.8" hidden="false" customHeight="false" outlineLevel="0" collapsed="false">
      <c r="A1195" s="1"/>
      <c r="B1195" s="1"/>
      <c r="C1195" s="1"/>
    </row>
    <row r="1196" customFormat="false" ht="12.8" hidden="false" customHeight="false" outlineLevel="0" collapsed="false">
      <c r="A1196" s="1"/>
      <c r="B1196" s="1"/>
      <c r="C1196" s="1"/>
    </row>
    <row r="1197" customFormat="false" ht="12.8" hidden="false" customHeight="false" outlineLevel="0" collapsed="false">
      <c r="A1197" s="1"/>
      <c r="B1197" s="1"/>
      <c r="C1197" s="1"/>
    </row>
    <row r="1198" customFormat="false" ht="12.8" hidden="false" customHeight="false" outlineLevel="0" collapsed="false">
      <c r="A1198" s="1"/>
      <c r="B1198" s="1"/>
      <c r="C1198" s="1"/>
    </row>
    <row r="1199" customFormat="false" ht="12.8" hidden="false" customHeight="false" outlineLevel="0" collapsed="false">
      <c r="A1199" s="1"/>
      <c r="B1199" s="1"/>
      <c r="C1199" s="1"/>
    </row>
    <row r="1200" customFormat="false" ht="12.8" hidden="false" customHeight="false" outlineLevel="0" collapsed="false">
      <c r="A1200" s="1"/>
      <c r="B1200" s="1"/>
      <c r="C1200" s="1"/>
    </row>
    <row r="1201" customFormat="false" ht="12.8" hidden="false" customHeight="false" outlineLevel="0" collapsed="false">
      <c r="A1201" s="1"/>
      <c r="B1201" s="1"/>
      <c r="C1201" s="1"/>
    </row>
    <row r="1202" customFormat="false" ht="12.8" hidden="false" customHeight="false" outlineLevel="0" collapsed="false">
      <c r="A1202" s="1"/>
      <c r="B1202" s="1"/>
      <c r="C1202" s="1"/>
    </row>
    <row r="1203" customFormat="false" ht="12.8" hidden="false" customHeight="false" outlineLevel="0" collapsed="false">
      <c r="A1203" s="1"/>
      <c r="B1203" s="1"/>
      <c r="C1203" s="1"/>
    </row>
    <row r="1204" customFormat="false" ht="12.8" hidden="false" customHeight="false" outlineLevel="0" collapsed="false">
      <c r="A1204" s="1"/>
      <c r="B1204" s="1"/>
      <c r="C1204" s="1"/>
    </row>
    <row r="1205" customFormat="false" ht="12.8" hidden="false" customHeight="false" outlineLevel="0" collapsed="false">
      <c r="A1205" s="1"/>
      <c r="B1205" s="1"/>
      <c r="C1205" s="1"/>
    </row>
    <row r="1206" customFormat="false" ht="12.8" hidden="false" customHeight="false" outlineLevel="0" collapsed="false">
      <c r="A1206" s="1"/>
      <c r="B1206" s="1"/>
      <c r="C1206" s="1"/>
    </row>
    <row r="1207" customFormat="false" ht="12.8" hidden="false" customHeight="false" outlineLevel="0" collapsed="false">
      <c r="A1207" s="1"/>
      <c r="B1207" s="1"/>
      <c r="C1207" s="1"/>
    </row>
    <row r="1208" customFormat="false" ht="12.8" hidden="false" customHeight="false" outlineLevel="0" collapsed="false">
      <c r="A1208" s="1"/>
      <c r="B1208" s="1"/>
      <c r="C1208" s="1"/>
    </row>
    <row r="1209" customFormat="false" ht="12.8" hidden="false" customHeight="false" outlineLevel="0" collapsed="false">
      <c r="A1209" s="1"/>
      <c r="B1209" s="1"/>
      <c r="C1209" s="1"/>
    </row>
    <row r="1210" customFormat="false" ht="12.8" hidden="false" customHeight="false" outlineLevel="0" collapsed="false">
      <c r="A1210" s="1"/>
      <c r="B1210" s="1"/>
      <c r="C1210" s="1"/>
    </row>
    <row r="1211" customFormat="false" ht="12.8" hidden="false" customHeight="false" outlineLevel="0" collapsed="false">
      <c r="A1211" s="1"/>
      <c r="B1211" s="1"/>
      <c r="C1211" s="1"/>
    </row>
    <row r="1212" customFormat="false" ht="12.8" hidden="false" customHeight="false" outlineLevel="0" collapsed="false">
      <c r="A1212" s="1"/>
      <c r="B1212" s="1"/>
      <c r="C1212" s="1"/>
    </row>
    <row r="1213" customFormat="false" ht="12.8" hidden="false" customHeight="false" outlineLevel="0" collapsed="false">
      <c r="A1213" s="1"/>
      <c r="B1213" s="1"/>
      <c r="C1213" s="1"/>
    </row>
    <row r="1214" customFormat="false" ht="12.8" hidden="false" customHeight="false" outlineLevel="0" collapsed="false">
      <c r="A1214" s="1"/>
      <c r="B1214" s="1"/>
      <c r="C1214" s="1"/>
    </row>
    <row r="1215" customFormat="false" ht="12.8" hidden="false" customHeight="false" outlineLevel="0" collapsed="false">
      <c r="A1215" s="1"/>
      <c r="B1215" s="1"/>
      <c r="C1215" s="1"/>
    </row>
    <row r="1216" customFormat="false" ht="12.8" hidden="false" customHeight="false" outlineLevel="0" collapsed="false">
      <c r="A1216" s="1"/>
      <c r="B1216" s="1"/>
      <c r="C1216" s="1"/>
    </row>
    <row r="1217" customFormat="false" ht="12.8" hidden="false" customHeight="false" outlineLevel="0" collapsed="false">
      <c r="A1217" s="1"/>
      <c r="B1217" s="1"/>
      <c r="C1217" s="1"/>
    </row>
    <row r="1218" customFormat="false" ht="12.8" hidden="false" customHeight="false" outlineLevel="0" collapsed="false">
      <c r="A1218" s="1"/>
      <c r="B1218" s="1"/>
      <c r="C1218" s="1"/>
    </row>
    <row r="1219" customFormat="false" ht="12.8" hidden="false" customHeight="false" outlineLevel="0" collapsed="false">
      <c r="A1219" s="1"/>
      <c r="B1219" s="1"/>
      <c r="C1219" s="1"/>
    </row>
    <row r="1220" customFormat="false" ht="12.8" hidden="false" customHeight="false" outlineLevel="0" collapsed="false">
      <c r="A1220" s="1"/>
      <c r="B1220" s="1"/>
      <c r="C1220" s="1"/>
    </row>
    <row r="1221" customFormat="false" ht="12.8" hidden="false" customHeight="false" outlineLevel="0" collapsed="false">
      <c r="A1221" s="1"/>
      <c r="B1221" s="1"/>
      <c r="C1221" s="1"/>
    </row>
    <row r="1222" customFormat="false" ht="12.8" hidden="false" customHeight="false" outlineLevel="0" collapsed="false">
      <c r="A1222" s="1"/>
      <c r="B1222" s="1"/>
      <c r="C1222" s="1"/>
    </row>
    <row r="1223" customFormat="false" ht="12.8" hidden="false" customHeight="false" outlineLevel="0" collapsed="false">
      <c r="A1223" s="1"/>
      <c r="B1223" s="1"/>
      <c r="C1223" s="1"/>
    </row>
    <row r="1224" customFormat="false" ht="12.8" hidden="false" customHeight="false" outlineLevel="0" collapsed="false">
      <c r="A1224" s="1"/>
      <c r="B1224" s="1"/>
      <c r="C1224" s="1"/>
    </row>
    <row r="1225" customFormat="false" ht="12.8" hidden="false" customHeight="false" outlineLevel="0" collapsed="false">
      <c r="A1225" s="1"/>
      <c r="B1225" s="1"/>
      <c r="C1225" s="1"/>
    </row>
    <row r="1226" customFormat="false" ht="12.8" hidden="false" customHeight="false" outlineLevel="0" collapsed="false">
      <c r="A1226" s="1"/>
      <c r="B1226" s="1"/>
      <c r="C1226" s="1"/>
    </row>
    <row r="1227" customFormat="false" ht="12.8" hidden="false" customHeight="false" outlineLevel="0" collapsed="false">
      <c r="A1227" s="1"/>
      <c r="B1227" s="1"/>
      <c r="C1227" s="1"/>
    </row>
    <row r="1228" customFormat="false" ht="12.8" hidden="false" customHeight="false" outlineLevel="0" collapsed="false">
      <c r="A1228" s="1"/>
      <c r="B1228" s="1"/>
      <c r="C1228" s="1"/>
    </row>
    <row r="1229" customFormat="false" ht="12.8" hidden="false" customHeight="false" outlineLevel="0" collapsed="false">
      <c r="A1229" s="1"/>
      <c r="B1229" s="1"/>
      <c r="C1229" s="1"/>
    </row>
    <row r="1230" customFormat="false" ht="12.8" hidden="false" customHeight="false" outlineLevel="0" collapsed="false">
      <c r="A1230" s="1"/>
      <c r="B1230" s="1"/>
      <c r="C1230" s="1"/>
    </row>
    <row r="1231" customFormat="false" ht="12.8" hidden="false" customHeight="false" outlineLevel="0" collapsed="false">
      <c r="A1231" s="1"/>
      <c r="B1231" s="1"/>
      <c r="C1231" s="1"/>
    </row>
    <row r="1232" customFormat="false" ht="12.8" hidden="false" customHeight="false" outlineLevel="0" collapsed="false">
      <c r="A1232" s="1"/>
      <c r="B1232" s="1"/>
      <c r="C1232" s="1"/>
    </row>
    <row r="1233" customFormat="false" ht="12.8" hidden="false" customHeight="false" outlineLevel="0" collapsed="false">
      <c r="A1233" s="1"/>
      <c r="B1233" s="1"/>
      <c r="C1233" s="1"/>
    </row>
    <row r="1234" customFormat="false" ht="12.8" hidden="false" customHeight="false" outlineLevel="0" collapsed="false">
      <c r="A1234" s="1"/>
      <c r="B1234" s="1"/>
      <c r="C1234" s="1"/>
    </row>
    <row r="1235" customFormat="false" ht="12.8" hidden="false" customHeight="false" outlineLevel="0" collapsed="false">
      <c r="A1235" s="1"/>
      <c r="B1235" s="1"/>
      <c r="C1235" s="1"/>
    </row>
    <row r="1236" customFormat="false" ht="12.8" hidden="false" customHeight="false" outlineLevel="0" collapsed="false">
      <c r="A1236" s="1"/>
      <c r="B1236" s="1"/>
      <c r="C1236" s="1"/>
    </row>
    <row r="1237" customFormat="false" ht="12.8" hidden="false" customHeight="false" outlineLevel="0" collapsed="false">
      <c r="A1237" s="1"/>
      <c r="B1237" s="1"/>
      <c r="C1237" s="1"/>
    </row>
    <row r="1238" customFormat="false" ht="12.8" hidden="false" customHeight="false" outlineLevel="0" collapsed="false">
      <c r="A1238" s="1"/>
      <c r="B1238" s="1"/>
      <c r="C1238" s="1"/>
    </row>
    <row r="1239" customFormat="false" ht="12.8" hidden="false" customHeight="false" outlineLevel="0" collapsed="false">
      <c r="A1239" s="1"/>
      <c r="B1239" s="1"/>
      <c r="C1239" s="1"/>
    </row>
    <row r="1240" customFormat="false" ht="12.8" hidden="false" customHeight="false" outlineLevel="0" collapsed="false">
      <c r="A1240" s="1"/>
      <c r="B1240" s="1"/>
      <c r="C1240" s="1"/>
    </row>
    <row r="1241" customFormat="false" ht="12.8" hidden="false" customHeight="false" outlineLevel="0" collapsed="false">
      <c r="A1241" s="1"/>
      <c r="B1241" s="1"/>
      <c r="C1241" s="1"/>
    </row>
    <row r="1242" customFormat="false" ht="12.8" hidden="false" customHeight="false" outlineLevel="0" collapsed="false">
      <c r="A1242" s="1"/>
      <c r="B1242" s="1"/>
      <c r="C1242" s="1"/>
    </row>
    <row r="1243" customFormat="false" ht="12.8" hidden="false" customHeight="false" outlineLevel="0" collapsed="false">
      <c r="A1243" s="1"/>
      <c r="B1243" s="1"/>
      <c r="C1243" s="1"/>
    </row>
    <row r="1244" customFormat="false" ht="12.8" hidden="false" customHeight="false" outlineLevel="0" collapsed="false">
      <c r="A1244" s="1"/>
      <c r="B1244" s="1"/>
      <c r="C1244" s="1"/>
    </row>
    <row r="1245" customFormat="false" ht="12.8" hidden="false" customHeight="false" outlineLevel="0" collapsed="false">
      <c r="A1245" s="1"/>
      <c r="B1245" s="1"/>
      <c r="C1245" s="1"/>
    </row>
    <row r="1246" customFormat="false" ht="12.8" hidden="false" customHeight="false" outlineLevel="0" collapsed="false">
      <c r="A1246" s="1"/>
      <c r="B1246" s="1"/>
      <c r="C1246" s="1"/>
    </row>
    <row r="1247" customFormat="false" ht="12.8" hidden="false" customHeight="false" outlineLevel="0" collapsed="false">
      <c r="A1247" s="1"/>
      <c r="B1247" s="1"/>
      <c r="C1247" s="1"/>
    </row>
    <row r="1248" customFormat="false" ht="12.8" hidden="false" customHeight="false" outlineLevel="0" collapsed="false">
      <c r="A1248" s="1"/>
      <c r="B1248" s="1"/>
      <c r="C1248" s="1"/>
    </row>
    <row r="1249" customFormat="false" ht="12.8" hidden="false" customHeight="false" outlineLevel="0" collapsed="false">
      <c r="A1249" s="1"/>
      <c r="B1249" s="1"/>
      <c r="C1249" s="1"/>
    </row>
    <row r="1250" customFormat="false" ht="12.8" hidden="false" customHeight="false" outlineLevel="0" collapsed="false">
      <c r="A1250" s="1"/>
      <c r="B1250" s="1"/>
      <c r="C1250" s="1"/>
    </row>
    <row r="1251" customFormat="false" ht="12.8" hidden="false" customHeight="false" outlineLevel="0" collapsed="false">
      <c r="A1251" s="1"/>
      <c r="B1251" s="1"/>
      <c r="C1251" s="1"/>
    </row>
    <row r="1252" customFormat="false" ht="12.8" hidden="false" customHeight="false" outlineLevel="0" collapsed="false">
      <c r="A1252" s="1"/>
      <c r="B1252" s="1"/>
      <c r="C1252" s="1"/>
    </row>
    <row r="1253" customFormat="false" ht="12.8" hidden="false" customHeight="false" outlineLevel="0" collapsed="false">
      <c r="A1253" s="1"/>
      <c r="B1253" s="1"/>
      <c r="C1253" s="1"/>
    </row>
    <row r="1254" customFormat="false" ht="12.8" hidden="false" customHeight="false" outlineLevel="0" collapsed="false">
      <c r="A1254" s="1"/>
      <c r="B1254" s="1"/>
      <c r="C1254" s="1"/>
    </row>
    <row r="1255" customFormat="false" ht="12.8" hidden="false" customHeight="false" outlineLevel="0" collapsed="false">
      <c r="A1255" s="1"/>
      <c r="B1255" s="1"/>
      <c r="C1255" s="1"/>
    </row>
    <row r="1256" customFormat="false" ht="12.8" hidden="false" customHeight="false" outlineLevel="0" collapsed="false">
      <c r="A1256" s="1"/>
      <c r="B1256" s="1"/>
      <c r="C1256" s="1"/>
    </row>
    <row r="1257" customFormat="false" ht="12.8" hidden="false" customHeight="false" outlineLevel="0" collapsed="false">
      <c r="A1257" s="1"/>
      <c r="B1257" s="1"/>
      <c r="C1257" s="1"/>
    </row>
    <row r="1258" customFormat="false" ht="12.8" hidden="false" customHeight="false" outlineLevel="0" collapsed="false">
      <c r="A1258" s="1"/>
      <c r="B1258" s="1"/>
      <c r="C1258" s="1"/>
    </row>
    <row r="1259" customFormat="false" ht="12.8" hidden="false" customHeight="false" outlineLevel="0" collapsed="false">
      <c r="A1259" s="1"/>
      <c r="B1259" s="1"/>
      <c r="C1259" s="1"/>
    </row>
    <row r="1260" customFormat="false" ht="12.8" hidden="false" customHeight="false" outlineLevel="0" collapsed="false">
      <c r="A1260" s="1"/>
      <c r="B1260" s="1"/>
      <c r="C1260" s="1"/>
    </row>
    <row r="1261" customFormat="false" ht="12.8" hidden="false" customHeight="false" outlineLevel="0" collapsed="false">
      <c r="A1261" s="1"/>
      <c r="B1261" s="1"/>
      <c r="C1261" s="1"/>
    </row>
    <row r="1262" customFormat="false" ht="12.8" hidden="false" customHeight="false" outlineLevel="0" collapsed="false">
      <c r="A1262" s="1"/>
      <c r="B1262" s="1"/>
      <c r="C1262" s="1"/>
    </row>
    <row r="1263" customFormat="false" ht="12.8" hidden="false" customHeight="false" outlineLevel="0" collapsed="false">
      <c r="A1263" s="1"/>
      <c r="B1263" s="1"/>
      <c r="C1263" s="1"/>
    </row>
    <row r="1264" customFormat="false" ht="12.8" hidden="false" customHeight="false" outlineLevel="0" collapsed="false">
      <c r="A1264" s="1"/>
      <c r="B1264" s="1"/>
      <c r="C1264" s="1"/>
    </row>
    <row r="1265" customFormat="false" ht="12.8" hidden="false" customHeight="false" outlineLevel="0" collapsed="false">
      <c r="A1265" s="1"/>
      <c r="B1265" s="1"/>
      <c r="C1265" s="1"/>
    </row>
    <row r="1266" customFormat="false" ht="12.8" hidden="false" customHeight="false" outlineLevel="0" collapsed="false">
      <c r="A1266" s="1"/>
      <c r="B1266" s="1"/>
      <c r="C1266" s="1"/>
    </row>
    <row r="1267" customFormat="false" ht="12.8" hidden="false" customHeight="false" outlineLevel="0" collapsed="false">
      <c r="A1267" s="1"/>
      <c r="B1267" s="1"/>
      <c r="C1267" s="1"/>
    </row>
    <row r="1268" customFormat="false" ht="12.8" hidden="false" customHeight="false" outlineLevel="0" collapsed="false">
      <c r="A1268" s="1"/>
      <c r="B1268" s="1"/>
      <c r="C1268" s="1"/>
    </row>
    <row r="1269" customFormat="false" ht="12.8" hidden="false" customHeight="false" outlineLevel="0" collapsed="false">
      <c r="A1269" s="1"/>
      <c r="B1269" s="1"/>
      <c r="C1269" s="1"/>
    </row>
    <row r="1270" customFormat="false" ht="12.8" hidden="false" customHeight="false" outlineLevel="0" collapsed="false">
      <c r="A1270" s="1"/>
      <c r="B1270" s="1"/>
      <c r="C1270" s="1"/>
    </row>
    <row r="1271" customFormat="false" ht="12.8" hidden="false" customHeight="false" outlineLevel="0" collapsed="false">
      <c r="A1271" s="1"/>
      <c r="B1271" s="1"/>
      <c r="C1271" s="1"/>
    </row>
    <row r="1272" customFormat="false" ht="12.8" hidden="false" customHeight="false" outlineLevel="0" collapsed="false">
      <c r="A1272" s="1"/>
      <c r="B1272" s="1"/>
      <c r="C1272" s="1"/>
    </row>
    <row r="1273" customFormat="false" ht="12.8" hidden="false" customHeight="false" outlineLevel="0" collapsed="false">
      <c r="A1273" s="1"/>
      <c r="B1273" s="1"/>
      <c r="C1273" s="1"/>
    </row>
    <row r="1274" customFormat="false" ht="12.8" hidden="false" customHeight="false" outlineLevel="0" collapsed="false">
      <c r="A1274" s="1"/>
      <c r="B1274" s="1"/>
      <c r="C1274" s="1"/>
    </row>
    <row r="1275" customFormat="false" ht="12.8" hidden="false" customHeight="false" outlineLevel="0" collapsed="false">
      <c r="A1275" s="1"/>
      <c r="B1275" s="1"/>
      <c r="C1275" s="1"/>
    </row>
    <row r="1276" customFormat="false" ht="12.8" hidden="false" customHeight="false" outlineLevel="0" collapsed="false">
      <c r="A1276" s="1"/>
      <c r="B1276" s="1"/>
      <c r="C1276" s="1"/>
    </row>
    <row r="1277" customFormat="false" ht="12.8" hidden="false" customHeight="false" outlineLevel="0" collapsed="false">
      <c r="A1277" s="1"/>
      <c r="B1277" s="1"/>
      <c r="C1277" s="1"/>
    </row>
    <row r="1278" customFormat="false" ht="12.8" hidden="false" customHeight="false" outlineLevel="0" collapsed="false">
      <c r="A1278" s="1"/>
      <c r="B1278" s="1"/>
      <c r="C1278" s="1"/>
    </row>
    <row r="1279" customFormat="false" ht="12.8" hidden="false" customHeight="false" outlineLevel="0" collapsed="false">
      <c r="A1279" s="1"/>
      <c r="B1279" s="1"/>
      <c r="C1279" s="1"/>
    </row>
    <row r="1280" customFormat="false" ht="12.8" hidden="false" customHeight="false" outlineLevel="0" collapsed="false">
      <c r="A1280" s="1"/>
      <c r="B1280" s="1"/>
      <c r="C1280" s="1"/>
    </row>
    <row r="1281" customFormat="false" ht="12.8" hidden="false" customHeight="false" outlineLevel="0" collapsed="false">
      <c r="A1281" s="1"/>
      <c r="B1281" s="1"/>
      <c r="C1281" s="1"/>
    </row>
    <row r="1282" customFormat="false" ht="12.8" hidden="false" customHeight="false" outlineLevel="0" collapsed="false">
      <c r="A1282" s="1"/>
      <c r="B1282" s="1"/>
      <c r="C1282" s="1"/>
    </row>
    <row r="1283" customFormat="false" ht="12.8" hidden="false" customHeight="false" outlineLevel="0" collapsed="false">
      <c r="A1283" s="1"/>
      <c r="B1283" s="1"/>
      <c r="C1283" s="1"/>
    </row>
    <row r="1284" customFormat="false" ht="12.8" hidden="false" customHeight="false" outlineLevel="0" collapsed="false">
      <c r="A1284" s="1"/>
      <c r="B1284" s="1"/>
      <c r="C1284" s="1"/>
    </row>
    <row r="1285" customFormat="false" ht="12.8" hidden="false" customHeight="false" outlineLevel="0" collapsed="false">
      <c r="A1285" s="1"/>
      <c r="B1285" s="1"/>
      <c r="C1285" s="1"/>
    </row>
    <row r="1286" customFormat="false" ht="12.8" hidden="false" customHeight="false" outlineLevel="0" collapsed="false">
      <c r="A1286" s="1"/>
      <c r="B1286" s="1"/>
      <c r="C1286" s="1"/>
    </row>
    <row r="1287" customFormat="false" ht="12.8" hidden="false" customHeight="false" outlineLevel="0" collapsed="false">
      <c r="A1287" s="1"/>
      <c r="B1287" s="1"/>
      <c r="C1287" s="1"/>
    </row>
    <row r="1288" customFormat="false" ht="12.8" hidden="false" customHeight="false" outlineLevel="0" collapsed="false">
      <c r="A1288" s="1"/>
      <c r="B1288" s="1"/>
      <c r="C1288" s="1"/>
    </row>
    <row r="1289" customFormat="false" ht="12.8" hidden="false" customHeight="false" outlineLevel="0" collapsed="false">
      <c r="A1289" s="1"/>
      <c r="B1289" s="1"/>
      <c r="C1289" s="1"/>
    </row>
    <row r="1290" customFormat="false" ht="12.8" hidden="false" customHeight="false" outlineLevel="0" collapsed="false">
      <c r="A1290" s="1"/>
      <c r="B1290" s="1"/>
      <c r="C1290" s="1"/>
    </row>
    <row r="1291" customFormat="false" ht="12.8" hidden="false" customHeight="false" outlineLevel="0" collapsed="false">
      <c r="A1291" s="1"/>
      <c r="B1291" s="1"/>
      <c r="C1291" s="1"/>
    </row>
    <row r="1292" customFormat="false" ht="12.8" hidden="false" customHeight="false" outlineLevel="0" collapsed="false">
      <c r="A1292" s="1"/>
      <c r="B1292" s="1"/>
      <c r="C1292" s="1"/>
    </row>
    <row r="1293" customFormat="false" ht="12.8" hidden="false" customHeight="false" outlineLevel="0" collapsed="false">
      <c r="A1293" s="1"/>
      <c r="B1293" s="1"/>
      <c r="C1293" s="1"/>
    </row>
    <row r="1294" customFormat="false" ht="12.8" hidden="false" customHeight="false" outlineLevel="0" collapsed="false">
      <c r="A1294" s="1"/>
      <c r="B1294" s="1"/>
      <c r="C1294" s="1"/>
    </row>
    <row r="1295" customFormat="false" ht="12.8" hidden="false" customHeight="false" outlineLevel="0" collapsed="false">
      <c r="A1295" s="1"/>
      <c r="B1295" s="1"/>
      <c r="C1295" s="1"/>
    </row>
    <row r="1296" customFormat="false" ht="12.8" hidden="false" customHeight="false" outlineLevel="0" collapsed="false">
      <c r="A1296" s="1"/>
      <c r="B1296" s="1"/>
      <c r="C1296" s="1"/>
    </row>
    <row r="1297" customFormat="false" ht="12.8" hidden="false" customHeight="false" outlineLevel="0" collapsed="false">
      <c r="A1297" s="1"/>
      <c r="B1297" s="1"/>
      <c r="C1297" s="1"/>
    </row>
    <row r="1298" customFormat="false" ht="12.8" hidden="false" customHeight="false" outlineLevel="0" collapsed="false">
      <c r="A1298" s="1"/>
      <c r="B1298" s="1"/>
      <c r="C1298" s="1"/>
    </row>
    <row r="1299" customFormat="false" ht="12.8" hidden="false" customHeight="false" outlineLevel="0" collapsed="false">
      <c r="A1299" s="1"/>
      <c r="B1299" s="1"/>
      <c r="C1299" s="1"/>
    </row>
    <row r="1300" customFormat="false" ht="12.8" hidden="false" customHeight="false" outlineLevel="0" collapsed="false">
      <c r="A1300" s="1"/>
      <c r="B1300" s="1"/>
      <c r="C1300" s="1"/>
    </row>
    <row r="1301" customFormat="false" ht="12.8" hidden="false" customHeight="false" outlineLevel="0" collapsed="false">
      <c r="A1301" s="1"/>
      <c r="B1301" s="1"/>
      <c r="C1301" s="1"/>
    </row>
    <row r="1302" customFormat="false" ht="12.8" hidden="false" customHeight="false" outlineLevel="0" collapsed="false">
      <c r="A1302" s="1"/>
      <c r="B1302" s="1"/>
      <c r="C1302" s="1"/>
    </row>
    <row r="1303" customFormat="false" ht="12.8" hidden="false" customHeight="false" outlineLevel="0" collapsed="false">
      <c r="A1303" s="1"/>
      <c r="B1303" s="1"/>
      <c r="C1303" s="1"/>
    </row>
    <row r="1304" customFormat="false" ht="12.8" hidden="false" customHeight="false" outlineLevel="0" collapsed="false">
      <c r="A1304" s="1"/>
      <c r="B1304" s="1"/>
      <c r="C1304" s="1"/>
    </row>
    <row r="1305" customFormat="false" ht="12.8" hidden="false" customHeight="false" outlineLevel="0" collapsed="false">
      <c r="A1305" s="1"/>
      <c r="B1305" s="1"/>
      <c r="C1305" s="1"/>
    </row>
    <row r="1306" customFormat="false" ht="12.8" hidden="false" customHeight="false" outlineLevel="0" collapsed="false">
      <c r="A1306" s="1"/>
      <c r="B1306" s="1"/>
      <c r="C1306" s="1"/>
    </row>
    <row r="1307" customFormat="false" ht="12.8" hidden="false" customHeight="false" outlineLevel="0" collapsed="false">
      <c r="A1307" s="1"/>
      <c r="B1307" s="1"/>
      <c r="C1307" s="1"/>
    </row>
    <row r="1308" customFormat="false" ht="12.8" hidden="false" customHeight="false" outlineLevel="0" collapsed="false">
      <c r="A1308" s="1"/>
      <c r="B1308" s="1"/>
      <c r="C1308" s="1"/>
    </row>
    <row r="1309" customFormat="false" ht="12.8" hidden="false" customHeight="false" outlineLevel="0" collapsed="false">
      <c r="A1309" s="1"/>
      <c r="B1309" s="1"/>
      <c r="C1309" s="1"/>
    </row>
    <row r="1310" customFormat="false" ht="12.8" hidden="false" customHeight="false" outlineLevel="0" collapsed="false">
      <c r="A1310" s="1"/>
      <c r="B1310" s="1"/>
      <c r="C1310" s="1"/>
    </row>
    <row r="1311" customFormat="false" ht="12.8" hidden="false" customHeight="false" outlineLevel="0" collapsed="false">
      <c r="A1311" s="1"/>
      <c r="B1311" s="1"/>
      <c r="C1311" s="1"/>
    </row>
    <row r="1312" customFormat="false" ht="12.8" hidden="false" customHeight="false" outlineLevel="0" collapsed="false">
      <c r="A1312" s="1"/>
      <c r="B1312" s="1"/>
      <c r="C1312" s="1"/>
    </row>
    <row r="1313" customFormat="false" ht="12.8" hidden="false" customHeight="false" outlineLevel="0" collapsed="false">
      <c r="A1313" s="1"/>
      <c r="B1313" s="1"/>
      <c r="C1313" s="1"/>
    </row>
    <row r="1314" customFormat="false" ht="12.8" hidden="false" customHeight="false" outlineLevel="0" collapsed="false">
      <c r="A1314" s="1"/>
      <c r="B1314" s="1"/>
      <c r="C1314" s="1"/>
    </row>
    <row r="1315" customFormat="false" ht="12.8" hidden="false" customHeight="false" outlineLevel="0" collapsed="false">
      <c r="A1315" s="1"/>
      <c r="B1315" s="1"/>
      <c r="C1315" s="1"/>
    </row>
    <row r="1316" customFormat="false" ht="12.8" hidden="false" customHeight="false" outlineLevel="0" collapsed="false">
      <c r="A1316" s="1"/>
      <c r="B1316" s="1"/>
      <c r="C1316" s="1"/>
    </row>
    <row r="1317" customFormat="false" ht="12.8" hidden="false" customHeight="false" outlineLevel="0" collapsed="false">
      <c r="A1317" s="1"/>
      <c r="B1317" s="1"/>
      <c r="C1317" s="1"/>
    </row>
    <row r="1318" customFormat="false" ht="12.8" hidden="false" customHeight="false" outlineLevel="0" collapsed="false">
      <c r="A1318" s="1"/>
      <c r="B1318" s="1"/>
      <c r="C1318" s="1"/>
    </row>
    <row r="1319" customFormat="false" ht="12.8" hidden="false" customHeight="false" outlineLevel="0" collapsed="false">
      <c r="A1319" s="1"/>
      <c r="B1319" s="1"/>
      <c r="C1319" s="1"/>
    </row>
    <row r="1320" customFormat="false" ht="12.8" hidden="false" customHeight="false" outlineLevel="0" collapsed="false">
      <c r="A1320" s="1"/>
      <c r="B1320" s="1"/>
      <c r="C1320" s="1"/>
    </row>
    <row r="1321" customFormat="false" ht="12.8" hidden="false" customHeight="false" outlineLevel="0" collapsed="false">
      <c r="A1321" s="1"/>
      <c r="B1321" s="1"/>
      <c r="C1321" s="1"/>
    </row>
    <row r="1322" customFormat="false" ht="12.8" hidden="false" customHeight="false" outlineLevel="0" collapsed="false">
      <c r="A1322" s="1"/>
      <c r="B1322" s="1"/>
      <c r="C1322" s="1"/>
    </row>
    <row r="1323" customFormat="false" ht="12.8" hidden="false" customHeight="false" outlineLevel="0" collapsed="false">
      <c r="A1323" s="1"/>
      <c r="B1323" s="1"/>
      <c r="C1323" s="1"/>
    </row>
    <row r="1324" customFormat="false" ht="12.8" hidden="false" customHeight="false" outlineLevel="0" collapsed="false">
      <c r="A1324" s="1"/>
      <c r="B1324" s="1"/>
      <c r="C1324" s="1"/>
    </row>
    <row r="1325" customFormat="false" ht="12.8" hidden="false" customHeight="false" outlineLevel="0" collapsed="false">
      <c r="A1325" s="1"/>
      <c r="B1325" s="1"/>
      <c r="C1325" s="1"/>
    </row>
    <row r="1326" customFormat="false" ht="12.8" hidden="false" customHeight="false" outlineLevel="0" collapsed="false">
      <c r="A1326" s="1"/>
      <c r="B1326" s="1"/>
      <c r="C1326" s="1"/>
    </row>
    <row r="1327" customFormat="false" ht="12.8" hidden="false" customHeight="false" outlineLevel="0" collapsed="false">
      <c r="A1327" s="1"/>
      <c r="B1327" s="1"/>
      <c r="C1327" s="1"/>
    </row>
    <row r="1328" customFormat="false" ht="12.8" hidden="false" customHeight="false" outlineLevel="0" collapsed="false">
      <c r="A1328" s="1"/>
      <c r="B1328" s="1"/>
      <c r="C1328" s="1"/>
    </row>
    <row r="1329" customFormat="false" ht="12.8" hidden="false" customHeight="false" outlineLevel="0" collapsed="false">
      <c r="A1329" s="1"/>
      <c r="B1329" s="1"/>
      <c r="C1329" s="1"/>
    </row>
    <row r="1330" customFormat="false" ht="12.8" hidden="false" customHeight="false" outlineLevel="0" collapsed="false">
      <c r="A1330" s="1"/>
      <c r="B1330" s="1"/>
      <c r="C1330" s="1"/>
    </row>
    <row r="1331" customFormat="false" ht="12.8" hidden="false" customHeight="false" outlineLevel="0" collapsed="false">
      <c r="A1331" s="1"/>
      <c r="B1331" s="1"/>
      <c r="C1331" s="1"/>
    </row>
    <row r="1332" customFormat="false" ht="12.8" hidden="false" customHeight="false" outlineLevel="0" collapsed="false">
      <c r="A1332" s="1"/>
      <c r="B1332" s="1"/>
      <c r="C1332" s="1"/>
    </row>
    <row r="1333" customFormat="false" ht="12.8" hidden="false" customHeight="false" outlineLevel="0" collapsed="false">
      <c r="A1333" s="1"/>
      <c r="B1333" s="1"/>
      <c r="C1333" s="1"/>
    </row>
    <row r="1334" customFormat="false" ht="12.8" hidden="false" customHeight="false" outlineLevel="0" collapsed="false">
      <c r="A1334" s="1"/>
      <c r="B1334" s="1"/>
      <c r="C1334" s="1"/>
    </row>
    <row r="1335" customFormat="false" ht="12.8" hidden="false" customHeight="false" outlineLevel="0" collapsed="false">
      <c r="A1335" s="1"/>
      <c r="B1335" s="1"/>
      <c r="C1335" s="1"/>
    </row>
    <row r="1336" customFormat="false" ht="12.8" hidden="false" customHeight="false" outlineLevel="0" collapsed="false">
      <c r="A1336" s="1"/>
      <c r="B1336" s="1"/>
      <c r="C1336" s="1"/>
    </row>
    <row r="1337" customFormat="false" ht="12.8" hidden="false" customHeight="false" outlineLevel="0" collapsed="false">
      <c r="A1337" s="1"/>
      <c r="B1337" s="1"/>
      <c r="C1337" s="1"/>
    </row>
    <row r="1338" customFormat="false" ht="12.8" hidden="false" customHeight="false" outlineLevel="0" collapsed="false">
      <c r="A1338" s="1"/>
      <c r="B1338" s="1"/>
      <c r="C1338" s="1"/>
    </row>
    <row r="1339" customFormat="false" ht="12.8" hidden="false" customHeight="false" outlineLevel="0" collapsed="false">
      <c r="A1339" s="1"/>
      <c r="B1339" s="1"/>
      <c r="C1339" s="1"/>
    </row>
    <row r="1340" customFormat="false" ht="12.8" hidden="false" customHeight="false" outlineLevel="0" collapsed="false">
      <c r="A1340" s="1"/>
      <c r="B1340" s="1"/>
      <c r="C1340" s="1"/>
    </row>
    <row r="1341" customFormat="false" ht="12.8" hidden="false" customHeight="false" outlineLevel="0" collapsed="false">
      <c r="A1341" s="1"/>
      <c r="B1341" s="1"/>
      <c r="C1341" s="1"/>
    </row>
    <row r="1342" customFormat="false" ht="12.8" hidden="false" customHeight="false" outlineLevel="0" collapsed="false">
      <c r="A1342" s="1"/>
      <c r="B1342" s="1"/>
      <c r="C1342" s="1"/>
    </row>
    <row r="1343" customFormat="false" ht="12.8" hidden="false" customHeight="false" outlineLevel="0" collapsed="false">
      <c r="A1343" s="1"/>
      <c r="B1343" s="1"/>
      <c r="C1343" s="1"/>
    </row>
    <row r="1344" customFormat="false" ht="12.8" hidden="false" customHeight="false" outlineLevel="0" collapsed="false">
      <c r="A1344" s="1"/>
      <c r="B1344" s="1"/>
      <c r="C1344" s="1"/>
    </row>
    <row r="1345" customFormat="false" ht="12.8" hidden="false" customHeight="false" outlineLevel="0" collapsed="false">
      <c r="A1345" s="1"/>
      <c r="B1345" s="1"/>
      <c r="C1345" s="1"/>
    </row>
    <row r="1346" customFormat="false" ht="12.8" hidden="false" customHeight="false" outlineLevel="0" collapsed="false">
      <c r="A1346" s="1"/>
      <c r="B1346" s="1"/>
      <c r="C1346" s="1"/>
    </row>
    <row r="1347" customFormat="false" ht="12.8" hidden="false" customHeight="false" outlineLevel="0" collapsed="false">
      <c r="A1347" s="1"/>
      <c r="B1347" s="1"/>
      <c r="C1347" s="1"/>
    </row>
    <row r="1348" customFormat="false" ht="12.8" hidden="false" customHeight="false" outlineLevel="0" collapsed="false">
      <c r="A1348" s="1"/>
      <c r="B1348" s="1"/>
      <c r="C1348" s="1"/>
    </row>
    <row r="1349" customFormat="false" ht="12.8" hidden="false" customHeight="false" outlineLevel="0" collapsed="false">
      <c r="A1349" s="1"/>
      <c r="B1349" s="1"/>
      <c r="C1349" s="1"/>
    </row>
    <row r="1350" customFormat="false" ht="12.8" hidden="false" customHeight="false" outlineLevel="0" collapsed="false">
      <c r="A1350" s="1"/>
      <c r="B1350" s="1"/>
      <c r="C1350" s="1"/>
    </row>
    <row r="1351" customFormat="false" ht="12.8" hidden="false" customHeight="false" outlineLevel="0" collapsed="false">
      <c r="A1351" s="1"/>
      <c r="B1351" s="1"/>
      <c r="C1351" s="1"/>
    </row>
    <row r="1352" customFormat="false" ht="12.8" hidden="false" customHeight="false" outlineLevel="0" collapsed="false">
      <c r="A1352" s="1"/>
      <c r="B1352" s="1"/>
      <c r="C1352" s="1"/>
    </row>
    <row r="1353" customFormat="false" ht="12.8" hidden="false" customHeight="false" outlineLevel="0" collapsed="false">
      <c r="A1353" s="1"/>
      <c r="B1353" s="1"/>
      <c r="C1353" s="1"/>
    </row>
    <row r="1354" customFormat="false" ht="12.8" hidden="false" customHeight="false" outlineLevel="0" collapsed="false">
      <c r="A1354" s="1"/>
      <c r="B1354" s="1"/>
      <c r="C1354" s="1"/>
    </row>
    <row r="1355" customFormat="false" ht="12.8" hidden="false" customHeight="false" outlineLevel="0" collapsed="false">
      <c r="A1355" s="1"/>
      <c r="B1355" s="1"/>
      <c r="C1355" s="1"/>
    </row>
    <row r="1356" customFormat="false" ht="12.8" hidden="false" customHeight="false" outlineLevel="0" collapsed="false">
      <c r="A1356" s="1"/>
      <c r="B1356" s="1"/>
      <c r="C1356" s="1"/>
    </row>
    <row r="1357" customFormat="false" ht="12.8" hidden="false" customHeight="false" outlineLevel="0" collapsed="false">
      <c r="A1357" s="1"/>
      <c r="B1357" s="1"/>
      <c r="C1357" s="1"/>
    </row>
    <row r="1358" customFormat="false" ht="12.8" hidden="false" customHeight="false" outlineLevel="0" collapsed="false">
      <c r="A1358" s="1"/>
      <c r="B1358" s="1"/>
      <c r="C1358" s="1"/>
    </row>
    <row r="1359" customFormat="false" ht="12.8" hidden="false" customHeight="false" outlineLevel="0" collapsed="false">
      <c r="A1359" s="1"/>
      <c r="B1359" s="1"/>
      <c r="C1359" s="1"/>
    </row>
    <row r="1360" customFormat="false" ht="12.8" hidden="false" customHeight="false" outlineLevel="0" collapsed="false">
      <c r="A1360" s="1"/>
      <c r="B1360" s="1"/>
      <c r="C1360" s="1"/>
    </row>
    <row r="1361" customFormat="false" ht="12.8" hidden="false" customHeight="false" outlineLevel="0" collapsed="false">
      <c r="A1361" s="1"/>
      <c r="B1361" s="1"/>
      <c r="C1361" s="1"/>
    </row>
    <row r="1362" customFormat="false" ht="12.8" hidden="false" customHeight="false" outlineLevel="0" collapsed="false">
      <c r="A1362" s="1"/>
      <c r="B1362" s="1"/>
      <c r="C1362" s="1"/>
    </row>
    <row r="1363" customFormat="false" ht="12.8" hidden="false" customHeight="false" outlineLevel="0" collapsed="false">
      <c r="A1363" s="1"/>
      <c r="B1363" s="1"/>
      <c r="C1363" s="1"/>
    </row>
    <row r="1364" customFormat="false" ht="12.8" hidden="false" customHeight="false" outlineLevel="0" collapsed="false">
      <c r="A1364" s="1"/>
      <c r="B1364" s="1"/>
      <c r="C1364" s="1"/>
    </row>
    <row r="1365" customFormat="false" ht="12.8" hidden="false" customHeight="false" outlineLevel="0" collapsed="false">
      <c r="A1365" s="1"/>
      <c r="B1365" s="1"/>
      <c r="C1365" s="1"/>
    </row>
    <row r="1366" customFormat="false" ht="12.8" hidden="false" customHeight="false" outlineLevel="0" collapsed="false">
      <c r="A1366" s="1"/>
      <c r="B1366" s="1"/>
      <c r="C1366" s="1"/>
    </row>
    <row r="1367" customFormat="false" ht="12.8" hidden="false" customHeight="false" outlineLevel="0" collapsed="false">
      <c r="A1367" s="1"/>
      <c r="B1367" s="1"/>
      <c r="C1367" s="1"/>
    </row>
    <row r="1368" customFormat="false" ht="12.8" hidden="false" customHeight="false" outlineLevel="0" collapsed="false">
      <c r="A1368" s="1"/>
      <c r="B1368" s="1"/>
      <c r="C1368" s="1"/>
    </row>
    <row r="1369" customFormat="false" ht="12.8" hidden="false" customHeight="false" outlineLevel="0" collapsed="false">
      <c r="A1369" s="1"/>
      <c r="B1369" s="1"/>
      <c r="C1369" s="1"/>
    </row>
    <row r="1370" customFormat="false" ht="12.8" hidden="false" customHeight="false" outlineLevel="0" collapsed="false">
      <c r="A1370" s="1"/>
      <c r="B1370" s="1"/>
      <c r="C1370" s="1"/>
    </row>
    <row r="1371" customFormat="false" ht="12.8" hidden="false" customHeight="false" outlineLevel="0" collapsed="false">
      <c r="A1371" s="1"/>
      <c r="B1371" s="1"/>
      <c r="C1371" s="1"/>
    </row>
    <row r="1372" customFormat="false" ht="12.8" hidden="false" customHeight="false" outlineLevel="0" collapsed="false">
      <c r="A1372" s="1"/>
      <c r="B1372" s="1"/>
      <c r="C1372" s="1"/>
    </row>
    <row r="1373" customFormat="false" ht="12.8" hidden="false" customHeight="false" outlineLevel="0" collapsed="false">
      <c r="A1373" s="1"/>
      <c r="B1373" s="1"/>
      <c r="C1373" s="1"/>
    </row>
    <row r="1374" customFormat="false" ht="12.8" hidden="false" customHeight="false" outlineLevel="0" collapsed="false">
      <c r="A1374" s="1"/>
      <c r="B1374" s="1"/>
      <c r="C1374" s="1"/>
    </row>
    <row r="1375" customFormat="false" ht="12.8" hidden="false" customHeight="false" outlineLevel="0" collapsed="false">
      <c r="A1375" s="1"/>
      <c r="B1375" s="1"/>
      <c r="C1375" s="1"/>
    </row>
    <row r="1376" customFormat="false" ht="12.8" hidden="false" customHeight="false" outlineLevel="0" collapsed="false">
      <c r="A1376" s="1"/>
      <c r="B1376" s="1"/>
      <c r="C1376" s="1"/>
    </row>
    <row r="1377" customFormat="false" ht="12.8" hidden="false" customHeight="false" outlineLevel="0" collapsed="false">
      <c r="A1377" s="1"/>
      <c r="B1377" s="1"/>
      <c r="C1377" s="1"/>
    </row>
    <row r="1378" customFormat="false" ht="12.8" hidden="false" customHeight="false" outlineLevel="0" collapsed="false">
      <c r="A1378" s="1"/>
      <c r="B1378" s="1"/>
      <c r="C1378" s="1"/>
    </row>
    <row r="1379" customFormat="false" ht="12.8" hidden="false" customHeight="false" outlineLevel="0" collapsed="false">
      <c r="A1379" s="1"/>
      <c r="B1379" s="1"/>
      <c r="C1379" s="1"/>
    </row>
    <row r="1380" customFormat="false" ht="12.8" hidden="false" customHeight="false" outlineLevel="0" collapsed="false">
      <c r="A1380" s="1"/>
      <c r="B1380" s="1"/>
      <c r="C1380" s="1"/>
    </row>
    <row r="1381" customFormat="false" ht="12.8" hidden="false" customHeight="false" outlineLevel="0" collapsed="false">
      <c r="A1381" s="1"/>
      <c r="B1381" s="1"/>
      <c r="C1381" s="1"/>
    </row>
    <row r="1382" customFormat="false" ht="12.8" hidden="false" customHeight="false" outlineLevel="0" collapsed="false">
      <c r="A1382" s="1"/>
      <c r="B1382" s="1"/>
      <c r="C1382" s="1"/>
    </row>
    <row r="1383" customFormat="false" ht="12.8" hidden="false" customHeight="false" outlineLevel="0" collapsed="false">
      <c r="A1383" s="1"/>
      <c r="B1383" s="1"/>
      <c r="C1383" s="1"/>
    </row>
    <row r="1384" customFormat="false" ht="12.8" hidden="false" customHeight="false" outlineLevel="0" collapsed="false">
      <c r="A1384" s="1"/>
      <c r="B1384" s="1"/>
      <c r="C1384" s="1"/>
    </row>
    <row r="1385" customFormat="false" ht="12.8" hidden="false" customHeight="false" outlineLevel="0" collapsed="false">
      <c r="A1385" s="1"/>
      <c r="B1385" s="1"/>
      <c r="C1385" s="1"/>
    </row>
    <row r="1386" customFormat="false" ht="12.8" hidden="false" customHeight="false" outlineLevel="0" collapsed="false">
      <c r="A1386" s="1"/>
      <c r="B1386" s="1"/>
      <c r="C1386" s="1"/>
    </row>
    <row r="1387" customFormat="false" ht="12.8" hidden="false" customHeight="false" outlineLevel="0" collapsed="false">
      <c r="A1387" s="1"/>
      <c r="B1387" s="1"/>
      <c r="C1387" s="1"/>
    </row>
    <row r="1388" customFormat="false" ht="12.8" hidden="false" customHeight="false" outlineLevel="0" collapsed="false">
      <c r="A1388" s="1"/>
      <c r="B1388" s="1"/>
      <c r="C1388" s="1"/>
    </row>
    <row r="1389" customFormat="false" ht="12.8" hidden="false" customHeight="false" outlineLevel="0" collapsed="false">
      <c r="A1389" s="1"/>
      <c r="B1389" s="1"/>
      <c r="C1389" s="1"/>
    </row>
    <row r="1390" customFormat="false" ht="12.8" hidden="false" customHeight="false" outlineLevel="0" collapsed="false">
      <c r="A1390" s="1"/>
      <c r="B1390" s="1"/>
      <c r="C1390" s="1"/>
    </row>
    <row r="1391" customFormat="false" ht="12.8" hidden="false" customHeight="false" outlineLevel="0" collapsed="false">
      <c r="A1391" s="1"/>
      <c r="B1391" s="1"/>
      <c r="C1391" s="1"/>
    </row>
    <row r="1392" customFormat="false" ht="12.8" hidden="false" customHeight="false" outlineLevel="0" collapsed="false">
      <c r="A1392" s="1"/>
      <c r="B1392" s="1"/>
      <c r="C1392" s="1"/>
    </row>
    <row r="1393" customFormat="false" ht="12.8" hidden="false" customHeight="false" outlineLevel="0" collapsed="false">
      <c r="A1393" s="1"/>
      <c r="B1393" s="1"/>
      <c r="C1393" s="1"/>
    </row>
    <row r="1394" customFormat="false" ht="12.8" hidden="false" customHeight="false" outlineLevel="0" collapsed="false">
      <c r="A1394" s="1"/>
      <c r="B1394" s="1"/>
      <c r="C1394" s="1"/>
    </row>
    <row r="1395" customFormat="false" ht="12.8" hidden="false" customHeight="false" outlineLevel="0" collapsed="false">
      <c r="A1395" s="1"/>
      <c r="B1395" s="1"/>
      <c r="C1395" s="1"/>
    </row>
    <row r="1396" customFormat="false" ht="12.8" hidden="false" customHeight="false" outlineLevel="0" collapsed="false">
      <c r="A1396" s="1"/>
      <c r="B1396" s="1"/>
      <c r="C1396" s="1"/>
    </row>
    <row r="1397" customFormat="false" ht="12.8" hidden="false" customHeight="false" outlineLevel="0" collapsed="false">
      <c r="A1397" s="1"/>
      <c r="B1397" s="1"/>
      <c r="C1397" s="1"/>
    </row>
    <row r="1398" customFormat="false" ht="12.8" hidden="false" customHeight="false" outlineLevel="0" collapsed="false">
      <c r="A1398" s="1"/>
      <c r="B1398" s="1"/>
      <c r="C1398" s="1"/>
    </row>
    <row r="1399" customFormat="false" ht="12.8" hidden="false" customHeight="false" outlineLevel="0" collapsed="false">
      <c r="A1399" s="1"/>
      <c r="B1399" s="1"/>
      <c r="C1399" s="1"/>
    </row>
    <row r="1400" customFormat="false" ht="12.8" hidden="false" customHeight="false" outlineLevel="0" collapsed="false">
      <c r="A1400" s="1"/>
      <c r="B1400" s="1"/>
      <c r="C1400" s="1"/>
    </row>
    <row r="1401" customFormat="false" ht="12.8" hidden="false" customHeight="false" outlineLevel="0" collapsed="false">
      <c r="A1401" s="1"/>
      <c r="B1401" s="1"/>
      <c r="C1401" s="1"/>
    </row>
    <row r="1402" customFormat="false" ht="12.8" hidden="false" customHeight="false" outlineLevel="0" collapsed="false">
      <c r="A1402" s="1"/>
      <c r="B1402" s="1"/>
      <c r="C1402" s="1"/>
    </row>
    <row r="1403" customFormat="false" ht="12.8" hidden="false" customHeight="false" outlineLevel="0" collapsed="false">
      <c r="A1403" s="1"/>
      <c r="B1403" s="1"/>
      <c r="C1403" s="1"/>
    </row>
    <row r="1404" customFormat="false" ht="12.8" hidden="false" customHeight="false" outlineLevel="0" collapsed="false">
      <c r="A1404" s="1"/>
      <c r="B1404" s="1"/>
      <c r="C1404" s="1"/>
    </row>
    <row r="1405" customFormat="false" ht="12.8" hidden="false" customHeight="false" outlineLevel="0" collapsed="false">
      <c r="A1405" s="1"/>
      <c r="B1405" s="1"/>
      <c r="C1405" s="1"/>
    </row>
    <row r="1406" customFormat="false" ht="12.8" hidden="false" customHeight="false" outlineLevel="0" collapsed="false">
      <c r="A1406" s="1"/>
      <c r="B1406" s="1"/>
      <c r="C1406" s="1"/>
    </row>
    <row r="1407" customFormat="false" ht="12.8" hidden="false" customHeight="false" outlineLevel="0" collapsed="false">
      <c r="A1407" s="1"/>
      <c r="B1407" s="1"/>
      <c r="C1407" s="1"/>
    </row>
    <row r="1408" customFormat="false" ht="12.8" hidden="false" customHeight="false" outlineLevel="0" collapsed="false">
      <c r="A1408" s="1"/>
      <c r="B1408" s="1"/>
      <c r="C1408" s="1"/>
    </row>
    <row r="1409" customFormat="false" ht="12.8" hidden="false" customHeight="false" outlineLevel="0" collapsed="false">
      <c r="A1409" s="1"/>
      <c r="B1409" s="1"/>
      <c r="C1409" s="1"/>
    </row>
    <row r="1410" customFormat="false" ht="12.8" hidden="false" customHeight="false" outlineLevel="0" collapsed="false">
      <c r="A1410" s="1"/>
      <c r="B1410" s="1"/>
      <c r="C1410" s="1"/>
    </row>
    <row r="1411" customFormat="false" ht="12.8" hidden="false" customHeight="false" outlineLevel="0" collapsed="false">
      <c r="A1411" s="1"/>
      <c r="B1411" s="1"/>
      <c r="C1411" s="1"/>
    </row>
    <row r="1412" customFormat="false" ht="12.8" hidden="false" customHeight="false" outlineLevel="0" collapsed="false">
      <c r="A1412" s="1"/>
      <c r="B1412" s="1"/>
      <c r="C1412" s="1"/>
    </row>
    <row r="1413" customFormat="false" ht="12.8" hidden="false" customHeight="false" outlineLevel="0" collapsed="false">
      <c r="A1413" s="1"/>
      <c r="B1413" s="1"/>
      <c r="C1413" s="1"/>
    </row>
    <row r="1414" customFormat="false" ht="12.8" hidden="false" customHeight="false" outlineLevel="0" collapsed="false">
      <c r="A1414" s="1"/>
      <c r="B1414" s="1"/>
      <c r="C1414" s="1"/>
    </row>
    <row r="1415" customFormat="false" ht="12.8" hidden="false" customHeight="false" outlineLevel="0" collapsed="false">
      <c r="A1415" s="1"/>
      <c r="B1415" s="1"/>
      <c r="C1415" s="1"/>
    </row>
    <row r="1416" customFormat="false" ht="12.8" hidden="false" customHeight="false" outlineLevel="0" collapsed="false">
      <c r="A1416" s="1"/>
      <c r="B1416" s="1"/>
      <c r="C1416" s="1"/>
    </row>
    <row r="1417" customFormat="false" ht="12.8" hidden="false" customHeight="false" outlineLevel="0" collapsed="false">
      <c r="A1417" s="1"/>
      <c r="B1417" s="1"/>
      <c r="C1417" s="1"/>
    </row>
    <row r="1418" customFormat="false" ht="12.8" hidden="false" customHeight="false" outlineLevel="0" collapsed="false">
      <c r="A1418" s="1"/>
      <c r="B1418" s="1"/>
      <c r="C1418" s="1"/>
    </row>
    <row r="1419" customFormat="false" ht="12.8" hidden="false" customHeight="false" outlineLevel="0" collapsed="false">
      <c r="A1419" s="1"/>
      <c r="B1419" s="1"/>
      <c r="C1419" s="1"/>
    </row>
    <row r="1420" customFormat="false" ht="12.8" hidden="false" customHeight="false" outlineLevel="0" collapsed="false">
      <c r="A1420" s="1"/>
      <c r="B1420" s="1"/>
      <c r="C1420" s="1"/>
    </row>
    <row r="1421" customFormat="false" ht="12.8" hidden="false" customHeight="false" outlineLevel="0" collapsed="false">
      <c r="A1421" s="1"/>
      <c r="B1421" s="1"/>
      <c r="C1421" s="1"/>
    </row>
    <row r="1422" customFormat="false" ht="12.8" hidden="false" customHeight="false" outlineLevel="0" collapsed="false">
      <c r="A1422" s="1"/>
      <c r="B1422" s="1"/>
      <c r="C1422" s="1"/>
    </row>
    <row r="1423" customFormat="false" ht="12.8" hidden="false" customHeight="false" outlineLevel="0" collapsed="false">
      <c r="A1423" s="1"/>
      <c r="B1423" s="1"/>
      <c r="C1423" s="1"/>
    </row>
    <row r="1424" customFormat="false" ht="12.8" hidden="false" customHeight="false" outlineLevel="0" collapsed="false">
      <c r="A1424" s="1"/>
      <c r="B1424" s="1"/>
      <c r="C1424" s="1"/>
    </row>
    <row r="1425" customFormat="false" ht="12.8" hidden="false" customHeight="false" outlineLevel="0" collapsed="false">
      <c r="A1425" s="1"/>
      <c r="B1425" s="1"/>
      <c r="C1425" s="1"/>
    </row>
    <row r="1426" customFormat="false" ht="12.8" hidden="false" customHeight="false" outlineLevel="0" collapsed="false">
      <c r="A1426" s="1"/>
      <c r="B1426" s="1"/>
      <c r="C1426" s="1"/>
    </row>
    <row r="1427" customFormat="false" ht="12.8" hidden="false" customHeight="false" outlineLevel="0" collapsed="false">
      <c r="A1427" s="1"/>
      <c r="B1427" s="1"/>
      <c r="C1427" s="1"/>
    </row>
    <row r="1428" customFormat="false" ht="12.8" hidden="false" customHeight="false" outlineLevel="0" collapsed="false">
      <c r="A1428" s="1"/>
      <c r="B1428" s="1"/>
      <c r="C1428" s="1"/>
    </row>
    <row r="1429" customFormat="false" ht="12.8" hidden="false" customHeight="false" outlineLevel="0" collapsed="false">
      <c r="A1429" s="1"/>
      <c r="B1429" s="1"/>
      <c r="C1429" s="1"/>
    </row>
    <row r="1430" customFormat="false" ht="12.8" hidden="false" customHeight="false" outlineLevel="0" collapsed="false">
      <c r="A1430" s="1"/>
      <c r="B1430" s="1"/>
      <c r="C1430" s="1"/>
    </row>
    <row r="1431" customFormat="false" ht="12.8" hidden="false" customHeight="false" outlineLevel="0" collapsed="false">
      <c r="A1431" s="1"/>
      <c r="B1431" s="1"/>
      <c r="C1431" s="1"/>
    </row>
    <row r="1432" customFormat="false" ht="12.8" hidden="false" customHeight="false" outlineLevel="0" collapsed="false">
      <c r="A1432" s="1"/>
      <c r="B1432" s="1"/>
      <c r="C1432" s="1"/>
    </row>
    <row r="1433" customFormat="false" ht="12.8" hidden="false" customHeight="false" outlineLevel="0" collapsed="false">
      <c r="A1433" s="1"/>
      <c r="B1433" s="1"/>
      <c r="C1433" s="1"/>
    </row>
    <row r="1434" customFormat="false" ht="12.8" hidden="false" customHeight="false" outlineLevel="0" collapsed="false">
      <c r="A1434" s="1"/>
      <c r="B1434" s="1"/>
      <c r="C1434" s="1"/>
    </row>
    <row r="1435" customFormat="false" ht="12.8" hidden="false" customHeight="false" outlineLevel="0" collapsed="false">
      <c r="A1435" s="1"/>
      <c r="B1435" s="1"/>
      <c r="C1435" s="1"/>
    </row>
    <row r="1436" customFormat="false" ht="12.8" hidden="false" customHeight="false" outlineLevel="0" collapsed="false">
      <c r="A1436" s="1"/>
      <c r="B1436" s="1"/>
      <c r="C1436" s="1"/>
    </row>
    <row r="1437" customFormat="false" ht="12.8" hidden="false" customHeight="false" outlineLevel="0" collapsed="false">
      <c r="A1437" s="1"/>
      <c r="B1437" s="1"/>
      <c r="C1437" s="1"/>
    </row>
    <row r="1438" customFormat="false" ht="12.8" hidden="false" customHeight="false" outlineLevel="0" collapsed="false">
      <c r="A1438" s="1"/>
      <c r="B1438" s="1"/>
      <c r="C1438" s="1"/>
    </row>
    <row r="1439" customFormat="false" ht="12.8" hidden="false" customHeight="false" outlineLevel="0" collapsed="false">
      <c r="A1439" s="1"/>
      <c r="B1439" s="1"/>
      <c r="C1439" s="1"/>
    </row>
    <row r="1440" customFormat="false" ht="12.8" hidden="false" customHeight="false" outlineLevel="0" collapsed="false">
      <c r="A1440" s="1"/>
      <c r="B1440" s="1"/>
      <c r="C1440" s="1"/>
    </row>
    <row r="1441" customFormat="false" ht="12.8" hidden="false" customHeight="false" outlineLevel="0" collapsed="false">
      <c r="A1441" s="1"/>
      <c r="B1441" s="1"/>
      <c r="C1441" s="1"/>
    </row>
    <row r="1442" customFormat="false" ht="12.8" hidden="false" customHeight="false" outlineLevel="0" collapsed="false">
      <c r="A1442" s="1"/>
      <c r="B1442" s="1"/>
      <c r="C1442" s="1"/>
    </row>
    <row r="1443" customFormat="false" ht="12.8" hidden="false" customHeight="false" outlineLevel="0" collapsed="false">
      <c r="A1443" s="1"/>
      <c r="B1443" s="1"/>
      <c r="C1443" s="1"/>
    </row>
    <row r="1444" customFormat="false" ht="12.8" hidden="false" customHeight="false" outlineLevel="0" collapsed="false">
      <c r="A1444" s="1"/>
      <c r="B1444" s="1"/>
      <c r="C1444" s="1"/>
    </row>
    <row r="1445" customFormat="false" ht="12.8" hidden="false" customHeight="false" outlineLevel="0" collapsed="false">
      <c r="A1445" s="1"/>
      <c r="B1445" s="1"/>
      <c r="C1445" s="1"/>
    </row>
    <row r="1446" customFormat="false" ht="12.8" hidden="false" customHeight="false" outlineLevel="0" collapsed="false">
      <c r="A1446" s="1"/>
      <c r="B1446" s="1"/>
      <c r="C1446" s="1"/>
    </row>
    <row r="1447" customFormat="false" ht="12.8" hidden="false" customHeight="false" outlineLevel="0" collapsed="false">
      <c r="A1447" s="1"/>
      <c r="B1447" s="1"/>
      <c r="C1447" s="1"/>
    </row>
    <row r="1448" customFormat="false" ht="12.8" hidden="false" customHeight="false" outlineLevel="0" collapsed="false">
      <c r="A1448" s="1"/>
      <c r="B1448" s="1"/>
      <c r="C1448" s="1"/>
    </row>
    <row r="1449" customFormat="false" ht="12.8" hidden="false" customHeight="false" outlineLevel="0" collapsed="false">
      <c r="A1449" s="1"/>
      <c r="B1449" s="1"/>
      <c r="C1449" s="1"/>
    </row>
    <row r="1450" customFormat="false" ht="12.8" hidden="false" customHeight="false" outlineLevel="0" collapsed="false">
      <c r="A1450" s="1"/>
      <c r="B1450" s="1"/>
      <c r="C1450" s="1"/>
    </row>
    <row r="1451" customFormat="false" ht="12.8" hidden="false" customHeight="false" outlineLevel="0" collapsed="false">
      <c r="A1451" s="1"/>
      <c r="B1451" s="1"/>
      <c r="C1451" s="1"/>
    </row>
    <row r="1452" customFormat="false" ht="12.8" hidden="false" customHeight="false" outlineLevel="0" collapsed="false">
      <c r="A1452" s="1"/>
      <c r="B1452" s="1"/>
      <c r="C1452" s="1"/>
    </row>
    <row r="1453" customFormat="false" ht="12.8" hidden="false" customHeight="false" outlineLevel="0" collapsed="false">
      <c r="A1453" s="1"/>
      <c r="B1453" s="1"/>
      <c r="C1453" s="1"/>
    </row>
    <row r="1454" customFormat="false" ht="12.8" hidden="false" customHeight="false" outlineLevel="0" collapsed="false">
      <c r="A1454" s="1"/>
      <c r="B1454" s="1"/>
      <c r="C1454" s="1"/>
    </row>
    <row r="1455" customFormat="false" ht="12.8" hidden="false" customHeight="false" outlineLevel="0" collapsed="false">
      <c r="A1455" s="1"/>
      <c r="B1455" s="1"/>
      <c r="C1455" s="1"/>
    </row>
    <row r="1456" customFormat="false" ht="12.8" hidden="false" customHeight="false" outlineLevel="0" collapsed="false">
      <c r="A1456" s="1"/>
      <c r="B1456" s="1"/>
      <c r="C1456" s="1"/>
    </row>
    <row r="1457" customFormat="false" ht="12.8" hidden="false" customHeight="false" outlineLevel="0" collapsed="false">
      <c r="A1457" s="1"/>
      <c r="B1457" s="1"/>
      <c r="C1457" s="1"/>
    </row>
    <row r="1458" customFormat="false" ht="12.8" hidden="false" customHeight="false" outlineLevel="0" collapsed="false">
      <c r="A1458" s="1"/>
      <c r="B1458" s="1"/>
      <c r="C1458" s="1"/>
    </row>
    <row r="1459" customFormat="false" ht="12.8" hidden="false" customHeight="false" outlineLevel="0" collapsed="false">
      <c r="A1459" s="1"/>
      <c r="B1459" s="1"/>
      <c r="C1459" s="1"/>
    </row>
    <row r="1460" customFormat="false" ht="12.8" hidden="false" customHeight="false" outlineLevel="0" collapsed="false">
      <c r="A1460" s="1"/>
      <c r="B1460" s="1"/>
      <c r="C1460" s="1"/>
    </row>
    <row r="1461" customFormat="false" ht="12.8" hidden="false" customHeight="false" outlineLevel="0" collapsed="false">
      <c r="A1461" s="1"/>
      <c r="B1461" s="1"/>
      <c r="C1461" s="1"/>
    </row>
    <row r="1462" customFormat="false" ht="12.8" hidden="false" customHeight="false" outlineLevel="0" collapsed="false">
      <c r="A1462" s="1"/>
      <c r="B1462" s="1"/>
      <c r="C1462" s="1"/>
    </row>
    <row r="1463" customFormat="false" ht="12.8" hidden="false" customHeight="false" outlineLevel="0" collapsed="false">
      <c r="A1463" s="1"/>
      <c r="B1463" s="1"/>
      <c r="C1463" s="1"/>
    </row>
    <row r="1464" customFormat="false" ht="12.8" hidden="false" customHeight="false" outlineLevel="0" collapsed="false">
      <c r="A1464" s="1"/>
      <c r="B1464" s="1"/>
      <c r="C1464" s="1"/>
    </row>
    <row r="1465" customFormat="false" ht="12.8" hidden="false" customHeight="false" outlineLevel="0" collapsed="false">
      <c r="A1465" s="1"/>
      <c r="B1465" s="1"/>
      <c r="C1465" s="1"/>
    </row>
    <row r="1466" customFormat="false" ht="12.8" hidden="false" customHeight="false" outlineLevel="0" collapsed="false">
      <c r="A1466" s="1"/>
      <c r="B1466" s="1"/>
      <c r="C1466" s="1"/>
    </row>
    <row r="1467" customFormat="false" ht="12.8" hidden="false" customHeight="false" outlineLevel="0" collapsed="false">
      <c r="A1467" s="1"/>
      <c r="B1467" s="1"/>
      <c r="C1467" s="1"/>
    </row>
    <row r="1468" customFormat="false" ht="12.8" hidden="false" customHeight="false" outlineLevel="0" collapsed="false">
      <c r="A1468" s="1"/>
      <c r="B1468" s="1"/>
      <c r="C1468" s="1"/>
    </row>
    <row r="1469" customFormat="false" ht="12.8" hidden="false" customHeight="false" outlineLevel="0" collapsed="false">
      <c r="A1469" s="1"/>
      <c r="B1469" s="1"/>
      <c r="C1469" s="1"/>
    </row>
    <row r="1470" customFormat="false" ht="12.8" hidden="false" customHeight="false" outlineLevel="0" collapsed="false">
      <c r="A1470" s="1"/>
      <c r="B1470" s="1"/>
      <c r="C1470" s="1"/>
    </row>
    <row r="1471" customFormat="false" ht="12.8" hidden="false" customHeight="false" outlineLevel="0" collapsed="false">
      <c r="A1471" s="1"/>
      <c r="B1471" s="1"/>
      <c r="C1471" s="1"/>
    </row>
    <row r="1472" customFormat="false" ht="12.8" hidden="false" customHeight="false" outlineLevel="0" collapsed="false">
      <c r="A1472" s="1"/>
      <c r="B1472" s="1"/>
      <c r="C1472" s="1"/>
    </row>
    <row r="1473" customFormat="false" ht="12.8" hidden="false" customHeight="false" outlineLevel="0" collapsed="false">
      <c r="A1473" s="1"/>
      <c r="B1473" s="1"/>
      <c r="C1473" s="1"/>
    </row>
    <row r="1474" customFormat="false" ht="12.8" hidden="false" customHeight="false" outlineLevel="0" collapsed="false">
      <c r="A1474" s="1"/>
      <c r="B1474" s="1"/>
      <c r="C1474" s="1"/>
    </row>
    <row r="1475" customFormat="false" ht="12.8" hidden="false" customHeight="false" outlineLevel="0" collapsed="false">
      <c r="A1475" s="1"/>
      <c r="B1475" s="1"/>
      <c r="C1475" s="1"/>
    </row>
    <row r="1476" customFormat="false" ht="12.8" hidden="false" customHeight="false" outlineLevel="0" collapsed="false">
      <c r="A1476" s="1"/>
      <c r="B1476" s="1"/>
      <c r="C1476" s="1"/>
    </row>
    <row r="1477" customFormat="false" ht="12.8" hidden="false" customHeight="false" outlineLevel="0" collapsed="false">
      <c r="A1477" s="1"/>
      <c r="B1477" s="1"/>
      <c r="C1477" s="1"/>
    </row>
    <row r="1478" customFormat="false" ht="12.8" hidden="false" customHeight="false" outlineLevel="0" collapsed="false">
      <c r="A1478" s="1"/>
      <c r="B1478" s="1"/>
      <c r="C1478" s="1"/>
    </row>
    <row r="1479" customFormat="false" ht="12.8" hidden="false" customHeight="false" outlineLevel="0" collapsed="false">
      <c r="A1479" s="1"/>
      <c r="B1479" s="1"/>
      <c r="C1479" s="1"/>
    </row>
    <row r="1480" customFormat="false" ht="12.8" hidden="false" customHeight="false" outlineLevel="0" collapsed="false">
      <c r="A1480" s="1"/>
      <c r="B1480" s="1"/>
      <c r="C1480" s="1"/>
    </row>
    <row r="1481" customFormat="false" ht="12.8" hidden="false" customHeight="false" outlineLevel="0" collapsed="false">
      <c r="A1481" s="1"/>
      <c r="B1481" s="1"/>
      <c r="C1481" s="1"/>
    </row>
    <row r="1482" customFormat="false" ht="12.8" hidden="false" customHeight="false" outlineLevel="0" collapsed="false">
      <c r="A1482" s="1"/>
      <c r="B1482" s="1"/>
      <c r="C1482" s="1"/>
    </row>
    <row r="1483" customFormat="false" ht="12.8" hidden="false" customHeight="false" outlineLevel="0" collapsed="false">
      <c r="A1483" s="1"/>
      <c r="B1483" s="1"/>
      <c r="C1483" s="1"/>
    </row>
    <row r="1484" customFormat="false" ht="12.8" hidden="false" customHeight="false" outlineLevel="0" collapsed="false">
      <c r="A1484" s="1"/>
      <c r="B1484" s="1"/>
      <c r="C1484" s="1"/>
    </row>
    <row r="1485" customFormat="false" ht="12.8" hidden="false" customHeight="false" outlineLevel="0" collapsed="false">
      <c r="A1485" s="1"/>
      <c r="B1485" s="1"/>
      <c r="C1485" s="1"/>
    </row>
    <row r="1486" customFormat="false" ht="12.8" hidden="false" customHeight="false" outlineLevel="0" collapsed="false">
      <c r="A1486" s="1"/>
      <c r="B1486" s="1"/>
      <c r="C1486" s="1"/>
    </row>
    <row r="1487" customFormat="false" ht="12.8" hidden="false" customHeight="false" outlineLevel="0" collapsed="false">
      <c r="A1487" s="1"/>
      <c r="B1487" s="1"/>
      <c r="C1487" s="1"/>
    </row>
    <row r="1488" customFormat="false" ht="12.8" hidden="false" customHeight="false" outlineLevel="0" collapsed="false">
      <c r="A1488" s="1"/>
      <c r="B1488" s="1"/>
      <c r="C1488" s="1"/>
    </row>
    <row r="1489" customFormat="false" ht="12.8" hidden="false" customHeight="false" outlineLevel="0" collapsed="false">
      <c r="A1489" s="1"/>
      <c r="B1489" s="1"/>
      <c r="C1489" s="1"/>
    </row>
    <row r="1490" customFormat="false" ht="12.8" hidden="false" customHeight="false" outlineLevel="0" collapsed="false">
      <c r="A1490" s="1"/>
      <c r="B1490" s="1"/>
      <c r="C1490" s="1"/>
    </row>
    <row r="1491" customFormat="false" ht="12.8" hidden="false" customHeight="false" outlineLevel="0" collapsed="false">
      <c r="A1491" s="1"/>
      <c r="B1491" s="1"/>
      <c r="C1491" s="1"/>
    </row>
    <row r="1492" customFormat="false" ht="12.8" hidden="false" customHeight="false" outlineLevel="0" collapsed="false">
      <c r="A1492" s="1"/>
      <c r="B1492" s="1"/>
      <c r="C1492" s="1"/>
    </row>
    <row r="1493" customFormat="false" ht="12.8" hidden="false" customHeight="false" outlineLevel="0" collapsed="false">
      <c r="A1493" s="1"/>
      <c r="B1493" s="1"/>
      <c r="C1493" s="1"/>
    </row>
    <row r="1494" customFormat="false" ht="12.8" hidden="false" customHeight="false" outlineLevel="0" collapsed="false">
      <c r="A1494" s="1"/>
      <c r="B1494" s="1"/>
      <c r="C1494" s="1"/>
    </row>
    <row r="1495" customFormat="false" ht="12.8" hidden="false" customHeight="false" outlineLevel="0" collapsed="false">
      <c r="A1495" s="1"/>
      <c r="B1495" s="1"/>
      <c r="C1495" s="1"/>
    </row>
    <row r="1496" customFormat="false" ht="12.8" hidden="false" customHeight="false" outlineLevel="0" collapsed="false">
      <c r="A1496" s="1"/>
      <c r="B1496" s="1"/>
      <c r="C1496" s="1"/>
    </row>
    <row r="1497" customFormat="false" ht="12.8" hidden="false" customHeight="false" outlineLevel="0" collapsed="false">
      <c r="A1497" s="1"/>
      <c r="B1497" s="1"/>
      <c r="C1497" s="1"/>
    </row>
    <row r="1498" customFormat="false" ht="12.8" hidden="false" customHeight="false" outlineLevel="0" collapsed="false">
      <c r="A1498" s="1"/>
      <c r="B1498" s="1"/>
      <c r="C1498" s="1"/>
    </row>
    <row r="1499" customFormat="false" ht="12.8" hidden="false" customHeight="false" outlineLevel="0" collapsed="false">
      <c r="A1499" s="1"/>
      <c r="B1499" s="1"/>
      <c r="C1499" s="1"/>
    </row>
    <row r="1500" customFormat="false" ht="12.8" hidden="false" customHeight="false" outlineLevel="0" collapsed="false">
      <c r="A1500" s="1"/>
      <c r="B1500" s="1"/>
      <c r="C1500" s="1"/>
    </row>
    <row r="1501" customFormat="false" ht="12.8" hidden="false" customHeight="false" outlineLevel="0" collapsed="false">
      <c r="A1501" s="1"/>
      <c r="B1501" s="1"/>
      <c r="C1501" s="1"/>
    </row>
    <row r="1502" customFormat="false" ht="12.8" hidden="false" customHeight="false" outlineLevel="0" collapsed="false">
      <c r="A1502" s="1"/>
      <c r="B1502" s="1"/>
      <c r="C1502" s="1"/>
    </row>
    <row r="1503" customFormat="false" ht="12.8" hidden="false" customHeight="false" outlineLevel="0" collapsed="false">
      <c r="A1503" s="1"/>
      <c r="B1503" s="1"/>
      <c r="C1503" s="1"/>
    </row>
    <row r="1504" customFormat="false" ht="12.8" hidden="false" customHeight="false" outlineLevel="0" collapsed="false">
      <c r="A1504" s="1"/>
      <c r="B1504" s="1"/>
      <c r="C1504" s="1"/>
    </row>
    <row r="1505" customFormat="false" ht="12.8" hidden="false" customHeight="false" outlineLevel="0" collapsed="false">
      <c r="A1505" s="1"/>
      <c r="B1505" s="1"/>
      <c r="C1505" s="1"/>
    </row>
    <row r="1506" customFormat="false" ht="12.8" hidden="false" customHeight="false" outlineLevel="0" collapsed="false">
      <c r="A1506" s="1"/>
      <c r="B1506" s="1"/>
      <c r="C1506" s="1"/>
    </row>
    <row r="1507" customFormat="false" ht="12.8" hidden="false" customHeight="false" outlineLevel="0" collapsed="false">
      <c r="A1507" s="1"/>
      <c r="B1507" s="1"/>
      <c r="C1507" s="1"/>
    </row>
    <row r="1508" customFormat="false" ht="12.8" hidden="false" customHeight="false" outlineLevel="0" collapsed="false">
      <c r="A1508" s="1"/>
      <c r="B1508" s="1"/>
      <c r="C1508" s="1"/>
    </row>
    <row r="1509" customFormat="false" ht="12.8" hidden="false" customHeight="false" outlineLevel="0" collapsed="false">
      <c r="A1509" s="1"/>
      <c r="B1509" s="1"/>
      <c r="C1509" s="1"/>
    </row>
    <row r="1510" customFormat="false" ht="12.8" hidden="false" customHeight="false" outlineLevel="0" collapsed="false">
      <c r="A1510" s="1"/>
      <c r="B1510" s="1"/>
      <c r="C1510" s="1"/>
    </row>
    <row r="1511" customFormat="false" ht="12.8" hidden="false" customHeight="false" outlineLevel="0" collapsed="false">
      <c r="A1511" s="1"/>
      <c r="B1511" s="1"/>
      <c r="C1511" s="1"/>
    </row>
    <row r="1512" customFormat="false" ht="12.8" hidden="false" customHeight="false" outlineLevel="0" collapsed="false">
      <c r="A1512" s="1"/>
      <c r="B1512" s="1"/>
      <c r="C1512" s="1"/>
    </row>
    <row r="1513" customFormat="false" ht="12.8" hidden="false" customHeight="false" outlineLevel="0" collapsed="false">
      <c r="A1513" s="1"/>
      <c r="B1513" s="1"/>
      <c r="C1513" s="1"/>
    </row>
    <row r="1514" customFormat="false" ht="12.8" hidden="false" customHeight="false" outlineLevel="0" collapsed="false">
      <c r="A1514" s="1"/>
      <c r="B1514" s="1"/>
      <c r="C1514" s="1"/>
    </row>
    <row r="1515" customFormat="false" ht="12.8" hidden="false" customHeight="false" outlineLevel="0" collapsed="false">
      <c r="A1515" s="1"/>
      <c r="B1515" s="1"/>
      <c r="C1515" s="1"/>
    </row>
    <row r="1516" customFormat="false" ht="12.8" hidden="false" customHeight="false" outlineLevel="0" collapsed="false">
      <c r="A1516" s="1"/>
      <c r="B1516" s="1"/>
      <c r="C1516" s="1"/>
    </row>
    <row r="1517" customFormat="false" ht="12.8" hidden="false" customHeight="false" outlineLevel="0" collapsed="false">
      <c r="A1517" s="1"/>
      <c r="B1517" s="1"/>
      <c r="C1517" s="1"/>
    </row>
    <row r="1518" customFormat="false" ht="12.8" hidden="false" customHeight="false" outlineLevel="0" collapsed="false">
      <c r="A1518" s="1"/>
      <c r="B1518" s="1"/>
      <c r="C1518" s="1"/>
    </row>
    <row r="1519" customFormat="false" ht="12.8" hidden="false" customHeight="false" outlineLevel="0" collapsed="false">
      <c r="A1519" s="1"/>
      <c r="B1519" s="1"/>
      <c r="C1519" s="1"/>
    </row>
    <row r="1520" customFormat="false" ht="12.8" hidden="false" customHeight="false" outlineLevel="0" collapsed="false">
      <c r="A1520" s="1"/>
      <c r="B1520" s="1"/>
      <c r="C1520" s="1"/>
    </row>
    <row r="1521" customFormat="false" ht="12.8" hidden="false" customHeight="false" outlineLevel="0" collapsed="false">
      <c r="A1521" s="1"/>
      <c r="B1521" s="1"/>
      <c r="C1521" s="1"/>
    </row>
    <row r="1522" customFormat="false" ht="12.8" hidden="false" customHeight="false" outlineLevel="0" collapsed="false">
      <c r="A1522" s="1"/>
      <c r="B1522" s="1"/>
      <c r="C1522" s="1"/>
    </row>
    <row r="1523" customFormat="false" ht="12.8" hidden="false" customHeight="false" outlineLevel="0" collapsed="false">
      <c r="A1523" s="1"/>
      <c r="B1523" s="1"/>
      <c r="C1523" s="1"/>
    </row>
    <row r="1524" customFormat="false" ht="12.8" hidden="false" customHeight="false" outlineLevel="0" collapsed="false">
      <c r="A1524" s="1"/>
      <c r="B1524" s="1"/>
      <c r="C1524" s="1"/>
    </row>
    <row r="1525" customFormat="false" ht="12.8" hidden="false" customHeight="false" outlineLevel="0" collapsed="false">
      <c r="A1525" s="1"/>
      <c r="B1525" s="1"/>
      <c r="C1525" s="1"/>
    </row>
    <row r="1526" customFormat="false" ht="12.8" hidden="false" customHeight="false" outlineLevel="0" collapsed="false">
      <c r="A1526" s="1"/>
      <c r="B1526" s="1"/>
      <c r="C1526" s="1"/>
    </row>
    <row r="1527" customFormat="false" ht="12.8" hidden="false" customHeight="false" outlineLevel="0" collapsed="false">
      <c r="A1527" s="1"/>
      <c r="B1527" s="1"/>
      <c r="C1527" s="1"/>
    </row>
    <row r="1528" customFormat="false" ht="12.8" hidden="false" customHeight="false" outlineLevel="0" collapsed="false">
      <c r="A1528" s="1"/>
      <c r="B1528" s="1"/>
      <c r="C1528" s="1"/>
    </row>
    <row r="1529" customFormat="false" ht="12.8" hidden="false" customHeight="false" outlineLevel="0" collapsed="false">
      <c r="A1529" s="1"/>
      <c r="B1529" s="1"/>
      <c r="C1529" s="1"/>
    </row>
    <row r="1530" customFormat="false" ht="12.8" hidden="false" customHeight="false" outlineLevel="0" collapsed="false">
      <c r="A1530" s="1"/>
      <c r="B1530" s="1"/>
      <c r="C1530" s="1"/>
    </row>
    <row r="1531" customFormat="false" ht="12.8" hidden="false" customHeight="false" outlineLevel="0" collapsed="false">
      <c r="A1531" s="1"/>
      <c r="B1531" s="1"/>
      <c r="C1531" s="1"/>
    </row>
    <row r="1532" customFormat="false" ht="12.8" hidden="false" customHeight="false" outlineLevel="0" collapsed="false">
      <c r="A1532" s="1"/>
      <c r="B1532" s="1"/>
      <c r="C1532" s="1"/>
    </row>
    <row r="1533" customFormat="false" ht="12.8" hidden="false" customHeight="false" outlineLevel="0" collapsed="false">
      <c r="A1533" s="1"/>
      <c r="B1533" s="1"/>
      <c r="C1533" s="1"/>
    </row>
    <row r="1534" customFormat="false" ht="12.8" hidden="false" customHeight="false" outlineLevel="0" collapsed="false">
      <c r="A1534" s="1"/>
      <c r="B1534" s="1"/>
      <c r="C1534" s="1"/>
    </row>
    <row r="1535" customFormat="false" ht="12.8" hidden="false" customHeight="false" outlineLevel="0" collapsed="false">
      <c r="A1535" s="1"/>
      <c r="B1535" s="1"/>
      <c r="C1535" s="1"/>
    </row>
    <row r="1536" customFormat="false" ht="12.8" hidden="false" customHeight="false" outlineLevel="0" collapsed="false">
      <c r="A1536" s="1"/>
      <c r="B1536" s="1"/>
      <c r="C1536" s="1"/>
    </row>
    <row r="1537" customFormat="false" ht="12.8" hidden="false" customHeight="false" outlineLevel="0" collapsed="false">
      <c r="A1537" s="1"/>
      <c r="B1537" s="1"/>
      <c r="C1537" s="1"/>
    </row>
    <row r="1538" customFormat="false" ht="12.8" hidden="false" customHeight="false" outlineLevel="0" collapsed="false">
      <c r="A1538" s="1"/>
      <c r="B1538" s="1"/>
      <c r="C1538" s="1"/>
    </row>
    <row r="1539" customFormat="false" ht="12.8" hidden="false" customHeight="false" outlineLevel="0" collapsed="false">
      <c r="A1539" s="1"/>
      <c r="B1539" s="1"/>
      <c r="C1539" s="1"/>
    </row>
    <row r="1540" customFormat="false" ht="12.8" hidden="false" customHeight="false" outlineLevel="0" collapsed="false">
      <c r="A1540" s="1"/>
      <c r="B1540" s="1"/>
      <c r="C1540" s="1"/>
    </row>
    <row r="1541" customFormat="false" ht="12.8" hidden="false" customHeight="false" outlineLevel="0" collapsed="false">
      <c r="A1541" s="1"/>
      <c r="B1541" s="1"/>
      <c r="C1541" s="1"/>
    </row>
    <row r="1542" customFormat="false" ht="12.8" hidden="false" customHeight="false" outlineLevel="0" collapsed="false">
      <c r="A1542" s="1"/>
      <c r="B1542" s="1"/>
      <c r="C1542" s="1"/>
    </row>
    <row r="1543" customFormat="false" ht="12.8" hidden="false" customHeight="false" outlineLevel="0" collapsed="false">
      <c r="A1543" s="1"/>
      <c r="B1543" s="1"/>
      <c r="C1543" s="1"/>
    </row>
    <row r="1544" customFormat="false" ht="12.8" hidden="false" customHeight="false" outlineLevel="0" collapsed="false">
      <c r="A1544" s="1"/>
      <c r="B1544" s="1"/>
      <c r="C1544" s="1"/>
    </row>
    <row r="1545" customFormat="false" ht="12.8" hidden="false" customHeight="false" outlineLevel="0" collapsed="false">
      <c r="A1545" s="1"/>
      <c r="B1545" s="1"/>
      <c r="C1545" s="1"/>
    </row>
    <row r="1546" customFormat="false" ht="12.8" hidden="false" customHeight="false" outlineLevel="0" collapsed="false">
      <c r="A1546" s="1"/>
      <c r="B1546" s="1"/>
      <c r="C1546" s="1"/>
    </row>
    <row r="1547" customFormat="false" ht="12.8" hidden="false" customHeight="false" outlineLevel="0" collapsed="false">
      <c r="A1547" s="1"/>
      <c r="B1547" s="1"/>
      <c r="C1547" s="1"/>
    </row>
    <row r="1548" customFormat="false" ht="12.8" hidden="false" customHeight="false" outlineLevel="0" collapsed="false">
      <c r="A1548" s="1"/>
      <c r="B1548" s="1"/>
      <c r="C1548" s="1"/>
    </row>
    <row r="1549" customFormat="false" ht="12.8" hidden="false" customHeight="false" outlineLevel="0" collapsed="false">
      <c r="A1549" s="1"/>
      <c r="B1549" s="1"/>
      <c r="C1549" s="1"/>
    </row>
    <row r="1550" customFormat="false" ht="12.8" hidden="false" customHeight="false" outlineLevel="0" collapsed="false">
      <c r="A1550" s="1"/>
      <c r="B1550" s="1"/>
      <c r="C1550" s="1"/>
    </row>
    <row r="1551" customFormat="false" ht="12.8" hidden="false" customHeight="false" outlineLevel="0" collapsed="false">
      <c r="A1551" s="1"/>
      <c r="B1551" s="1"/>
      <c r="C1551" s="1"/>
    </row>
    <row r="1552" customFormat="false" ht="12.8" hidden="false" customHeight="false" outlineLevel="0" collapsed="false">
      <c r="A1552" s="1"/>
      <c r="B1552" s="1"/>
      <c r="C1552" s="1"/>
    </row>
    <row r="1553" customFormat="false" ht="12.8" hidden="false" customHeight="false" outlineLevel="0" collapsed="false">
      <c r="A1553" s="1"/>
      <c r="B1553" s="1"/>
      <c r="C1553" s="1"/>
    </row>
    <row r="1554" customFormat="false" ht="12.8" hidden="false" customHeight="false" outlineLevel="0" collapsed="false">
      <c r="A1554" s="1"/>
      <c r="B1554" s="1"/>
      <c r="C1554" s="1"/>
    </row>
    <row r="1555" customFormat="false" ht="12.8" hidden="false" customHeight="false" outlineLevel="0" collapsed="false">
      <c r="A1555" s="1"/>
      <c r="B1555" s="1"/>
      <c r="C1555" s="1"/>
    </row>
    <row r="1556" customFormat="false" ht="12.8" hidden="false" customHeight="false" outlineLevel="0" collapsed="false">
      <c r="A1556" s="1"/>
      <c r="B1556" s="1"/>
      <c r="C1556" s="1"/>
    </row>
    <row r="1557" customFormat="false" ht="12.8" hidden="false" customHeight="false" outlineLevel="0" collapsed="false">
      <c r="A1557" s="1"/>
      <c r="B1557" s="1"/>
      <c r="C1557" s="1"/>
    </row>
    <row r="1558" customFormat="false" ht="12.8" hidden="false" customHeight="false" outlineLevel="0" collapsed="false">
      <c r="A1558" s="1"/>
      <c r="B1558" s="1"/>
      <c r="C1558" s="1"/>
    </row>
    <row r="1559" customFormat="false" ht="12.8" hidden="false" customHeight="false" outlineLevel="0" collapsed="false">
      <c r="A1559" s="1"/>
      <c r="B1559" s="1"/>
      <c r="C1559" s="1"/>
    </row>
    <row r="1560" customFormat="false" ht="12.8" hidden="false" customHeight="false" outlineLevel="0" collapsed="false">
      <c r="A1560" s="1"/>
      <c r="B1560" s="1"/>
      <c r="C1560" s="1"/>
    </row>
    <row r="1561" customFormat="false" ht="12.8" hidden="false" customHeight="false" outlineLevel="0" collapsed="false">
      <c r="A1561" s="1"/>
      <c r="B1561" s="1"/>
      <c r="C1561" s="1"/>
    </row>
    <row r="1562" customFormat="false" ht="12.8" hidden="false" customHeight="false" outlineLevel="0" collapsed="false">
      <c r="A1562" s="1"/>
      <c r="B1562" s="1"/>
      <c r="C1562" s="1"/>
    </row>
    <row r="1563" customFormat="false" ht="12.8" hidden="false" customHeight="false" outlineLevel="0" collapsed="false">
      <c r="A1563" s="1"/>
      <c r="B1563" s="1"/>
      <c r="C1563" s="1"/>
    </row>
    <row r="1564" customFormat="false" ht="12.8" hidden="false" customHeight="false" outlineLevel="0" collapsed="false">
      <c r="A1564" s="1"/>
      <c r="B1564" s="1"/>
      <c r="C1564" s="1"/>
    </row>
    <row r="1565" customFormat="false" ht="12.8" hidden="false" customHeight="false" outlineLevel="0" collapsed="false">
      <c r="A1565" s="1"/>
      <c r="B1565" s="1"/>
      <c r="C1565" s="1"/>
    </row>
    <row r="1566" customFormat="false" ht="12.8" hidden="false" customHeight="false" outlineLevel="0" collapsed="false">
      <c r="A1566" s="1"/>
      <c r="B1566" s="1"/>
      <c r="C1566" s="1"/>
    </row>
    <row r="1567" customFormat="false" ht="12.8" hidden="false" customHeight="false" outlineLevel="0" collapsed="false">
      <c r="A1567" s="1"/>
      <c r="B1567" s="1"/>
      <c r="C1567" s="1"/>
    </row>
    <row r="1568" customFormat="false" ht="12.8" hidden="false" customHeight="false" outlineLevel="0" collapsed="false">
      <c r="A1568" s="1"/>
      <c r="B1568" s="1"/>
      <c r="C1568" s="1"/>
    </row>
    <row r="1569" customFormat="false" ht="12.8" hidden="false" customHeight="false" outlineLevel="0" collapsed="false">
      <c r="A1569" s="1"/>
      <c r="B1569" s="1"/>
      <c r="C1569" s="1"/>
    </row>
    <row r="1570" customFormat="false" ht="12.8" hidden="false" customHeight="false" outlineLevel="0" collapsed="false">
      <c r="A1570" s="1"/>
      <c r="B1570" s="1"/>
      <c r="C1570" s="1"/>
    </row>
    <row r="1571" customFormat="false" ht="12.8" hidden="false" customHeight="false" outlineLevel="0" collapsed="false">
      <c r="A1571" s="1"/>
      <c r="B1571" s="1"/>
      <c r="C1571" s="1"/>
    </row>
    <row r="1572" customFormat="false" ht="12.8" hidden="false" customHeight="false" outlineLevel="0" collapsed="false">
      <c r="A1572" s="1"/>
      <c r="B1572" s="1"/>
      <c r="C1572" s="1"/>
    </row>
    <row r="1573" customFormat="false" ht="12.8" hidden="false" customHeight="false" outlineLevel="0" collapsed="false">
      <c r="A1573" s="1"/>
      <c r="B1573" s="1"/>
      <c r="C1573" s="1"/>
    </row>
    <row r="1574" customFormat="false" ht="12.8" hidden="false" customHeight="false" outlineLevel="0" collapsed="false">
      <c r="A1574" s="1"/>
      <c r="B1574" s="1"/>
      <c r="C1574" s="1"/>
    </row>
    <row r="1575" customFormat="false" ht="12.8" hidden="false" customHeight="false" outlineLevel="0" collapsed="false">
      <c r="A1575" s="1"/>
      <c r="B1575" s="1"/>
      <c r="C1575" s="1"/>
    </row>
    <row r="1576" customFormat="false" ht="12.8" hidden="false" customHeight="false" outlineLevel="0" collapsed="false">
      <c r="A1576" s="1"/>
      <c r="B1576" s="1"/>
      <c r="C1576" s="1"/>
    </row>
    <row r="1577" customFormat="false" ht="12.8" hidden="false" customHeight="false" outlineLevel="0" collapsed="false">
      <c r="A1577" s="1"/>
      <c r="B1577" s="1"/>
      <c r="C1577" s="1"/>
    </row>
    <row r="1578" customFormat="false" ht="12.8" hidden="false" customHeight="false" outlineLevel="0" collapsed="false">
      <c r="A1578" s="1"/>
      <c r="B1578" s="1"/>
      <c r="C1578" s="1"/>
    </row>
    <row r="1579" customFormat="false" ht="12.8" hidden="false" customHeight="false" outlineLevel="0" collapsed="false">
      <c r="A1579" s="1"/>
      <c r="B1579" s="1"/>
      <c r="C1579" s="1"/>
    </row>
    <row r="1580" customFormat="false" ht="12.8" hidden="false" customHeight="false" outlineLevel="0" collapsed="false">
      <c r="A1580" s="1"/>
      <c r="B1580" s="1"/>
      <c r="C1580" s="1"/>
    </row>
    <row r="1581" customFormat="false" ht="12.8" hidden="false" customHeight="false" outlineLevel="0" collapsed="false">
      <c r="A1581" s="1"/>
      <c r="B1581" s="1"/>
      <c r="C1581" s="1"/>
    </row>
    <row r="1582" customFormat="false" ht="12.8" hidden="false" customHeight="false" outlineLevel="0" collapsed="false">
      <c r="A1582" s="1"/>
      <c r="B1582" s="1"/>
      <c r="C1582" s="1"/>
    </row>
    <row r="1583" customFormat="false" ht="12.8" hidden="false" customHeight="false" outlineLevel="0" collapsed="false">
      <c r="A1583" s="1"/>
      <c r="B1583" s="1"/>
      <c r="C1583" s="1"/>
    </row>
    <row r="1584" customFormat="false" ht="12.8" hidden="false" customHeight="false" outlineLevel="0" collapsed="false">
      <c r="A1584" s="1"/>
      <c r="B1584" s="1"/>
      <c r="C1584" s="1"/>
    </row>
    <row r="1585" customFormat="false" ht="12.8" hidden="false" customHeight="false" outlineLevel="0" collapsed="false">
      <c r="A1585" s="1"/>
      <c r="B1585" s="1"/>
      <c r="C1585" s="1"/>
    </row>
    <row r="1586" customFormat="false" ht="12.8" hidden="false" customHeight="false" outlineLevel="0" collapsed="false">
      <c r="A1586" s="1"/>
      <c r="B1586" s="1"/>
      <c r="C1586" s="1"/>
    </row>
    <row r="1587" customFormat="false" ht="12.8" hidden="false" customHeight="false" outlineLevel="0" collapsed="false">
      <c r="A1587" s="1"/>
      <c r="B1587" s="1"/>
      <c r="C1587" s="1"/>
    </row>
    <row r="1588" customFormat="false" ht="12.8" hidden="false" customHeight="false" outlineLevel="0" collapsed="false">
      <c r="A1588" s="1"/>
      <c r="B1588" s="1"/>
      <c r="C1588" s="1"/>
    </row>
    <row r="1589" customFormat="false" ht="12.8" hidden="false" customHeight="false" outlineLevel="0" collapsed="false">
      <c r="A1589" s="1"/>
      <c r="B1589" s="1"/>
      <c r="C1589" s="1"/>
    </row>
    <row r="1590" customFormat="false" ht="12.8" hidden="false" customHeight="false" outlineLevel="0" collapsed="false">
      <c r="A1590" s="1"/>
      <c r="B1590" s="1"/>
      <c r="C1590" s="1"/>
    </row>
    <row r="1591" customFormat="false" ht="12.8" hidden="false" customHeight="false" outlineLevel="0" collapsed="false">
      <c r="A1591" s="1"/>
      <c r="B1591" s="1"/>
      <c r="C1591" s="1"/>
    </row>
    <row r="1592" customFormat="false" ht="12.8" hidden="false" customHeight="false" outlineLevel="0" collapsed="false">
      <c r="A1592" s="1"/>
      <c r="B1592" s="1"/>
      <c r="C1592" s="1"/>
    </row>
    <row r="1593" customFormat="false" ht="12.8" hidden="false" customHeight="false" outlineLevel="0" collapsed="false">
      <c r="A1593" s="1"/>
      <c r="B1593" s="1"/>
      <c r="C1593" s="1"/>
    </row>
    <row r="1594" customFormat="false" ht="12.8" hidden="false" customHeight="false" outlineLevel="0" collapsed="false">
      <c r="A1594" s="1"/>
      <c r="B1594" s="1"/>
      <c r="C1594" s="1"/>
    </row>
    <row r="1595" customFormat="false" ht="12.8" hidden="false" customHeight="false" outlineLevel="0" collapsed="false">
      <c r="A1595" s="1"/>
      <c r="B1595" s="1"/>
      <c r="C1595" s="1"/>
    </row>
    <row r="1596" customFormat="false" ht="12.8" hidden="false" customHeight="false" outlineLevel="0" collapsed="false">
      <c r="A1596" s="1"/>
      <c r="B1596" s="1"/>
      <c r="C1596" s="1"/>
    </row>
    <row r="1597" customFormat="false" ht="12.8" hidden="false" customHeight="false" outlineLevel="0" collapsed="false">
      <c r="A1597" s="1"/>
      <c r="B1597" s="1"/>
      <c r="C1597" s="1"/>
    </row>
    <row r="1598" customFormat="false" ht="12.8" hidden="false" customHeight="false" outlineLevel="0" collapsed="false">
      <c r="A1598" s="1"/>
      <c r="B1598" s="1"/>
      <c r="C1598" s="1"/>
    </row>
    <row r="1599" customFormat="false" ht="12.8" hidden="false" customHeight="false" outlineLevel="0" collapsed="false">
      <c r="A1599" s="1"/>
      <c r="B1599" s="1"/>
      <c r="C1599" s="1"/>
    </row>
    <row r="1600" customFormat="false" ht="12.8" hidden="false" customHeight="false" outlineLevel="0" collapsed="false">
      <c r="A1600" s="1"/>
      <c r="B1600" s="1"/>
      <c r="C1600" s="1"/>
    </row>
    <row r="1601" customFormat="false" ht="12.8" hidden="false" customHeight="false" outlineLevel="0" collapsed="false">
      <c r="A1601" s="1"/>
      <c r="B1601" s="1"/>
      <c r="C1601" s="1"/>
    </row>
    <row r="1602" customFormat="false" ht="12.8" hidden="false" customHeight="false" outlineLevel="0" collapsed="false">
      <c r="A1602" s="1"/>
      <c r="B1602" s="1"/>
      <c r="C1602" s="1"/>
    </row>
    <row r="1603" customFormat="false" ht="12.8" hidden="false" customHeight="false" outlineLevel="0" collapsed="false">
      <c r="A1603" s="1"/>
      <c r="B1603" s="1"/>
      <c r="C1603" s="1"/>
    </row>
    <row r="1604" customFormat="false" ht="12.8" hidden="false" customHeight="false" outlineLevel="0" collapsed="false">
      <c r="A1604" s="1"/>
      <c r="B1604" s="1"/>
      <c r="C1604" s="1"/>
    </row>
    <row r="1605" customFormat="false" ht="12.8" hidden="false" customHeight="false" outlineLevel="0" collapsed="false">
      <c r="A1605" s="1"/>
      <c r="B1605" s="1"/>
      <c r="C1605" s="1"/>
    </row>
    <row r="1606" customFormat="false" ht="12.8" hidden="false" customHeight="false" outlineLevel="0" collapsed="false">
      <c r="A1606" s="1"/>
      <c r="B1606" s="1"/>
      <c r="C1606" s="1"/>
    </row>
    <row r="1607" customFormat="false" ht="12.8" hidden="false" customHeight="false" outlineLevel="0" collapsed="false">
      <c r="A1607" s="1"/>
      <c r="B1607" s="1"/>
      <c r="C1607" s="1"/>
    </row>
    <row r="1608" customFormat="false" ht="12.8" hidden="false" customHeight="false" outlineLevel="0" collapsed="false">
      <c r="A1608" s="1"/>
      <c r="B1608" s="1"/>
      <c r="C1608" s="1"/>
    </row>
    <row r="1609" customFormat="false" ht="12.8" hidden="false" customHeight="false" outlineLevel="0" collapsed="false">
      <c r="A1609" s="1"/>
      <c r="B1609" s="1"/>
      <c r="C1609" s="1"/>
    </row>
    <row r="1610" customFormat="false" ht="12.8" hidden="false" customHeight="false" outlineLevel="0" collapsed="false">
      <c r="A1610" s="1"/>
      <c r="B1610" s="1"/>
      <c r="C1610" s="1"/>
    </row>
    <row r="1611" customFormat="false" ht="12.8" hidden="false" customHeight="false" outlineLevel="0" collapsed="false">
      <c r="A1611" s="1"/>
      <c r="B1611" s="1"/>
      <c r="C1611" s="1"/>
    </row>
    <row r="1612" customFormat="false" ht="12.8" hidden="false" customHeight="false" outlineLevel="0" collapsed="false">
      <c r="A1612" s="1"/>
      <c r="B1612" s="1"/>
      <c r="C1612" s="1"/>
    </row>
    <row r="1613" customFormat="false" ht="12.8" hidden="false" customHeight="false" outlineLevel="0" collapsed="false">
      <c r="A1613" s="1"/>
      <c r="B1613" s="1"/>
      <c r="C1613" s="1"/>
    </row>
    <row r="1614" customFormat="false" ht="12.8" hidden="false" customHeight="false" outlineLevel="0" collapsed="false">
      <c r="A1614" s="1"/>
      <c r="B1614" s="1"/>
      <c r="C1614" s="1"/>
    </row>
    <row r="1615" customFormat="false" ht="12.8" hidden="false" customHeight="false" outlineLevel="0" collapsed="false">
      <c r="A1615" s="1"/>
      <c r="B1615" s="1"/>
      <c r="C1615" s="1"/>
    </row>
    <row r="1616" customFormat="false" ht="12.8" hidden="false" customHeight="false" outlineLevel="0" collapsed="false">
      <c r="A1616" s="1"/>
      <c r="B1616" s="1"/>
      <c r="C1616" s="1"/>
    </row>
    <row r="1617" customFormat="false" ht="12.8" hidden="false" customHeight="false" outlineLevel="0" collapsed="false">
      <c r="A1617" s="1"/>
      <c r="B1617" s="1"/>
      <c r="C1617" s="1"/>
    </row>
    <row r="1618" customFormat="false" ht="12.8" hidden="false" customHeight="false" outlineLevel="0" collapsed="false">
      <c r="A1618" s="1"/>
      <c r="B1618" s="1"/>
      <c r="C1618" s="1"/>
    </row>
    <row r="1619" customFormat="false" ht="12.8" hidden="false" customHeight="false" outlineLevel="0" collapsed="false">
      <c r="A1619" s="1"/>
      <c r="B1619" s="1"/>
      <c r="C1619" s="1"/>
    </row>
    <row r="1620" customFormat="false" ht="12.8" hidden="false" customHeight="false" outlineLevel="0" collapsed="false">
      <c r="A1620" s="1"/>
      <c r="B1620" s="1"/>
      <c r="C1620" s="1"/>
    </row>
    <row r="1621" customFormat="false" ht="12.8" hidden="false" customHeight="false" outlineLevel="0" collapsed="false">
      <c r="A1621" s="1"/>
      <c r="B1621" s="1"/>
      <c r="C1621" s="1"/>
    </row>
    <row r="1622" customFormat="false" ht="12.8" hidden="false" customHeight="false" outlineLevel="0" collapsed="false">
      <c r="A1622" s="1"/>
      <c r="B1622" s="1"/>
      <c r="C1622" s="1"/>
    </row>
    <row r="1623" customFormat="false" ht="12.8" hidden="false" customHeight="false" outlineLevel="0" collapsed="false">
      <c r="A1623" s="1"/>
      <c r="B1623" s="1"/>
      <c r="C1623" s="1"/>
    </row>
    <row r="1624" customFormat="false" ht="12.8" hidden="false" customHeight="false" outlineLevel="0" collapsed="false">
      <c r="A1624" s="1"/>
      <c r="B1624" s="1"/>
      <c r="C1624" s="1"/>
    </row>
    <row r="1625" customFormat="false" ht="12.8" hidden="false" customHeight="false" outlineLevel="0" collapsed="false">
      <c r="A1625" s="1"/>
      <c r="B1625" s="1"/>
      <c r="C1625" s="1"/>
    </row>
    <row r="1626" customFormat="false" ht="12.8" hidden="false" customHeight="false" outlineLevel="0" collapsed="false">
      <c r="A1626" s="1"/>
      <c r="B1626" s="1"/>
      <c r="C1626" s="1"/>
    </row>
    <row r="1627" customFormat="false" ht="12.8" hidden="false" customHeight="false" outlineLevel="0" collapsed="false">
      <c r="A1627" s="1"/>
      <c r="B1627" s="1"/>
      <c r="C1627" s="1"/>
    </row>
    <row r="1628" customFormat="false" ht="12.8" hidden="false" customHeight="false" outlineLevel="0" collapsed="false">
      <c r="A1628" s="1"/>
      <c r="B1628" s="1"/>
      <c r="C1628" s="1"/>
    </row>
    <row r="1629" customFormat="false" ht="12.8" hidden="false" customHeight="false" outlineLevel="0" collapsed="false">
      <c r="A1629" s="1"/>
      <c r="B1629" s="1"/>
      <c r="C1629" s="1"/>
    </row>
    <row r="1630" customFormat="false" ht="12.8" hidden="false" customHeight="false" outlineLevel="0" collapsed="false">
      <c r="A1630" s="1"/>
      <c r="B1630" s="1"/>
      <c r="C1630" s="1"/>
    </row>
    <row r="1631" customFormat="false" ht="12.8" hidden="false" customHeight="false" outlineLevel="0" collapsed="false">
      <c r="A1631" s="1"/>
      <c r="B1631" s="1"/>
      <c r="C1631" s="1"/>
    </row>
    <row r="1632" customFormat="false" ht="12.8" hidden="false" customHeight="false" outlineLevel="0" collapsed="false">
      <c r="A1632" s="1"/>
      <c r="B1632" s="1"/>
      <c r="C1632" s="1"/>
    </row>
    <row r="1633" customFormat="false" ht="12.8" hidden="false" customHeight="false" outlineLevel="0" collapsed="false">
      <c r="A1633" s="1"/>
      <c r="B1633" s="1"/>
      <c r="C1633" s="1"/>
    </row>
    <row r="1634" customFormat="false" ht="12.8" hidden="false" customHeight="false" outlineLevel="0" collapsed="false">
      <c r="A1634" s="1"/>
      <c r="B1634" s="1"/>
      <c r="C1634" s="1"/>
    </row>
    <row r="1635" customFormat="false" ht="12.8" hidden="false" customHeight="false" outlineLevel="0" collapsed="false">
      <c r="A1635" s="1"/>
      <c r="B1635" s="1"/>
      <c r="C1635" s="1"/>
    </row>
    <row r="1636" customFormat="false" ht="12.8" hidden="false" customHeight="false" outlineLevel="0" collapsed="false">
      <c r="A1636" s="1"/>
      <c r="B1636" s="1"/>
      <c r="C1636" s="1"/>
    </row>
    <row r="1637" customFormat="false" ht="12.8" hidden="false" customHeight="false" outlineLevel="0" collapsed="false">
      <c r="A1637" s="1"/>
      <c r="B1637" s="1"/>
      <c r="C1637" s="1"/>
    </row>
    <row r="1638" customFormat="false" ht="12.8" hidden="false" customHeight="false" outlineLevel="0" collapsed="false">
      <c r="A1638" s="1"/>
      <c r="B1638" s="1"/>
      <c r="C1638" s="1"/>
    </row>
    <row r="1639" customFormat="false" ht="12.8" hidden="false" customHeight="false" outlineLevel="0" collapsed="false">
      <c r="A1639" s="1"/>
      <c r="B1639" s="1"/>
      <c r="C1639" s="1"/>
    </row>
    <row r="1640" customFormat="false" ht="12.8" hidden="false" customHeight="false" outlineLevel="0" collapsed="false">
      <c r="A1640" s="1"/>
      <c r="B1640" s="1"/>
      <c r="C1640" s="1"/>
    </row>
    <row r="1641" customFormat="false" ht="12.8" hidden="false" customHeight="false" outlineLevel="0" collapsed="false">
      <c r="A1641" s="1"/>
      <c r="B1641" s="1"/>
      <c r="C1641" s="1"/>
    </row>
    <row r="1642" customFormat="false" ht="12.8" hidden="false" customHeight="false" outlineLevel="0" collapsed="false">
      <c r="A1642" s="1"/>
      <c r="B1642" s="1"/>
      <c r="C1642" s="1"/>
    </row>
    <row r="1643" customFormat="false" ht="12.8" hidden="false" customHeight="false" outlineLevel="0" collapsed="false">
      <c r="A1643" s="1"/>
      <c r="B1643" s="1"/>
      <c r="C1643" s="1"/>
    </row>
    <row r="1644" customFormat="false" ht="12.8" hidden="false" customHeight="false" outlineLevel="0" collapsed="false">
      <c r="A1644" s="1"/>
      <c r="B1644" s="1"/>
      <c r="C1644" s="1"/>
    </row>
    <row r="1645" customFormat="false" ht="12.8" hidden="false" customHeight="false" outlineLevel="0" collapsed="false">
      <c r="A1645" s="1"/>
      <c r="B1645" s="1"/>
      <c r="C1645" s="1"/>
    </row>
    <row r="1646" customFormat="false" ht="12.8" hidden="false" customHeight="false" outlineLevel="0" collapsed="false">
      <c r="A1646" s="1"/>
      <c r="B1646" s="1"/>
      <c r="C1646" s="1"/>
    </row>
    <row r="1647" customFormat="false" ht="12.8" hidden="false" customHeight="false" outlineLevel="0" collapsed="false">
      <c r="A1647" s="1"/>
      <c r="B1647" s="1"/>
      <c r="C1647" s="1"/>
    </row>
    <row r="1648" customFormat="false" ht="12.8" hidden="false" customHeight="false" outlineLevel="0" collapsed="false">
      <c r="A1648" s="1"/>
      <c r="B1648" s="1"/>
      <c r="C1648" s="1"/>
    </row>
    <row r="1649" customFormat="false" ht="12.8" hidden="false" customHeight="false" outlineLevel="0" collapsed="false">
      <c r="A1649" s="1"/>
      <c r="B1649" s="1"/>
      <c r="C1649" s="1"/>
    </row>
    <row r="1650" customFormat="false" ht="12.8" hidden="false" customHeight="false" outlineLevel="0" collapsed="false">
      <c r="A1650" s="1"/>
      <c r="B1650" s="1"/>
      <c r="C1650" s="1"/>
    </row>
    <row r="1651" customFormat="false" ht="12.8" hidden="false" customHeight="false" outlineLevel="0" collapsed="false">
      <c r="A1651" s="1"/>
      <c r="B1651" s="1"/>
      <c r="C1651" s="1"/>
    </row>
    <row r="1652" customFormat="false" ht="12.8" hidden="false" customHeight="false" outlineLevel="0" collapsed="false">
      <c r="A1652" s="1"/>
      <c r="B1652" s="1"/>
      <c r="C1652" s="1"/>
    </row>
    <row r="1653" customFormat="false" ht="12.8" hidden="false" customHeight="false" outlineLevel="0" collapsed="false">
      <c r="A1653" s="1"/>
      <c r="B1653" s="1"/>
      <c r="C1653" s="1"/>
    </row>
    <row r="1654" customFormat="false" ht="12.8" hidden="false" customHeight="false" outlineLevel="0" collapsed="false">
      <c r="A1654" s="1"/>
      <c r="B1654" s="1"/>
      <c r="C1654" s="1"/>
    </row>
    <row r="1655" customFormat="false" ht="12.8" hidden="false" customHeight="false" outlineLevel="0" collapsed="false">
      <c r="A1655" s="1"/>
      <c r="B1655" s="1"/>
      <c r="C1655" s="1"/>
    </row>
    <row r="1656" customFormat="false" ht="12.8" hidden="false" customHeight="false" outlineLevel="0" collapsed="false">
      <c r="A1656" s="1"/>
      <c r="B1656" s="1"/>
      <c r="C1656" s="1"/>
    </row>
    <row r="1657" customFormat="false" ht="12.8" hidden="false" customHeight="false" outlineLevel="0" collapsed="false">
      <c r="A1657" s="1"/>
      <c r="B1657" s="1"/>
      <c r="C1657" s="1"/>
    </row>
    <row r="1658" customFormat="false" ht="12.8" hidden="false" customHeight="false" outlineLevel="0" collapsed="false">
      <c r="A1658" s="1"/>
      <c r="B1658" s="1"/>
      <c r="C1658" s="1"/>
    </row>
    <row r="1659" customFormat="false" ht="12.8" hidden="false" customHeight="false" outlineLevel="0" collapsed="false">
      <c r="A1659" s="1"/>
      <c r="B1659" s="1"/>
      <c r="C1659" s="1"/>
    </row>
    <row r="1660" customFormat="false" ht="12.8" hidden="false" customHeight="false" outlineLevel="0" collapsed="false">
      <c r="A1660" s="1"/>
      <c r="B1660" s="1"/>
      <c r="C1660" s="1"/>
    </row>
    <row r="1661" customFormat="false" ht="12.8" hidden="false" customHeight="false" outlineLevel="0" collapsed="false">
      <c r="A1661" s="1"/>
      <c r="B1661" s="1"/>
      <c r="C1661" s="1"/>
    </row>
    <row r="1662" customFormat="false" ht="12.8" hidden="false" customHeight="false" outlineLevel="0" collapsed="false">
      <c r="A1662" s="1"/>
      <c r="B1662" s="1"/>
      <c r="C1662" s="1"/>
    </row>
    <row r="1663" customFormat="false" ht="12.8" hidden="false" customHeight="false" outlineLevel="0" collapsed="false">
      <c r="A1663" s="1"/>
      <c r="B1663" s="1"/>
      <c r="C1663" s="1"/>
    </row>
    <row r="1664" customFormat="false" ht="12.8" hidden="false" customHeight="false" outlineLevel="0" collapsed="false">
      <c r="A1664" s="1"/>
      <c r="B1664" s="1"/>
      <c r="C1664" s="1"/>
    </row>
    <row r="1665" customFormat="false" ht="12.8" hidden="false" customHeight="false" outlineLevel="0" collapsed="false">
      <c r="A1665" s="1"/>
      <c r="B1665" s="1"/>
      <c r="C1665" s="1"/>
    </row>
    <row r="1666" customFormat="false" ht="12.8" hidden="false" customHeight="false" outlineLevel="0" collapsed="false">
      <c r="A1666" s="1"/>
      <c r="B1666" s="1"/>
      <c r="C1666" s="1"/>
    </row>
    <row r="1667" customFormat="false" ht="12.8" hidden="false" customHeight="false" outlineLevel="0" collapsed="false">
      <c r="A1667" s="1"/>
      <c r="B1667" s="1"/>
      <c r="C1667" s="1"/>
    </row>
    <row r="1668" customFormat="false" ht="12.8" hidden="false" customHeight="false" outlineLevel="0" collapsed="false">
      <c r="A1668" s="1"/>
      <c r="B1668" s="1"/>
      <c r="C1668" s="1"/>
    </row>
    <row r="1669" customFormat="false" ht="12.8" hidden="false" customHeight="false" outlineLevel="0" collapsed="false">
      <c r="A1669" s="1"/>
      <c r="B1669" s="1"/>
      <c r="C1669" s="1"/>
    </row>
    <row r="1670" customFormat="false" ht="12.8" hidden="false" customHeight="false" outlineLevel="0" collapsed="false">
      <c r="A1670" s="1"/>
      <c r="B1670" s="1"/>
      <c r="C1670" s="1"/>
    </row>
    <row r="1671" customFormat="false" ht="12.8" hidden="false" customHeight="false" outlineLevel="0" collapsed="false">
      <c r="A1671" s="1"/>
      <c r="B1671" s="1"/>
      <c r="C1671" s="1"/>
    </row>
    <row r="1672" customFormat="false" ht="12.8" hidden="false" customHeight="false" outlineLevel="0" collapsed="false">
      <c r="A1672" s="1"/>
      <c r="B1672" s="1"/>
      <c r="C1672" s="1"/>
    </row>
    <row r="1673" customFormat="false" ht="12.8" hidden="false" customHeight="false" outlineLevel="0" collapsed="false">
      <c r="A1673" s="1"/>
      <c r="B1673" s="1"/>
      <c r="C1673" s="1"/>
    </row>
    <row r="1674" customFormat="false" ht="12.8" hidden="false" customHeight="false" outlineLevel="0" collapsed="false">
      <c r="A1674" s="1"/>
      <c r="B1674" s="1"/>
      <c r="C1674" s="1"/>
    </row>
    <row r="1675" customFormat="false" ht="12.8" hidden="false" customHeight="false" outlineLevel="0" collapsed="false">
      <c r="A1675" s="1"/>
      <c r="B1675" s="1"/>
      <c r="C1675" s="1"/>
    </row>
    <row r="1676" customFormat="false" ht="12.8" hidden="false" customHeight="false" outlineLevel="0" collapsed="false">
      <c r="A1676" s="1"/>
      <c r="B1676" s="1"/>
      <c r="C1676" s="1"/>
    </row>
    <row r="1677" customFormat="false" ht="12.8" hidden="false" customHeight="false" outlineLevel="0" collapsed="false">
      <c r="A1677" s="1"/>
      <c r="B1677" s="1"/>
      <c r="C1677" s="1"/>
    </row>
    <row r="1678" customFormat="false" ht="12.8" hidden="false" customHeight="false" outlineLevel="0" collapsed="false">
      <c r="A1678" s="1"/>
      <c r="B1678" s="1"/>
      <c r="C1678" s="1"/>
    </row>
    <row r="1679" customFormat="false" ht="12.8" hidden="false" customHeight="false" outlineLevel="0" collapsed="false">
      <c r="A1679" s="1"/>
      <c r="B1679" s="1"/>
      <c r="C1679" s="1"/>
    </row>
    <row r="1680" customFormat="false" ht="12.8" hidden="false" customHeight="false" outlineLevel="0" collapsed="false">
      <c r="A1680" s="1"/>
      <c r="B1680" s="1"/>
      <c r="C1680" s="1"/>
    </row>
    <row r="1681" customFormat="false" ht="12.8" hidden="false" customHeight="false" outlineLevel="0" collapsed="false">
      <c r="A1681" s="1"/>
      <c r="B1681" s="1"/>
      <c r="C1681" s="1"/>
    </row>
    <row r="1682" customFormat="false" ht="12.8" hidden="false" customHeight="false" outlineLevel="0" collapsed="false">
      <c r="A1682" s="1"/>
      <c r="B1682" s="1"/>
      <c r="C1682" s="1"/>
    </row>
    <row r="1683" customFormat="false" ht="12.8" hidden="false" customHeight="false" outlineLevel="0" collapsed="false">
      <c r="A1683" s="1"/>
      <c r="B1683" s="1"/>
      <c r="C1683" s="1"/>
    </row>
    <row r="1684" customFormat="false" ht="12.8" hidden="false" customHeight="false" outlineLevel="0" collapsed="false">
      <c r="A1684" s="1"/>
      <c r="B1684" s="1"/>
      <c r="C1684" s="1"/>
    </row>
    <row r="1685" customFormat="false" ht="12.8" hidden="false" customHeight="false" outlineLevel="0" collapsed="false">
      <c r="A1685" s="1"/>
      <c r="B1685" s="1"/>
      <c r="C1685" s="1"/>
    </row>
    <row r="1686" customFormat="false" ht="12.8" hidden="false" customHeight="false" outlineLevel="0" collapsed="false">
      <c r="A1686" s="1"/>
      <c r="B1686" s="1"/>
      <c r="C1686" s="1"/>
    </row>
    <row r="1687" customFormat="false" ht="12.8" hidden="false" customHeight="false" outlineLevel="0" collapsed="false">
      <c r="A1687" s="1"/>
      <c r="B1687" s="1"/>
      <c r="C1687" s="1"/>
    </row>
    <row r="1688" customFormat="false" ht="12.8" hidden="false" customHeight="false" outlineLevel="0" collapsed="false">
      <c r="A1688" s="1"/>
      <c r="B1688" s="1"/>
      <c r="C1688" s="1"/>
    </row>
    <row r="1689" customFormat="false" ht="12.8" hidden="false" customHeight="false" outlineLevel="0" collapsed="false">
      <c r="A1689" s="1"/>
      <c r="B1689" s="1"/>
      <c r="C1689" s="1"/>
    </row>
    <row r="1690" customFormat="false" ht="12.8" hidden="false" customHeight="false" outlineLevel="0" collapsed="false">
      <c r="A1690" s="1"/>
      <c r="B1690" s="1"/>
      <c r="C1690" s="1"/>
    </row>
    <row r="1691" customFormat="false" ht="12.8" hidden="false" customHeight="false" outlineLevel="0" collapsed="false">
      <c r="A1691" s="1"/>
      <c r="B1691" s="1"/>
      <c r="C1691" s="1"/>
    </row>
    <row r="1692" customFormat="false" ht="12.8" hidden="false" customHeight="false" outlineLevel="0" collapsed="false">
      <c r="A1692" s="1"/>
      <c r="B1692" s="1"/>
      <c r="C1692" s="1"/>
    </row>
    <row r="1693" customFormat="false" ht="12.8" hidden="false" customHeight="false" outlineLevel="0" collapsed="false">
      <c r="A1693" s="1"/>
      <c r="B1693" s="1"/>
      <c r="C1693" s="1"/>
    </row>
    <row r="1694" customFormat="false" ht="12.8" hidden="false" customHeight="false" outlineLevel="0" collapsed="false">
      <c r="A1694" s="1"/>
      <c r="B1694" s="1"/>
      <c r="C1694" s="1"/>
    </row>
    <row r="1695" customFormat="false" ht="12.8" hidden="false" customHeight="false" outlineLevel="0" collapsed="false">
      <c r="A1695" s="1"/>
      <c r="B1695" s="1"/>
      <c r="C1695" s="1"/>
    </row>
    <row r="1696" customFormat="false" ht="12.8" hidden="false" customHeight="false" outlineLevel="0" collapsed="false">
      <c r="A1696" s="1"/>
      <c r="B1696" s="1"/>
      <c r="C1696" s="1"/>
    </row>
    <row r="1697" customFormat="false" ht="12.8" hidden="false" customHeight="false" outlineLevel="0" collapsed="false">
      <c r="A1697" s="1"/>
      <c r="B1697" s="1"/>
      <c r="C1697" s="1"/>
    </row>
    <row r="1698" customFormat="false" ht="12.8" hidden="false" customHeight="false" outlineLevel="0" collapsed="false">
      <c r="A1698" s="1"/>
      <c r="B1698" s="1"/>
      <c r="C1698" s="1"/>
    </row>
    <row r="1699" customFormat="false" ht="12.8" hidden="false" customHeight="false" outlineLevel="0" collapsed="false">
      <c r="A1699" s="1"/>
      <c r="B1699" s="1"/>
      <c r="C1699" s="1"/>
    </row>
    <row r="1700" customFormat="false" ht="12.8" hidden="false" customHeight="false" outlineLevel="0" collapsed="false">
      <c r="A1700" s="1"/>
      <c r="B1700" s="1"/>
      <c r="C1700" s="1"/>
    </row>
    <row r="1701" customFormat="false" ht="12.8" hidden="false" customHeight="false" outlineLevel="0" collapsed="false">
      <c r="A1701" s="1"/>
      <c r="B1701" s="1"/>
      <c r="C1701" s="1"/>
    </row>
    <row r="1702" customFormat="false" ht="12.8" hidden="false" customHeight="false" outlineLevel="0" collapsed="false">
      <c r="A1702" s="1"/>
      <c r="B1702" s="1"/>
      <c r="C1702" s="1"/>
    </row>
    <row r="1703" customFormat="false" ht="12.8" hidden="false" customHeight="false" outlineLevel="0" collapsed="false">
      <c r="A1703" s="1"/>
      <c r="B1703" s="1"/>
      <c r="C1703" s="1"/>
    </row>
    <row r="1704" customFormat="false" ht="12.8" hidden="false" customHeight="false" outlineLevel="0" collapsed="false">
      <c r="A1704" s="1"/>
      <c r="B1704" s="1"/>
      <c r="C1704" s="1"/>
    </row>
    <row r="1705" customFormat="false" ht="12.8" hidden="false" customHeight="false" outlineLevel="0" collapsed="false">
      <c r="A1705" s="1"/>
      <c r="B1705" s="1"/>
      <c r="C1705" s="1"/>
    </row>
    <row r="1706" customFormat="false" ht="12.8" hidden="false" customHeight="false" outlineLevel="0" collapsed="false">
      <c r="A1706" s="1"/>
      <c r="B1706" s="1"/>
      <c r="C1706" s="1"/>
    </row>
    <row r="1707" customFormat="false" ht="12.8" hidden="false" customHeight="false" outlineLevel="0" collapsed="false">
      <c r="A1707" s="1"/>
      <c r="B1707" s="1"/>
      <c r="C1707" s="1"/>
    </row>
    <row r="1708" customFormat="false" ht="12.8" hidden="false" customHeight="false" outlineLevel="0" collapsed="false">
      <c r="A1708" s="1"/>
      <c r="B1708" s="1"/>
      <c r="C1708" s="1"/>
    </row>
    <row r="1709" customFormat="false" ht="12.8" hidden="false" customHeight="false" outlineLevel="0" collapsed="false">
      <c r="A1709" s="1"/>
      <c r="B1709" s="1"/>
      <c r="C1709" s="1"/>
    </row>
    <row r="1710" customFormat="false" ht="12.8" hidden="false" customHeight="false" outlineLevel="0" collapsed="false">
      <c r="A1710" s="1"/>
      <c r="B1710" s="1"/>
      <c r="C1710" s="1"/>
    </row>
    <row r="1711" customFormat="false" ht="12.8" hidden="false" customHeight="false" outlineLevel="0" collapsed="false">
      <c r="A1711" s="1"/>
      <c r="B1711" s="1"/>
      <c r="C1711" s="1"/>
    </row>
    <row r="1712" customFormat="false" ht="12.8" hidden="false" customHeight="false" outlineLevel="0" collapsed="false">
      <c r="A1712" s="1"/>
      <c r="B1712" s="1"/>
      <c r="C1712" s="1"/>
    </row>
    <row r="1713" customFormat="false" ht="12.8" hidden="false" customHeight="false" outlineLevel="0" collapsed="false">
      <c r="A1713" s="1"/>
      <c r="B1713" s="1"/>
      <c r="C1713" s="1"/>
    </row>
    <row r="1714" customFormat="false" ht="12.8" hidden="false" customHeight="false" outlineLevel="0" collapsed="false">
      <c r="A1714" s="1"/>
      <c r="B1714" s="1"/>
      <c r="C1714" s="1"/>
    </row>
    <row r="1715" customFormat="false" ht="12.8" hidden="false" customHeight="false" outlineLevel="0" collapsed="false">
      <c r="A1715" s="1"/>
      <c r="B1715" s="1"/>
      <c r="C1715" s="1"/>
    </row>
    <row r="1716" customFormat="false" ht="12.8" hidden="false" customHeight="false" outlineLevel="0" collapsed="false">
      <c r="A1716" s="1"/>
      <c r="B1716" s="1"/>
      <c r="C1716" s="1"/>
    </row>
    <row r="1717" customFormat="false" ht="12.8" hidden="false" customHeight="false" outlineLevel="0" collapsed="false">
      <c r="A1717" s="1"/>
      <c r="B1717" s="1"/>
      <c r="C1717" s="1"/>
    </row>
    <row r="1718" customFormat="false" ht="12.8" hidden="false" customHeight="false" outlineLevel="0" collapsed="false">
      <c r="A1718" s="1"/>
      <c r="B1718" s="1"/>
      <c r="C1718" s="1"/>
    </row>
    <row r="1719" customFormat="false" ht="12.8" hidden="false" customHeight="false" outlineLevel="0" collapsed="false">
      <c r="A1719" s="1"/>
      <c r="B1719" s="1"/>
      <c r="C1719" s="1"/>
    </row>
    <row r="1720" customFormat="false" ht="12.8" hidden="false" customHeight="false" outlineLevel="0" collapsed="false">
      <c r="A1720" s="1"/>
      <c r="B1720" s="1"/>
      <c r="C1720" s="1"/>
    </row>
    <row r="1721" customFormat="false" ht="12.8" hidden="false" customHeight="false" outlineLevel="0" collapsed="false">
      <c r="A1721" s="1"/>
      <c r="B1721" s="1"/>
      <c r="C1721" s="1"/>
    </row>
    <row r="1722" customFormat="false" ht="12.8" hidden="false" customHeight="false" outlineLevel="0" collapsed="false">
      <c r="A1722" s="1"/>
      <c r="B1722" s="1"/>
      <c r="C1722" s="1"/>
    </row>
    <row r="1723" customFormat="false" ht="12.8" hidden="false" customHeight="false" outlineLevel="0" collapsed="false">
      <c r="A1723" s="1"/>
      <c r="B1723" s="1"/>
      <c r="C1723" s="1"/>
    </row>
    <row r="1724" customFormat="false" ht="12.8" hidden="false" customHeight="false" outlineLevel="0" collapsed="false">
      <c r="A1724" s="1"/>
      <c r="B1724" s="1"/>
      <c r="C1724" s="1"/>
    </row>
    <row r="1725" customFormat="false" ht="12.8" hidden="false" customHeight="false" outlineLevel="0" collapsed="false">
      <c r="A1725" s="1"/>
      <c r="B1725" s="1"/>
      <c r="C1725" s="1"/>
    </row>
    <row r="1726" customFormat="false" ht="12.8" hidden="false" customHeight="false" outlineLevel="0" collapsed="false">
      <c r="A1726" s="1"/>
      <c r="B1726" s="1"/>
      <c r="C1726" s="1"/>
    </row>
    <row r="1727" customFormat="false" ht="12.8" hidden="false" customHeight="false" outlineLevel="0" collapsed="false">
      <c r="A1727" s="1"/>
      <c r="B1727" s="1"/>
      <c r="C1727" s="1"/>
    </row>
    <row r="1728" customFormat="false" ht="12.8" hidden="false" customHeight="false" outlineLevel="0" collapsed="false">
      <c r="A1728" s="1"/>
      <c r="B1728" s="1"/>
      <c r="C1728" s="1"/>
    </row>
    <row r="1729" customFormat="false" ht="12.8" hidden="false" customHeight="false" outlineLevel="0" collapsed="false">
      <c r="A1729" s="1"/>
      <c r="B1729" s="1"/>
      <c r="C1729" s="1"/>
    </row>
    <row r="1730" customFormat="false" ht="12.8" hidden="false" customHeight="false" outlineLevel="0" collapsed="false">
      <c r="A1730" s="1"/>
      <c r="B1730" s="1"/>
      <c r="C1730" s="1"/>
    </row>
    <row r="1731" customFormat="false" ht="12.8" hidden="false" customHeight="false" outlineLevel="0" collapsed="false">
      <c r="A1731" s="1"/>
      <c r="B1731" s="1"/>
      <c r="C1731" s="1"/>
    </row>
    <row r="1732" customFormat="false" ht="12.8" hidden="false" customHeight="false" outlineLevel="0" collapsed="false">
      <c r="A1732" s="1"/>
      <c r="B1732" s="1"/>
      <c r="C1732" s="1"/>
    </row>
    <row r="1733" customFormat="false" ht="12.8" hidden="false" customHeight="false" outlineLevel="0" collapsed="false">
      <c r="A1733" s="1"/>
      <c r="B1733" s="1"/>
      <c r="C1733" s="1"/>
    </row>
    <row r="1734" customFormat="false" ht="12.8" hidden="false" customHeight="false" outlineLevel="0" collapsed="false">
      <c r="A1734" s="1"/>
      <c r="B1734" s="1"/>
      <c r="C1734" s="1"/>
    </row>
    <row r="1735" customFormat="false" ht="12.8" hidden="false" customHeight="false" outlineLevel="0" collapsed="false">
      <c r="A1735" s="1"/>
      <c r="B1735" s="1"/>
      <c r="C1735" s="1"/>
    </row>
    <row r="1736" customFormat="false" ht="12.8" hidden="false" customHeight="false" outlineLevel="0" collapsed="false">
      <c r="A1736" s="1"/>
      <c r="B1736" s="1"/>
      <c r="C1736" s="1"/>
    </row>
    <row r="1737" customFormat="false" ht="12.8" hidden="false" customHeight="false" outlineLevel="0" collapsed="false">
      <c r="A1737" s="1"/>
      <c r="B1737" s="1"/>
      <c r="C1737" s="1"/>
    </row>
    <row r="1738" customFormat="false" ht="12.8" hidden="false" customHeight="false" outlineLevel="0" collapsed="false">
      <c r="A1738" s="1"/>
      <c r="B1738" s="1"/>
      <c r="C1738" s="1"/>
    </row>
    <row r="1739" customFormat="false" ht="12.8" hidden="false" customHeight="false" outlineLevel="0" collapsed="false">
      <c r="A1739" s="1"/>
      <c r="B1739" s="1"/>
      <c r="C1739" s="1"/>
    </row>
    <row r="1740" customFormat="false" ht="12.8" hidden="false" customHeight="false" outlineLevel="0" collapsed="false">
      <c r="A1740" s="1"/>
      <c r="B1740" s="1"/>
      <c r="C1740" s="1"/>
    </row>
    <row r="1741" customFormat="false" ht="12.8" hidden="false" customHeight="false" outlineLevel="0" collapsed="false">
      <c r="A1741" s="1"/>
      <c r="B1741" s="1"/>
      <c r="C1741" s="1"/>
    </row>
    <row r="1742" customFormat="false" ht="12.8" hidden="false" customHeight="false" outlineLevel="0" collapsed="false">
      <c r="A1742" s="1"/>
      <c r="B1742" s="1"/>
      <c r="C1742" s="1"/>
    </row>
    <row r="1743" customFormat="false" ht="12.8" hidden="false" customHeight="false" outlineLevel="0" collapsed="false">
      <c r="A1743" s="1"/>
      <c r="B1743" s="1"/>
      <c r="C1743" s="1"/>
    </row>
    <row r="1744" customFormat="false" ht="12.8" hidden="false" customHeight="false" outlineLevel="0" collapsed="false">
      <c r="A1744" s="1"/>
      <c r="B1744" s="1"/>
      <c r="C1744" s="1"/>
    </row>
    <row r="1745" customFormat="false" ht="12.8" hidden="false" customHeight="false" outlineLevel="0" collapsed="false">
      <c r="A1745" s="1"/>
      <c r="B1745" s="1"/>
      <c r="C1745" s="1"/>
    </row>
    <row r="1746" customFormat="false" ht="12.8" hidden="false" customHeight="false" outlineLevel="0" collapsed="false">
      <c r="A1746" s="1"/>
      <c r="B1746" s="1"/>
      <c r="C1746" s="1"/>
    </row>
    <row r="1747" customFormat="false" ht="12.8" hidden="false" customHeight="false" outlineLevel="0" collapsed="false">
      <c r="A1747" s="1"/>
      <c r="B1747" s="1"/>
      <c r="C1747" s="1"/>
    </row>
    <row r="1748" customFormat="false" ht="12.8" hidden="false" customHeight="false" outlineLevel="0" collapsed="false">
      <c r="A1748" s="1"/>
      <c r="B1748" s="1"/>
      <c r="C1748" s="1"/>
    </row>
    <row r="1749" customFormat="false" ht="12.8" hidden="false" customHeight="false" outlineLevel="0" collapsed="false">
      <c r="A1749" s="1"/>
      <c r="B1749" s="1"/>
      <c r="C1749" s="1"/>
    </row>
    <row r="1750" customFormat="false" ht="12.8" hidden="false" customHeight="false" outlineLevel="0" collapsed="false">
      <c r="A1750" s="1"/>
      <c r="B1750" s="1"/>
      <c r="C1750" s="1"/>
    </row>
    <row r="1751" customFormat="false" ht="12.8" hidden="false" customHeight="false" outlineLevel="0" collapsed="false">
      <c r="A1751" s="1"/>
      <c r="B1751" s="1"/>
      <c r="C1751" s="1"/>
    </row>
    <row r="1752" customFormat="false" ht="12.8" hidden="false" customHeight="false" outlineLevel="0" collapsed="false">
      <c r="A1752" s="1"/>
      <c r="B1752" s="1"/>
      <c r="C1752" s="1"/>
    </row>
    <row r="1753" customFormat="false" ht="12.8" hidden="false" customHeight="false" outlineLevel="0" collapsed="false">
      <c r="A1753" s="1"/>
      <c r="B1753" s="1"/>
      <c r="C1753" s="1"/>
    </row>
    <row r="1754" customFormat="false" ht="12.8" hidden="false" customHeight="false" outlineLevel="0" collapsed="false">
      <c r="A1754" s="1"/>
      <c r="B1754" s="1"/>
      <c r="C1754" s="1"/>
    </row>
    <row r="1755" customFormat="false" ht="12.8" hidden="false" customHeight="false" outlineLevel="0" collapsed="false">
      <c r="A1755" s="1"/>
      <c r="B1755" s="1"/>
      <c r="C1755" s="1"/>
    </row>
    <row r="1756" customFormat="false" ht="12.8" hidden="false" customHeight="false" outlineLevel="0" collapsed="false">
      <c r="A1756" s="1"/>
      <c r="B1756" s="1"/>
      <c r="C1756" s="1"/>
    </row>
    <row r="1757" customFormat="false" ht="12.8" hidden="false" customHeight="false" outlineLevel="0" collapsed="false">
      <c r="A1757" s="1"/>
      <c r="B1757" s="1"/>
      <c r="C1757" s="1"/>
    </row>
    <row r="1758" customFormat="false" ht="12.8" hidden="false" customHeight="false" outlineLevel="0" collapsed="false">
      <c r="A1758" s="1"/>
      <c r="B1758" s="1"/>
      <c r="C1758" s="1"/>
    </row>
    <row r="1759" customFormat="false" ht="12.8" hidden="false" customHeight="false" outlineLevel="0" collapsed="false">
      <c r="A1759" s="1"/>
      <c r="B1759" s="1"/>
      <c r="C1759" s="1"/>
    </row>
    <row r="1760" customFormat="false" ht="12.8" hidden="false" customHeight="false" outlineLevel="0" collapsed="false">
      <c r="A1760" s="1"/>
      <c r="B1760" s="1"/>
      <c r="C1760" s="1"/>
    </row>
    <row r="1761" customFormat="false" ht="12.8" hidden="false" customHeight="false" outlineLevel="0" collapsed="false">
      <c r="A1761" s="1"/>
      <c r="B1761" s="1"/>
      <c r="C1761" s="1"/>
    </row>
    <row r="1762" customFormat="false" ht="12.8" hidden="false" customHeight="false" outlineLevel="0" collapsed="false">
      <c r="A1762" s="1"/>
      <c r="B1762" s="1"/>
      <c r="C1762" s="1"/>
    </row>
    <row r="1763" customFormat="false" ht="12.8" hidden="false" customHeight="false" outlineLevel="0" collapsed="false">
      <c r="A1763" s="1"/>
      <c r="B1763" s="1"/>
      <c r="C1763" s="1"/>
    </row>
    <row r="1764" customFormat="false" ht="12.8" hidden="false" customHeight="false" outlineLevel="0" collapsed="false">
      <c r="A1764" s="1"/>
      <c r="B1764" s="1"/>
      <c r="C1764" s="1"/>
    </row>
    <row r="1765" customFormat="false" ht="12.8" hidden="false" customHeight="false" outlineLevel="0" collapsed="false">
      <c r="A1765" s="1"/>
      <c r="B1765" s="1"/>
      <c r="C1765" s="1"/>
    </row>
    <row r="1766" customFormat="false" ht="12.8" hidden="false" customHeight="false" outlineLevel="0" collapsed="false">
      <c r="A1766" s="1"/>
      <c r="B1766" s="1"/>
      <c r="C1766" s="1"/>
    </row>
    <row r="1767" customFormat="false" ht="12.8" hidden="false" customHeight="false" outlineLevel="0" collapsed="false">
      <c r="A1767" s="1"/>
      <c r="B1767" s="1"/>
      <c r="C1767" s="1"/>
    </row>
    <row r="1768" customFormat="false" ht="12.8" hidden="false" customHeight="false" outlineLevel="0" collapsed="false">
      <c r="A1768" s="1"/>
      <c r="B1768" s="1"/>
      <c r="C1768" s="1"/>
    </row>
    <row r="1769" customFormat="false" ht="12.8" hidden="false" customHeight="false" outlineLevel="0" collapsed="false">
      <c r="A1769" s="1"/>
      <c r="B1769" s="1"/>
      <c r="C1769" s="1"/>
    </row>
    <row r="1770" customFormat="false" ht="12.8" hidden="false" customHeight="false" outlineLevel="0" collapsed="false">
      <c r="A1770" s="1"/>
      <c r="B1770" s="1"/>
      <c r="C1770" s="1"/>
    </row>
    <row r="1771" customFormat="false" ht="12.8" hidden="false" customHeight="false" outlineLevel="0" collapsed="false">
      <c r="A1771" s="1"/>
      <c r="B1771" s="1"/>
      <c r="C1771" s="1"/>
    </row>
    <row r="1772" customFormat="false" ht="12.8" hidden="false" customHeight="false" outlineLevel="0" collapsed="false">
      <c r="A1772" s="1"/>
      <c r="B1772" s="1"/>
      <c r="C1772" s="1"/>
    </row>
    <row r="1773" customFormat="false" ht="12.8" hidden="false" customHeight="false" outlineLevel="0" collapsed="false">
      <c r="A1773" s="1"/>
      <c r="B1773" s="1"/>
      <c r="C1773" s="1"/>
    </row>
    <row r="1774" customFormat="false" ht="12.8" hidden="false" customHeight="false" outlineLevel="0" collapsed="false">
      <c r="A1774" s="1"/>
      <c r="B1774" s="1"/>
      <c r="C1774" s="1"/>
    </row>
    <row r="1775" customFormat="false" ht="12.8" hidden="false" customHeight="false" outlineLevel="0" collapsed="false">
      <c r="A1775" s="1"/>
      <c r="B1775" s="1"/>
      <c r="C1775" s="1"/>
    </row>
    <row r="1776" customFormat="false" ht="12.8" hidden="false" customHeight="false" outlineLevel="0" collapsed="false">
      <c r="A1776" s="1"/>
      <c r="B1776" s="1"/>
      <c r="C1776" s="1"/>
    </row>
    <row r="1777" customFormat="false" ht="12.8" hidden="false" customHeight="false" outlineLevel="0" collapsed="false">
      <c r="A1777" s="1"/>
      <c r="B1777" s="1"/>
      <c r="C1777" s="1"/>
    </row>
    <row r="1778" customFormat="false" ht="12.8" hidden="false" customHeight="false" outlineLevel="0" collapsed="false">
      <c r="A1778" s="1"/>
      <c r="B1778" s="1"/>
      <c r="C1778" s="1"/>
    </row>
    <row r="1779" customFormat="false" ht="12.8" hidden="false" customHeight="false" outlineLevel="0" collapsed="false">
      <c r="A1779" s="1"/>
      <c r="B1779" s="1"/>
      <c r="C1779" s="1"/>
    </row>
    <row r="1780" customFormat="false" ht="12.8" hidden="false" customHeight="false" outlineLevel="0" collapsed="false">
      <c r="A1780" s="1"/>
      <c r="B1780" s="1"/>
      <c r="C1780" s="1"/>
    </row>
    <row r="1781" customFormat="false" ht="12.8" hidden="false" customHeight="false" outlineLevel="0" collapsed="false">
      <c r="A1781" s="1"/>
      <c r="B1781" s="1"/>
      <c r="C1781" s="1"/>
    </row>
    <row r="1782" customFormat="false" ht="12.8" hidden="false" customHeight="false" outlineLevel="0" collapsed="false">
      <c r="A1782" s="1"/>
      <c r="B1782" s="1"/>
      <c r="C1782" s="1"/>
    </row>
    <row r="1783" customFormat="false" ht="12.8" hidden="false" customHeight="false" outlineLevel="0" collapsed="false">
      <c r="A1783" s="1"/>
      <c r="B1783" s="1"/>
      <c r="C1783" s="1"/>
    </row>
    <row r="1784" customFormat="false" ht="12.8" hidden="false" customHeight="false" outlineLevel="0" collapsed="false">
      <c r="A1784" s="1"/>
      <c r="B1784" s="1"/>
      <c r="C1784" s="1"/>
    </row>
    <row r="1785" customFormat="false" ht="12.8" hidden="false" customHeight="false" outlineLevel="0" collapsed="false">
      <c r="A1785" s="1"/>
      <c r="B1785" s="1"/>
      <c r="C1785" s="1"/>
    </row>
    <row r="1786" customFormat="false" ht="12.8" hidden="false" customHeight="false" outlineLevel="0" collapsed="false">
      <c r="A1786" s="1"/>
      <c r="B1786" s="1"/>
      <c r="C1786" s="1"/>
    </row>
    <row r="1787" customFormat="false" ht="12.8" hidden="false" customHeight="false" outlineLevel="0" collapsed="false">
      <c r="A1787" s="1"/>
      <c r="B1787" s="1"/>
      <c r="C1787" s="1"/>
    </row>
    <row r="1788" customFormat="false" ht="12.8" hidden="false" customHeight="false" outlineLevel="0" collapsed="false">
      <c r="A1788" s="1"/>
      <c r="B1788" s="1"/>
      <c r="C1788" s="1"/>
    </row>
    <row r="1789" customFormat="false" ht="12.8" hidden="false" customHeight="false" outlineLevel="0" collapsed="false">
      <c r="A1789" s="1"/>
      <c r="B1789" s="1"/>
      <c r="C1789" s="1"/>
    </row>
    <row r="1790" customFormat="false" ht="12.8" hidden="false" customHeight="false" outlineLevel="0" collapsed="false">
      <c r="A1790" s="1"/>
      <c r="B1790" s="1"/>
      <c r="C1790" s="1"/>
    </row>
    <row r="1791" customFormat="false" ht="12.8" hidden="false" customHeight="false" outlineLevel="0" collapsed="false">
      <c r="A1791" s="1"/>
      <c r="B1791" s="1"/>
      <c r="C1791" s="1"/>
    </row>
    <row r="1792" customFormat="false" ht="12.8" hidden="false" customHeight="false" outlineLevel="0" collapsed="false">
      <c r="A1792" s="1"/>
      <c r="B1792" s="1"/>
      <c r="C1792" s="1"/>
    </row>
    <row r="1793" customFormat="false" ht="12.8" hidden="false" customHeight="false" outlineLevel="0" collapsed="false">
      <c r="A1793" s="1"/>
      <c r="B1793" s="1"/>
      <c r="C1793" s="1"/>
    </row>
    <row r="1794" customFormat="false" ht="12.8" hidden="false" customHeight="false" outlineLevel="0" collapsed="false">
      <c r="A1794" s="1"/>
      <c r="B1794" s="1"/>
      <c r="C1794" s="1"/>
    </row>
    <row r="1795" customFormat="false" ht="12.8" hidden="false" customHeight="false" outlineLevel="0" collapsed="false">
      <c r="A1795" s="1"/>
      <c r="B1795" s="1"/>
      <c r="C1795" s="1"/>
    </row>
    <row r="1796" customFormat="false" ht="12.8" hidden="false" customHeight="false" outlineLevel="0" collapsed="false">
      <c r="A1796" s="1"/>
      <c r="B1796" s="1"/>
      <c r="C1796" s="1"/>
    </row>
    <row r="1797" customFormat="false" ht="12.8" hidden="false" customHeight="false" outlineLevel="0" collapsed="false">
      <c r="A1797" s="1"/>
      <c r="B1797" s="1"/>
      <c r="C1797" s="1"/>
    </row>
    <row r="1798" customFormat="false" ht="12.8" hidden="false" customHeight="false" outlineLevel="0" collapsed="false">
      <c r="A1798" s="1"/>
      <c r="B1798" s="1"/>
      <c r="C1798" s="1"/>
    </row>
    <row r="1799" customFormat="false" ht="12.8" hidden="false" customHeight="false" outlineLevel="0" collapsed="false">
      <c r="A1799" s="1"/>
      <c r="B1799" s="1"/>
      <c r="C1799" s="1"/>
    </row>
    <row r="1800" customFormat="false" ht="12.8" hidden="false" customHeight="false" outlineLevel="0" collapsed="false">
      <c r="A1800" s="1"/>
      <c r="B1800" s="1"/>
      <c r="C1800" s="1"/>
    </row>
    <row r="1801" customFormat="false" ht="12.8" hidden="false" customHeight="false" outlineLevel="0" collapsed="false">
      <c r="A1801" s="1"/>
      <c r="B1801" s="1"/>
      <c r="C1801" s="1"/>
    </row>
    <row r="1802" customFormat="false" ht="12.8" hidden="false" customHeight="false" outlineLevel="0" collapsed="false">
      <c r="A1802" s="1"/>
      <c r="B1802" s="1"/>
      <c r="C1802" s="1"/>
    </row>
    <row r="1803" customFormat="false" ht="12.8" hidden="false" customHeight="false" outlineLevel="0" collapsed="false">
      <c r="A1803" s="1"/>
      <c r="B1803" s="1"/>
      <c r="C1803" s="1"/>
    </row>
    <row r="1804" customFormat="false" ht="12.8" hidden="false" customHeight="false" outlineLevel="0" collapsed="false">
      <c r="A1804" s="1"/>
      <c r="B1804" s="1"/>
      <c r="C1804" s="1"/>
    </row>
    <row r="1805" customFormat="false" ht="12.8" hidden="false" customHeight="false" outlineLevel="0" collapsed="false">
      <c r="A1805" s="1"/>
      <c r="B1805" s="1"/>
      <c r="C1805" s="1"/>
    </row>
    <row r="1806" customFormat="false" ht="12.8" hidden="false" customHeight="false" outlineLevel="0" collapsed="false">
      <c r="A1806" s="1"/>
      <c r="B1806" s="1"/>
      <c r="C1806" s="1"/>
    </row>
    <row r="1807" customFormat="false" ht="12.8" hidden="false" customHeight="false" outlineLevel="0" collapsed="false">
      <c r="A1807" s="1"/>
      <c r="B1807" s="1"/>
      <c r="C1807" s="1"/>
    </row>
    <row r="1808" customFormat="false" ht="12.8" hidden="false" customHeight="false" outlineLevel="0" collapsed="false">
      <c r="A1808" s="1"/>
      <c r="B1808" s="1"/>
      <c r="C1808" s="1"/>
    </row>
    <row r="1809" customFormat="false" ht="12.8" hidden="false" customHeight="false" outlineLevel="0" collapsed="false">
      <c r="A1809" s="1"/>
      <c r="B1809" s="1"/>
      <c r="C1809" s="1"/>
    </row>
    <row r="1810" customFormat="false" ht="12.8" hidden="false" customHeight="false" outlineLevel="0" collapsed="false">
      <c r="A1810" s="1"/>
      <c r="B1810" s="1"/>
      <c r="C1810" s="1"/>
    </row>
    <row r="1811" customFormat="false" ht="12.8" hidden="false" customHeight="false" outlineLevel="0" collapsed="false">
      <c r="A1811" s="1"/>
      <c r="B1811" s="1"/>
      <c r="C1811" s="1"/>
    </row>
    <row r="1812" customFormat="false" ht="12.8" hidden="false" customHeight="false" outlineLevel="0" collapsed="false">
      <c r="A1812" s="1"/>
      <c r="B1812" s="1"/>
      <c r="C1812" s="1"/>
    </row>
    <row r="1813" customFormat="false" ht="12.8" hidden="false" customHeight="false" outlineLevel="0" collapsed="false">
      <c r="A1813" s="1"/>
      <c r="B1813" s="1"/>
      <c r="C1813" s="1"/>
    </row>
    <row r="1814" customFormat="false" ht="12.8" hidden="false" customHeight="false" outlineLevel="0" collapsed="false">
      <c r="A1814" s="1"/>
      <c r="B1814" s="1"/>
      <c r="C1814" s="1"/>
    </row>
    <row r="1815" customFormat="false" ht="12.8" hidden="false" customHeight="false" outlineLevel="0" collapsed="false">
      <c r="A1815" s="1"/>
      <c r="B1815" s="1"/>
      <c r="C1815" s="1"/>
    </row>
    <row r="1816" customFormat="false" ht="12.8" hidden="false" customHeight="false" outlineLevel="0" collapsed="false">
      <c r="A1816" s="1"/>
      <c r="B1816" s="1"/>
      <c r="C1816" s="1"/>
    </row>
    <row r="1817" customFormat="false" ht="12.8" hidden="false" customHeight="false" outlineLevel="0" collapsed="false">
      <c r="A1817" s="1"/>
      <c r="B1817" s="1"/>
      <c r="C1817" s="1"/>
    </row>
    <row r="1818" customFormat="false" ht="12.8" hidden="false" customHeight="false" outlineLevel="0" collapsed="false">
      <c r="A1818" s="1"/>
      <c r="B1818" s="1"/>
      <c r="C1818" s="1"/>
    </row>
    <row r="1819" customFormat="false" ht="12.8" hidden="false" customHeight="false" outlineLevel="0" collapsed="false">
      <c r="A1819" s="1"/>
      <c r="B1819" s="1"/>
      <c r="C1819" s="1"/>
    </row>
    <row r="1820" customFormat="false" ht="12.8" hidden="false" customHeight="false" outlineLevel="0" collapsed="false">
      <c r="A1820" s="1"/>
      <c r="B1820" s="1"/>
      <c r="C1820" s="1"/>
    </row>
    <row r="1821" customFormat="false" ht="12.8" hidden="false" customHeight="false" outlineLevel="0" collapsed="false">
      <c r="A1821" s="1"/>
      <c r="B1821" s="1"/>
      <c r="C1821" s="1"/>
    </row>
    <row r="1822" customFormat="false" ht="12.8" hidden="false" customHeight="false" outlineLevel="0" collapsed="false">
      <c r="A1822" s="1"/>
      <c r="B1822" s="1"/>
      <c r="C1822" s="1"/>
    </row>
    <row r="1823" customFormat="false" ht="12.8" hidden="false" customHeight="false" outlineLevel="0" collapsed="false">
      <c r="A1823" s="1"/>
      <c r="B1823" s="1"/>
      <c r="C1823" s="1"/>
    </row>
    <row r="1824" customFormat="false" ht="12.8" hidden="false" customHeight="false" outlineLevel="0" collapsed="false">
      <c r="A1824" s="1"/>
      <c r="B1824" s="1"/>
      <c r="C1824" s="1"/>
    </row>
    <row r="1825" customFormat="false" ht="12.8" hidden="false" customHeight="false" outlineLevel="0" collapsed="false">
      <c r="A1825" s="1"/>
      <c r="B1825" s="1"/>
      <c r="C1825" s="1"/>
    </row>
    <row r="1826" customFormat="false" ht="12.8" hidden="false" customHeight="false" outlineLevel="0" collapsed="false">
      <c r="A1826" s="1"/>
      <c r="B1826" s="1"/>
      <c r="C1826" s="1"/>
    </row>
    <row r="1827" customFormat="false" ht="12.8" hidden="false" customHeight="false" outlineLevel="0" collapsed="false">
      <c r="A1827" s="1"/>
      <c r="B1827" s="1"/>
      <c r="C1827" s="1"/>
    </row>
    <row r="1828" customFormat="false" ht="12.8" hidden="false" customHeight="false" outlineLevel="0" collapsed="false">
      <c r="A1828" s="1"/>
      <c r="B1828" s="1"/>
      <c r="C1828" s="1"/>
    </row>
    <row r="1829" customFormat="false" ht="12.8" hidden="false" customHeight="false" outlineLevel="0" collapsed="false">
      <c r="A1829" s="1"/>
      <c r="B1829" s="1"/>
      <c r="C1829" s="1"/>
    </row>
    <row r="1830" customFormat="false" ht="12.8" hidden="false" customHeight="false" outlineLevel="0" collapsed="false">
      <c r="A1830" s="1"/>
      <c r="B1830" s="1"/>
      <c r="C1830" s="1"/>
    </row>
    <row r="1831" customFormat="false" ht="12.8" hidden="false" customHeight="false" outlineLevel="0" collapsed="false">
      <c r="A1831" s="1"/>
      <c r="B1831" s="1"/>
      <c r="C1831" s="1"/>
    </row>
    <row r="1832" customFormat="false" ht="12.8" hidden="false" customHeight="false" outlineLevel="0" collapsed="false">
      <c r="A1832" s="1"/>
      <c r="B1832" s="1"/>
      <c r="C1832" s="1"/>
    </row>
    <row r="1833" customFormat="false" ht="12.8" hidden="false" customHeight="false" outlineLevel="0" collapsed="false">
      <c r="A1833" s="1"/>
      <c r="B1833" s="1"/>
      <c r="C1833" s="1"/>
    </row>
    <row r="1834" customFormat="false" ht="12.8" hidden="false" customHeight="false" outlineLevel="0" collapsed="false">
      <c r="A1834" s="1"/>
      <c r="B1834" s="1"/>
      <c r="C1834" s="1"/>
    </row>
    <row r="1835" customFormat="false" ht="12.8" hidden="false" customHeight="false" outlineLevel="0" collapsed="false">
      <c r="A1835" s="1"/>
      <c r="B1835" s="1"/>
      <c r="C1835" s="1"/>
    </row>
    <row r="1836" customFormat="false" ht="12.8" hidden="false" customHeight="false" outlineLevel="0" collapsed="false">
      <c r="A1836" s="1"/>
      <c r="B1836" s="1"/>
      <c r="C1836" s="1"/>
    </row>
    <row r="1837" customFormat="false" ht="12.8" hidden="false" customHeight="false" outlineLevel="0" collapsed="false">
      <c r="A1837" s="1"/>
      <c r="B1837" s="1"/>
      <c r="C1837" s="1"/>
    </row>
    <row r="1838" customFormat="false" ht="12.8" hidden="false" customHeight="false" outlineLevel="0" collapsed="false">
      <c r="A1838" s="1"/>
      <c r="B1838" s="1"/>
      <c r="C1838" s="1"/>
    </row>
    <row r="1839" customFormat="false" ht="12.8" hidden="false" customHeight="false" outlineLevel="0" collapsed="false">
      <c r="A1839" s="1"/>
      <c r="B1839" s="1"/>
      <c r="C1839" s="1"/>
    </row>
    <row r="1840" customFormat="false" ht="12.8" hidden="false" customHeight="false" outlineLevel="0" collapsed="false">
      <c r="A1840" s="1"/>
      <c r="B1840" s="1"/>
      <c r="C1840" s="1"/>
    </row>
    <row r="1841" customFormat="false" ht="12.8" hidden="false" customHeight="false" outlineLevel="0" collapsed="false">
      <c r="A1841" s="1"/>
      <c r="B1841" s="1"/>
      <c r="C1841" s="1"/>
    </row>
    <row r="1842" customFormat="false" ht="12.8" hidden="false" customHeight="false" outlineLevel="0" collapsed="false">
      <c r="A1842" s="1"/>
      <c r="B1842" s="1"/>
      <c r="C1842" s="1"/>
    </row>
    <row r="1843" customFormat="false" ht="12.8" hidden="false" customHeight="false" outlineLevel="0" collapsed="false">
      <c r="A1843" s="1"/>
      <c r="B1843" s="1"/>
      <c r="C1843" s="1"/>
    </row>
    <row r="1844" customFormat="false" ht="12.8" hidden="false" customHeight="false" outlineLevel="0" collapsed="false">
      <c r="A1844" s="1"/>
      <c r="B1844" s="1"/>
      <c r="C1844" s="1"/>
    </row>
    <row r="1845" customFormat="false" ht="12.8" hidden="false" customHeight="false" outlineLevel="0" collapsed="false">
      <c r="A1845" s="1"/>
      <c r="B1845" s="1"/>
      <c r="C1845" s="1"/>
    </row>
    <row r="1846" customFormat="false" ht="12.8" hidden="false" customHeight="false" outlineLevel="0" collapsed="false">
      <c r="A1846" s="1"/>
      <c r="B1846" s="1"/>
      <c r="C1846" s="1"/>
    </row>
    <row r="1847" customFormat="false" ht="12.8" hidden="false" customHeight="false" outlineLevel="0" collapsed="false">
      <c r="A1847" s="1"/>
      <c r="B1847" s="1"/>
      <c r="C1847" s="1"/>
    </row>
    <row r="1848" customFormat="false" ht="12.8" hidden="false" customHeight="false" outlineLevel="0" collapsed="false">
      <c r="A1848" s="1"/>
      <c r="B1848" s="1"/>
      <c r="C1848" s="1"/>
    </row>
    <row r="1849" customFormat="false" ht="12.8" hidden="false" customHeight="false" outlineLevel="0" collapsed="false">
      <c r="A1849" s="1"/>
      <c r="B1849" s="1"/>
      <c r="C1849" s="1"/>
    </row>
    <row r="1850" customFormat="false" ht="12.8" hidden="false" customHeight="false" outlineLevel="0" collapsed="false">
      <c r="A1850" s="1"/>
      <c r="B1850" s="1"/>
      <c r="C1850" s="1"/>
    </row>
    <row r="1851" customFormat="false" ht="12.8" hidden="false" customHeight="false" outlineLevel="0" collapsed="false">
      <c r="A1851" s="1"/>
      <c r="B1851" s="1"/>
      <c r="C1851" s="1"/>
    </row>
    <row r="1852" customFormat="false" ht="12.8" hidden="false" customHeight="false" outlineLevel="0" collapsed="false">
      <c r="A1852" s="1"/>
      <c r="B1852" s="1"/>
      <c r="C1852" s="1"/>
    </row>
    <row r="1853" customFormat="false" ht="12.8" hidden="false" customHeight="false" outlineLevel="0" collapsed="false">
      <c r="A1853" s="1"/>
      <c r="B1853" s="1"/>
      <c r="C1853" s="1"/>
    </row>
    <row r="1854" customFormat="false" ht="12.8" hidden="false" customHeight="false" outlineLevel="0" collapsed="false">
      <c r="A1854" s="1"/>
      <c r="B1854" s="1"/>
      <c r="C1854" s="1"/>
    </row>
    <row r="1855" customFormat="false" ht="12.8" hidden="false" customHeight="false" outlineLevel="0" collapsed="false">
      <c r="A1855" s="1"/>
      <c r="B1855" s="1"/>
      <c r="C1855" s="1"/>
    </row>
    <row r="1856" customFormat="false" ht="12.8" hidden="false" customHeight="false" outlineLevel="0" collapsed="false">
      <c r="A1856" s="1"/>
      <c r="B1856" s="1"/>
      <c r="C1856" s="1"/>
    </row>
    <row r="1857" customFormat="false" ht="12.8" hidden="false" customHeight="false" outlineLevel="0" collapsed="false">
      <c r="A1857" s="1"/>
      <c r="B1857" s="1"/>
      <c r="C1857" s="1"/>
    </row>
    <row r="1858" customFormat="false" ht="12.8" hidden="false" customHeight="false" outlineLevel="0" collapsed="false">
      <c r="A1858" s="1"/>
      <c r="B1858" s="1"/>
      <c r="C1858" s="1"/>
    </row>
    <row r="1859" customFormat="false" ht="12.8" hidden="false" customHeight="false" outlineLevel="0" collapsed="false">
      <c r="A1859" s="1"/>
      <c r="B1859" s="1"/>
      <c r="C1859" s="1"/>
    </row>
    <row r="1860" customFormat="false" ht="12.8" hidden="false" customHeight="false" outlineLevel="0" collapsed="false">
      <c r="A1860" s="1"/>
      <c r="B1860" s="1"/>
      <c r="C1860" s="1"/>
    </row>
    <row r="1861" customFormat="false" ht="12.8" hidden="false" customHeight="false" outlineLevel="0" collapsed="false">
      <c r="A1861" s="1"/>
      <c r="B1861" s="1"/>
      <c r="C1861" s="1"/>
    </row>
    <row r="1862" customFormat="false" ht="12.8" hidden="false" customHeight="false" outlineLevel="0" collapsed="false">
      <c r="A1862" s="1"/>
      <c r="B1862" s="1"/>
      <c r="C1862" s="1"/>
    </row>
    <row r="1863" customFormat="false" ht="12.8" hidden="false" customHeight="false" outlineLevel="0" collapsed="false">
      <c r="A1863" s="1"/>
      <c r="B1863" s="1"/>
      <c r="C1863" s="1"/>
    </row>
    <row r="1864" customFormat="false" ht="12.8" hidden="false" customHeight="false" outlineLevel="0" collapsed="false">
      <c r="A1864" s="1"/>
      <c r="B1864" s="1"/>
      <c r="C1864" s="1"/>
    </row>
    <row r="1865" customFormat="false" ht="12.8" hidden="false" customHeight="false" outlineLevel="0" collapsed="false">
      <c r="A1865" s="1"/>
      <c r="B1865" s="1"/>
      <c r="C1865" s="1"/>
    </row>
    <row r="1866" customFormat="false" ht="12.8" hidden="false" customHeight="false" outlineLevel="0" collapsed="false">
      <c r="A1866" s="1"/>
      <c r="B1866" s="1"/>
      <c r="C1866" s="1"/>
    </row>
    <row r="1867" customFormat="false" ht="12.8" hidden="false" customHeight="false" outlineLevel="0" collapsed="false">
      <c r="A1867" s="1"/>
      <c r="B1867" s="1"/>
      <c r="C1867" s="1"/>
    </row>
    <row r="1868" customFormat="false" ht="12.8" hidden="false" customHeight="false" outlineLevel="0" collapsed="false">
      <c r="A1868" s="1"/>
      <c r="B1868" s="1"/>
      <c r="C1868" s="1"/>
    </row>
    <row r="1869" customFormat="false" ht="12.8" hidden="false" customHeight="false" outlineLevel="0" collapsed="false">
      <c r="A1869" s="1"/>
      <c r="B1869" s="1"/>
      <c r="C1869" s="1"/>
    </row>
    <row r="1870" customFormat="false" ht="12.8" hidden="false" customHeight="false" outlineLevel="0" collapsed="false">
      <c r="A1870" s="1"/>
      <c r="B1870" s="1"/>
      <c r="C1870" s="1"/>
    </row>
    <row r="1871" customFormat="false" ht="12.8" hidden="false" customHeight="false" outlineLevel="0" collapsed="false">
      <c r="A1871" s="1"/>
      <c r="B1871" s="1"/>
      <c r="C1871" s="1"/>
    </row>
    <row r="1872" customFormat="false" ht="12.8" hidden="false" customHeight="false" outlineLevel="0" collapsed="false">
      <c r="A1872" s="1"/>
      <c r="B1872" s="1"/>
      <c r="C1872" s="1"/>
    </row>
    <row r="1873" customFormat="false" ht="12.8" hidden="false" customHeight="false" outlineLevel="0" collapsed="false">
      <c r="A1873" s="1"/>
      <c r="B1873" s="1"/>
      <c r="C1873" s="1"/>
    </row>
    <row r="1874" customFormat="false" ht="12.8" hidden="false" customHeight="false" outlineLevel="0" collapsed="false">
      <c r="A1874" s="1"/>
      <c r="B1874" s="1"/>
      <c r="C1874" s="1"/>
    </row>
    <row r="1875" customFormat="false" ht="12.8" hidden="false" customHeight="false" outlineLevel="0" collapsed="false">
      <c r="A1875" s="1"/>
      <c r="B1875" s="1"/>
      <c r="C1875" s="1"/>
    </row>
    <row r="1876" customFormat="false" ht="12.8" hidden="false" customHeight="false" outlineLevel="0" collapsed="false">
      <c r="A1876" s="1"/>
      <c r="B1876" s="1"/>
      <c r="C1876" s="1"/>
    </row>
    <row r="1877" customFormat="false" ht="12.8" hidden="false" customHeight="false" outlineLevel="0" collapsed="false">
      <c r="A1877" s="1"/>
      <c r="B1877" s="1"/>
      <c r="C1877" s="1"/>
    </row>
    <row r="1878" customFormat="false" ht="12.8" hidden="false" customHeight="false" outlineLevel="0" collapsed="false">
      <c r="A1878" s="1"/>
      <c r="B1878" s="1"/>
      <c r="C1878" s="1"/>
    </row>
    <row r="1879" customFormat="false" ht="12.8" hidden="false" customHeight="false" outlineLevel="0" collapsed="false">
      <c r="A1879" s="1"/>
      <c r="B1879" s="1"/>
      <c r="C1879" s="1"/>
    </row>
    <row r="1880" customFormat="false" ht="12.8" hidden="false" customHeight="false" outlineLevel="0" collapsed="false">
      <c r="A1880" s="1"/>
      <c r="B1880" s="1"/>
      <c r="C1880" s="1"/>
    </row>
    <row r="1881" customFormat="false" ht="12.8" hidden="false" customHeight="false" outlineLevel="0" collapsed="false">
      <c r="A1881" s="1"/>
      <c r="B1881" s="1"/>
      <c r="C1881" s="1"/>
    </row>
    <row r="1882" customFormat="false" ht="12.8" hidden="false" customHeight="false" outlineLevel="0" collapsed="false">
      <c r="A1882" s="1"/>
      <c r="B1882" s="1"/>
      <c r="C1882" s="1"/>
    </row>
    <row r="1883" customFormat="false" ht="12.8" hidden="false" customHeight="false" outlineLevel="0" collapsed="false">
      <c r="A1883" s="1"/>
      <c r="B1883" s="1"/>
      <c r="C1883" s="1"/>
    </row>
    <row r="1884" customFormat="false" ht="12.8" hidden="false" customHeight="false" outlineLevel="0" collapsed="false">
      <c r="A1884" s="1"/>
      <c r="B1884" s="1"/>
      <c r="C1884" s="1"/>
    </row>
    <row r="1885" customFormat="false" ht="12.8" hidden="false" customHeight="false" outlineLevel="0" collapsed="false">
      <c r="A1885" s="1"/>
      <c r="B1885" s="1"/>
      <c r="C1885" s="1"/>
    </row>
    <row r="1886" customFormat="false" ht="12.8" hidden="false" customHeight="false" outlineLevel="0" collapsed="false">
      <c r="A1886" s="1"/>
      <c r="B1886" s="1"/>
      <c r="C1886" s="1"/>
    </row>
    <row r="1887" customFormat="false" ht="12.8" hidden="false" customHeight="false" outlineLevel="0" collapsed="false">
      <c r="A1887" s="1"/>
      <c r="B1887" s="1"/>
      <c r="C1887" s="1"/>
    </row>
    <row r="1888" customFormat="false" ht="12.8" hidden="false" customHeight="false" outlineLevel="0" collapsed="false">
      <c r="A1888" s="1"/>
      <c r="B1888" s="1"/>
      <c r="C1888" s="1"/>
    </row>
    <row r="1889" customFormat="false" ht="12.8" hidden="false" customHeight="false" outlineLevel="0" collapsed="false">
      <c r="A1889" s="1"/>
      <c r="B1889" s="1"/>
      <c r="C1889" s="1"/>
    </row>
    <row r="1890" customFormat="false" ht="12.8" hidden="false" customHeight="false" outlineLevel="0" collapsed="false">
      <c r="A1890" s="1"/>
      <c r="B1890" s="1"/>
      <c r="C1890" s="1"/>
    </row>
    <row r="1891" customFormat="false" ht="12.8" hidden="false" customHeight="false" outlineLevel="0" collapsed="false">
      <c r="A1891" s="1"/>
      <c r="B1891" s="1"/>
      <c r="C1891" s="1"/>
    </row>
    <row r="1892" customFormat="false" ht="12.8" hidden="false" customHeight="false" outlineLevel="0" collapsed="false">
      <c r="A1892" s="1"/>
      <c r="B1892" s="1"/>
      <c r="C1892" s="1"/>
    </row>
    <row r="1893" customFormat="false" ht="12.8" hidden="false" customHeight="false" outlineLevel="0" collapsed="false">
      <c r="A1893" s="1"/>
      <c r="B1893" s="1"/>
      <c r="C1893" s="1"/>
    </row>
    <row r="1894" customFormat="false" ht="12.8" hidden="false" customHeight="false" outlineLevel="0" collapsed="false">
      <c r="A1894" s="1"/>
      <c r="B1894" s="1"/>
      <c r="C1894" s="1"/>
    </row>
    <row r="1895" customFormat="false" ht="12.8" hidden="false" customHeight="false" outlineLevel="0" collapsed="false">
      <c r="A1895" s="1"/>
      <c r="B1895" s="1"/>
      <c r="C1895" s="1"/>
    </row>
    <row r="1896" customFormat="false" ht="12.8" hidden="false" customHeight="false" outlineLevel="0" collapsed="false">
      <c r="A1896" s="1"/>
      <c r="B1896" s="1"/>
      <c r="C1896" s="1"/>
    </row>
    <row r="1897" customFormat="false" ht="12.8" hidden="false" customHeight="false" outlineLevel="0" collapsed="false">
      <c r="A1897" s="1"/>
      <c r="B1897" s="1"/>
      <c r="C1897" s="1"/>
    </row>
    <row r="1898" customFormat="false" ht="12.8" hidden="false" customHeight="false" outlineLevel="0" collapsed="false">
      <c r="A1898" s="1"/>
      <c r="B1898" s="1"/>
      <c r="C1898" s="1"/>
    </row>
    <row r="1899" customFormat="false" ht="12.8" hidden="false" customHeight="false" outlineLevel="0" collapsed="false">
      <c r="A1899" s="1"/>
      <c r="B1899" s="1"/>
      <c r="C1899" s="1"/>
    </row>
    <row r="1900" customFormat="false" ht="12.8" hidden="false" customHeight="false" outlineLevel="0" collapsed="false">
      <c r="A1900" s="1"/>
      <c r="B1900" s="1"/>
      <c r="C1900" s="1"/>
    </row>
    <row r="1901" customFormat="false" ht="12.8" hidden="false" customHeight="false" outlineLevel="0" collapsed="false">
      <c r="A1901" s="1"/>
      <c r="B1901" s="1"/>
      <c r="C1901" s="1"/>
    </row>
    <row r="1902" customFormat="false" ht="12.8" hidden="false" customHeight="false" outlineLevel="0" collapsed="false">
      <c r="A1902" s="1"/>
      <c r="B1902" s="1"/>
      <c r="C1902" s="1"/>
    </row>
    <row r="1903" customFormat="false" ht="12.8" hidden="false" customHeight="false" outlineLevel="0" collapsed="false">
      <c r="A1903" s="1"/>
      <c r="B1903" s="1"/>
      <c r="C1903" s="1"/>
    </row>
    <row r="1904" customFormat="false" ht="12.8" hidden="false" customHeight="false" outlineLevel="0" collapsed="false">
      <c r="A1904" s="1"/>
      <c r="B1904" s="1"/>
      <c r="C1904" s="1"/>
    </row>
    <row r="1905" customFormat="false" ht="12.8" hidden="false" customHeight="false" outlineLevel="0" collapsed="false">
      <c r="A1905" s="1"/>
      <c r="B1905" s="1"/>
      <c r="C1905" s="1"/>
    </row>
    <row r="1906" customFormat="false" ht="12.8" hidden="false" customHeight="false" outlineLevel="0" collapsed="false">
      <c r="A1906" s="1"/>
      <c r="B1906" s="1"/>
      <c r="C1906" s="1"/>
    </row>
    <row r="1907" customFormat="false" ht="12.8" hidden="false" customHeight="false" outlineLevel="0" collapsed="false">
      <c r="A1907" s="1"/>
      <c r="B1907" s="1"/>
      <c r="C1907" s="1"/>
    </row>
    <row r="1908" customFormat="false" ht="12.8" hidden="false" customHeight="false" outlineLevel="0" collapsed="false">
      <c r="A1908" s="1"/>
      <c r="B1908" s="1"/>
      <c r="C1908" s="1"/>
    </row>
    <row r="1909" customFormat="false" ht="12.8" hidden="false" customHeight="false" outlineLevel="0" collapsed="false">
      <c r="A1909" s="1"/>
      <c r="B1909" s="1"/>
      <c r="C1909" s="1"/>
    </row>
    <row r="1910" customFormat="false" ht="12.8" hidden="false" customHeight="false" outlineLevel="0" collapsed="false">
      <c r="A1910" s="1"/>
      <c r="B1910" s="1"/>
      <c r="C1910" s="1"/>
    </row>
    <row r="1911" customFormat="false" ht="12.8" hidden="false" customHeight="false" outlineLevel="0" collapsed="false">
      <c r="A1911" s="1"/>
      <c r="B1911" s="1"/>
      <c r="C1911" s="1"/>
    </row>
    <row r="1912" customFormat="false" ht="12.8" hidden="false" customHeight="false" outlineLevel="0" collapsed="false">
      <c r="A1912" s="1"/>
      <c r="B1912" s="1"/>
      <c r="C1912" s="1"/>
    </row>
    <row r="1913" customFormat="false" ht="12.8" hidden="false" customHeight="false" outlineLevel="0" collapsed="false">
      <c r="A1913" s="1"/>
      <c r="B1913" s="1"/>
      <c r="C1913" s="1"/>
    </row>
    <row r="1914" customFormat="false" ht="12.8" hidden="false" customHeight="false" outlineLevel="0" collapsed="false">
      <c r="A1914" s="1"/>
      <c r="B1914" s="1"/>
      <c r="C1914" s="1"/>
    </row>
    <row r="1915" customFormat="false" ht="12.8" hidden="false" customHeight="false" outlineLevel="0" collapsed="false">
      <c r="A1915" s="1"/>
      <c r="B1915" s="1"/>
      <c r="C1915" s="1"/>
    </row>
    <row r="1916" customFormat="false" ht="12.8" hidden="false" customHeight="false" outlineLevel="0" collapsed="false">
      <c r="A1916" s="1"/>
      <c r="B1916" s="1"/>
      <c r="C1916" s="1"/>
    </row>
    <row r="1917" customFormat="false" ht="12.8" hidden="false" customHeight="false" outlineLevel="0" collapsed="false">
      <c r="A1917" s="1"/>
      <c r="B1917" s="1"/>
      <c r="C1917" s="1"/>
    </row>
    <row r="1918" customFormat="false" ht="12.8" hidden="false" customHeight="false" outlineLevel="0" collapsed="false">
      <c r="A1918" s="1"/>
      <c r="B1918" s="1"/>
      <c r="C1918" s="1"/>
    </row>
    <row r="1919" customFormat="false" ht="12.8" hidden="false" customHeight="false" outlineLevel="0" collapsed="false">
      <c r="A1919" s="1"/>
      <c r="B1919" s="1"/>
      <c r="C1919" s="1"/>
    </row>
    <row r="1920" customFormat="false" ht="12.8" hidden="false" customHeight="false" outlineLevel="0" collapsed="false">
      <c r="A1920" s="1"/>
      <c r="B1920" s="1"/>
      <c r="C1920" s="1"/>
    </row>
    <row r="1921" customFormat="false" ht="12.8" hidden="false" customHeight="false" outlineLevel="0" collapsed="false">
      <c r="A1921" s="1"/>
      <c r="B1921" s="1"/>
      <c r="C1921" s="1"/>
    </row>
    <row r="1922" customFormat="false" ht="12.8" hidden="false" customHeight="false" outlineLevel="0" collapsed="false">
      <c r="A1922" s="1"/>
      <c r="B1922" s="1"/>
      <c r="C1922" s="1"/>
    </row>
    <row r="1923" customFormat="false" ht="12.8" hidden="false" customHeight="false" outlineLevel="0" collapsed="false">
      <c r="A1923" s="1"/>
      <c r="B1923" s="1"/>
      <c r="C1923" s="1"/>
    </row>
    <row r="1924" customFormat="false" ht="12.8" hidden="false" customHeight="false" outlineLevel="0" collapsed="false">
      <c r="A1924" s="1"/>
      <c r="B1924" s="1"/>
      <c r="C1924" s="1"/>
    </row>
    <row r="1925" customFormat="false" ht="12.8" hidden="false" customHeight="false" outlineLevel="0" collapsed="false">
      <c r="A1925" s="1"/>
      <c r="B1925" s="1"/>
      <c r="C1925" s="1"/>
    </row>
    <row r="1926" customFormat="false" ht="12.8" hidden="false" customHeight="false" outlineLevel="0" collapsed="false">
      <c r="A1926" s="1"/>
      <c r="B1926" s="1"/>
      <c r="C1926" s="1"/>
    </row>
    <row r="1927" customFormat="false" ht="12.8" hidden="false" customHeight="false" outlineLevel="0" collapsed="false">
      <c r="A1927" s="1"/>
      <c r="B1927" s="1"/>
      <c r="C1927" s="1"/>
    </row>
    <row r="1928" customFormat="false" ht="12.8" hidden="false" customHeight="false" outlineLevel="0" collapsed="false">
      <c r="A1928" s="1"/>
      <c r="B1928" s="1"/>
      <c r="C1928" s="1"/>
    </row>
    <row r="1929" customFormat="false" ht="12.8" hidden="false" customHeight="false" outlineLevel="0" collapsed="false">
      <c r="A1929" s="1"/>
      <c r="B1929" s="1"/>
      <c r="C1929" s="1"/>
    </row>
    <row r="1930" customFormat="false" ht="12.8" hidden="false" customHeight="false" outlineLevel="0" collapsed="false">
      <c r="A1930" s="1"/>
      <c r="B1930" s="1"/>
      <c r="C1930" s="1"/>
    </row>
    <row r="1931" customFormat="false" ht="12.8" hidden="false" customHeight="false" outlineLevel="0" collapsed="false">
      <c r="A1931" s="1"/>
      <c r="B1931" s="1"/>
      <c r="C1931" s="1"/>
    </row>
    <row r="1932" customFormat="false" ht="12.8" hidden="false" customHeight="false" outlineLevel="0" collapsed="false">
      <c r="A1932" s="1"/>
      <c r="B1932" s="1"/>
      <c r="C1932" s="1"/>
    </row>
    <row r="1933" customFormat="false" ht="12.8" hidden="false" customHeight="false" outlineLevel="0" collapsed="false">
      <c r="A1933" s="1"/>
      <c r="B1933" s="1"/>
      <c r="C1933" s="1"/>
    </row>
    <row r="1934" customFormat="false" ht="12.8" hidden="false" customHeight="false" outlineLevel="0" collapsed="false">
      <c r="A1934" s="1"/>
      <c r="B1934" s="1"/>
      <c r="C1934" s="1"/>
    </row>
    <row r="1935" customFormat="false" ht="12.8" hidden="false" customHeight="false" outlineLevel="0" collapsed="false">
      <c r="A1935" s="1"/>
      <c r="B1935" s="1"/>
      <c r="C1935" s="1"/>
    </row>
    <row r="1936" customFormat="false" ht="12.8" hidden="false" customHeight="false" outlineLevel="0" collapsed="false">
      <c r="A1936" s="1"/>
      <c r="B1936" s="1"/>
      <c r="C1936" s="1"/>
    </row>
    <row r="1937" customFormat="false" ht="12.8" hidden="false" customHeight="false" outlineLevel="0" collapsed="false">
      <c r="A1937" s="1"/>
      <c r="B1937" s="1"/>
      <c r="C1937" s="1"/>
    </row>
    <row r="1938" customFormat="false" ht="12.8" hidden="false" customHeight="false" outlineLevel="0" collapsed="false">
      <c r="A1938" s="1"/>
      <c r="B1938" s="1"/>
      <c r="C1938" s="1"/>
    </row>
    <row r="1939" customFormat="false" ht="12.8" hidden="false" customHeight="false" outlineLevel="0" collapsed="false">
      <c r="A1939" s="1"/>
      <c r="B1939" s="1"/>
      <c r="C1939" s="1"/>
    </row>
    <row r="1940" customFormat="false" ht="12.8" hidden="false" customHeight="false" outlineLevel="0" collapsed="false">
      <c r="A1940" s="1"/>
      <c r="B1940" s="1"/>
      <c r="C1940" s="1"/>
    </row>
    <row r="1941" customFormat="false" ht="12.8" hidden="false" customHeight="false" outlineLevel="0" collapsed="false">
      <c r="A1941" s="1"/>
      <c r="B1941" s="1"/>
      <c r="C1941" s="1"/>
    </row>
    <row r="1942" customFormat="false" ht="12.8" hidden="false" customHeight="false" outlineLevel="0" collapsed="false">
      <c r="A1942" s="1"/>
      <c r="B1942" s="1"/>
      <c r="C1942" s="1"/>
    </row>
    <row r="1943" customFormat="false" ht="12.8" hidden="false" customHeight="false" outlineLevel="0" collapsed="false">
      <c r="A1943" s="1"/>
      <c r="B1943" s="1"/>
      <c r="C1943" s="1"/>
    </row>
    <row r="1944" customFormat="false" ht="12.8" hidden="false" customHeight="false" outlineLevel="0" collapsed="false">
      <c r="A1944" s="1"/>
      <c r="B1944" s="1"/>
      <c r="C1944" s="1"/>
    </row>
    <row r="1945" customFormat="false" ht="12.8" hidden="false" customHeight="false" outlineLevel="0" collapsed="false">
      <c r="A1945" s="1"/>
      <c r="B1945" s="1"/>
      <c r="C1945" s="1"/>
    </row>
    <row r="1946" customFormat="false" ht="12.8" hidden="false" customHeight="false" outlineLevel="0" collapsed="false">
      <c r="A1946" s="1"/>
      <c r="B1946" s="1"/>
      <c r="C1946" s="1"/>
    </row>
    <row r="1947" customFormat="false" ht="12.8" hidden="false" customHeight="false" outlineLevel="0" collapsed="false">
      <c r="A1947" s="1"/>
      <c r="B1947" s="1"/>
      <c r="C1947" s="1"/>
    </row>
    <row r="1948" customFormat="false" ht="12.8" hidden="false" customHeight="false" outlineLevel="0" collapsed="false">
      <c r="A1948" s="1"/>
      <c r="B1948" s="1"/>
      <c r="C1948" s="1"/>
    </row>
    <row r="1949" customFormat="false" ht="12.8" hidden="false" customHeight="false" outlineLevel="0" collapsed="false">
      <c r="A1949" s="1"/>
      <c r="B1949" s="1"/>
      <c r="C1949" s="1"/>
    </row>
    <row r="1950" customFormat="false" ht="12.8" hidden="false" customHeight="false" outlineLevel="0" collapsed="false">
      <c r="A1950" s="1"/>
      <c r="B1950" s="1"/>
      <c r="C1950" s="1"/>
    </row>
    <row r="1951" customFormat="false" ht="12.8" hidden="false" customHeight="false" outlineLevel="0" collapsed="false">
      <c r="A1951" s="1"/>
      <c r="B1951" s="1"/>
      <c r="C1951" s="1"/>
    </row>
    <row r="1952" customFormat="false" ht="12.8" hidden="false" customHeight="false" outlineLevel="0" collapsed="false">
      <c r="A1952" s="1"/>
      <c r="B1952" s="1"/>
      <c r="C1952" s="1"/>
    </row>
    <row r="1953" customFormat="false" ht="12.8" hidden="false" customHeight="false" outlineLevel="0" collapsed="false">
      <c r="A1953" s="1"/>
      <c r="B1953" s="1"/>
      <c r="C1953" s="1"/>
    </row>
    <row r="1954" customFormat="false" ht="12.8" hidden="false" customHeight="false" outlineLevel="0" collapsed="false">
      <c r="A1954" s="1"/>
      <c r="B1954" s="1"/>
      <c r="C1954" s="1"/>
    </row>
    <row r="1955" customFormat="false" ht="12.8" hidden="false" customHeight="false" outlineLevel="0" collapsed="false">
      <c r="A1955" s="1"/>
      <c r="B1955" s="1"/>
      <c r="C1955" s="1"/>
    </row>
    <row r="1956" customFormat="false" ht="12.8" hidden="false" customHeight="false" outlineLevel="0" collapsed="false">
      <c r="A1956" s="1"/>
      <c r="B1956" s="1"/>
      <c r="C1956" s="1"/>
    </row>
    <row r="1957" customFormat="false" ht="12.8" hidden="false" customHeight="false" outlineLevel="0" collapsed="false">
      <c r="A1957" s="1"/>
      <c r="B1957" s="1"/>
      <c r="C1957" s="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7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5" activeCellId="0" sqref="C15"/>
    </sheetView>
  </sheetViews>
  <sheetFormatPr defaultColWidth="12.12109375" defaultRowHeight="12.8" zeroHeight="false" outlineLevelRow="0" outlineLevelCol="0"/>
  <cols>
    <col collapsed="false" customWidth="true" hidden="false" outlineLevel="0" max="1" min="1" style="0" width="9.32"/>
    <col collapsed="false" customWidth="true" hidden="false" outlineLevel="0" max="2" min="2" style="0" width="59.93"/>
    <col collapsed="false" customWidth="true" hidden="false" outlineLevel="0" max="3" min="3" style="0" width="15.85"/>
    <col collapsed="false" customWidth="true" hidden="false" outlineLevel="0" max="4" min="4" style="0" width="30.03"/>
    <col collapsed="false" customWidth="true" hidden="false" outlineLevel="0" max="5" min="5" style="0" width="54.83"/>
    <col collapsed="false" customWidth="true" hidden="false" outlineLevel="0" max="7" min="6" style="0" width="9.32"/>
  </cols>
  <sheetData>
    <row r="1" customFormat="false" ht="12.8" hidden="false" customHeight="false" outlineLevel="0" collapsed="false">
      <c r="A1" s="1" t="s">
        <v>0</v>
      </c>
      <c r="B1" s="1" t="s">
        <v>27</v>
      </c>
      <c r="C1" s="1" t="s">
        <v>517</v>
      </c>
      <c r="D1" s="1" t="s">
        <v>518</v>
      </c>
      <c r="E1" s="1" t="s">
        <v>527</v>
      </c>
      <c r="F1" s="1" t="s">
        <v>29</v>
      </c>
      <c r="G1" s="1" t="s">
        <v>30</v>
      </c>
    </row>
    <row r="2" customFormat="false" ht="12.8" hidden="false" customHeight="false" outlineLevel="0" collapsed="false">
      <c r="A2" s="0" t="s">
        <v>1</v>
      </c>
      <c r="B2" s="0" t="s">
        <v>31</v>
      </c>
      <c r="C2" s="0" t="s">
        <v>519</v>
      </c>
      <c r="D2" s="0" t="s">
        <v>520</v>
      </c>
      <c r="E2" s="0" t="s">
        <v>528</v>
      </c>
      <c r="F2" s="0" t="s">
        <v>529</v>
      </c>
      <c r="G2" s="0" t="s">
        <v>530</v>
      </c>
    </row>
    <row r="3" customFormat="false" ht="12.8" hidden="false" customHeight="false" outlineLevel="0" collapsed="false">
      <c r="A3" s="0" t="s">
        <v>1</v>
      </c>
      <c r="B3" s="0" t="s">
        <v>31</v>
      </c>
      <c r="C3" s="0" t="s">
        <v>519</v>
      </c>
      <c r="D3" s="0" t="s">
        <v>520</v>
      </c>
      <c r="E3" s="0" t="s">
        <v>531</v>
      </c>
      <c r="F3" s="0" t="s">
        <v>529</v>
      </c>
      <c r="G3" s="0" t="s">
        <v>530</v>
      </c>
    </row>
    <row r="4" customFormat="false" ht="12.8" hidden="false" customHeight="false" outlineLevel="0" collapsed="false">
      <c r="A4" s="0" t="s">
        <v>1</v>
      </c>
      <c r="B4" s="0" t="s">
        <v>31</v>
      </c>
      <c r="C4" s="0" t="s">
        <v>519</v>
      </c>
      <c r="D4" s="0" t="s">
        <v>520</v>
      </c>
      <c r="E4" s="0" t="s">
        <v>532</v>
      </c>
      <c r="F4" s="0" t="s">
        <v>529</v>
      </c>
      <c r="G4" s="0" t="s">
        <v>530</v>
      </c>
    </row>
    <row r="5" customFormat="false" ht="12.8" hidden="false" customHeight="false" outlineLevel="0" collapsed="false">
      <c r="A5" s="0" t="s">
        <v>1</v>
      </c>
      <c r="B5" s="0" t="s">
        <v>31</v>
      </c>
      <c r="C5" s="0" t="s">
        <v>519</v>
      </c>
      <c r="D5" s="0" t="s">
        <v>520</v>
      </c>
      <c r="E5" s="0" t="s">
        <v>533</v>
      </c>
      <c r="F5" s="0" t="s">
        <v>529</v>
      </c>
      <c r="G5" s="0" t="s">
        <v>530</v>
      </c>
    </row>
    <row r="6" customFormat="false" ht="12.8" hidden="false" customHeight="false" outlineLevel="0" collapsed="false">
      <c r="A6" s="0" t="s">
        <v>1</v>
      </c>
      <c r="B6" s="0" t="s">
        <v>31</v>
      </c>
      <c r="C6" s="0" t="s">
        <v>519</v>
      </c>
      <c r="D6" s="0" t="s">
        <v>520</v>
      </c>
      <c r="E6" s="0" t="s">
        <v>534</v>
      </c>
      <c r="F6" s="0" t="s">
        <v>529</v>
      </c>
      <c r="G6" s="0" t="s">
        <v>530</v>
      </c>
    </row>
    <row r="7" customFormat="false" ht="12.8" hidden="false" customHeight="false" outlineLevel="0" collapsed="false">
      <c r="A7" s="0" t="s">
        <v>1</v>
      </c>
      <c r="B7" s="0" t="s">
        <v>31</v>
      </c>
      <c r="C7" s="0" t="s">
        <v>519</v>
      </c>
      <c r="D7" s="0" t="s">
        <v>520</v>
      </c>
      <c r="E7" s="0" t="s">
        <v>535</v>
      </c>
      <c r="F7" s="0" t="s">
        <v>529</v>
      </c>
      <c r="G7" s="0" t="s">
        <v>530</v>
      </c>
    </row>
    <row r="8" customFormat="false" ht="12.8" hidden="false" customHeight="false" outlineLevel="0" collapsed="false">
      <c r="A8" s="0" t="s">
        <v>1</v>
      </c>
      <c r="B8" s="0" t="s">
        <v>31</v>
      </c>
      <c r="C8" s="0" t="s">
        <v>519</v>
      </c>
      <c r="D8" s="0" t="s">
        <v>520</v>
      </c>
      <c r="E8" s="0" t="s">
        <v>536</v>
      </c>
      <c r="F8" s="0" t="s">
        <v>529</v>
      </c>
      <c r="G8" s="0" t="s">
        <v>530</v>
      </c>
    </row>
    <row r="9" customFormat="false" ht="12.8" hidden="false" customHeight="false" outlineLevel="0" collapsed="false">
      <c r="A9" s="0" t="s">
        <v>1</v>
      </c>
      <c r="B9" s="0" t="s">
        <v>31</v>
      </c>
      <c r="C9" s="0" t="s">
        <v>521</v>
      </c>
      <c r="D9" s="0" t="s">
        <v>520</v>
      </c>
      <c r="E9" s="0" t="s">
        <v>537</v>
      </c>
      <c r="F9" s="0" t="s">
        <v>529</v>
      </c>
      <c r="G9" s="0" t="s">
        <v>530</v>
      </c>
    </row>
    <row r="10" customFormat="false" ht="12.8" hidden="false" customHeight="false" outlineLevel="0" collapsed="false">
      <c r="A10" s="0" t="s">
        <v>1</v>
      </c>
      <c r="B10" s="0" t="s">
        <v>31</v>
      </c>
      <c r="C10" s="0" t="s">
        <v>521</v>
      </c>
      <c r="D10" s="0" t="s">
        <v>520</v>
      </c>
      <c r="E10" s="0" t="s">
        <v>531</v>
      </c>
      <c r="F10" s="0" t="s">
        <v>529</v>
      </c>
      <c r="G10" s="0" t="s">
        <v>530</v>
      </c>
    </row>
    <row r="11" customFormat="false" ht="12.8" hidden="false" customHeight="false" outlineLevel="0" collapsed="false">
      <c r="A11" s="0" t="s">
        <v>1</v>
      </c>
      <c r="B11" s="0" t="s">
        <v>31</v>
      </c>
      <c r="C11" s="0" t="s">
        <v>521</v>
      </c>
      <c r="D11" s="0" t="s">
        <v>520</v>
      </c>
      <c r="E11" s="0" t="s">
        <v>538</v>
      </c>
      <c r="F11" s="0" t="s">
        <v>529</v>
      </c>
      <c r="G11" s="0" t="s">
        <v>530</v>
      </c>
    </row>
    <row r="12" customFormat="false" ht="12.8" hidden="false" customHeight="false" outlineLevel="0" collapsed="false">
      <c r="A12" s="0" t="s">
        <v>1</v>
      </c>
      <c r="B12" s="0" t="s">
        <v>31</v>
      </c>
      <c r="C12" s="0" t="s">
        <v>521</v>
      </c>
      <c r="D12" s="0" t="s">
        <v>520</v>
      </c>
      <c r="E12" s="0" t="s">
        <v>536</v>
      </c>
      <c r="F12" s="0" t="s">
        <v>529</v>
      </c>
      <c r="G12" s="0" t="s">
        <v>530</v>
      </c>
    </row>
    <row r="13" customFormat="false" ht="12.8" hidden="false" customHeight="false" outlineLevel="0" collapsed="false">
      <c r="A13" s="0" t="s">
        <v>1</v>
      </c>
      <c r="B13" s="0" t="s">
        <v>33</v>
      </c>
      <c r="C13" s="0" t="s">
        <v>519</v>
      </c>
      <c r="D13" s="0" t="s">
        <v>520</v>
      </c>
      <c r="E13" s="0" t="s">
        <v>528</v>
      </c>
      <c r="F13" s="0" t="s">
        <v>529</v>
      </c>
      <c r="G13" s="0" t="s">
        <v>530</v>
      </c>
    </row>
    <row r="14" customFormat="false" ht="12.8" hidden="false" customHeight="false" outlineLevel="0" collapsed="false">
      <c r="A14" s="0" t="s">
        <v>1</v>
      </c>
      <c r="B14" s="0" t="s">
        <v>33</v>
      </c>
      <c r="C14" s="0" t="s">
        <v>519</v>
      </c>
      <c r="D14" s="0" t="s">
        <v>520</v>
      </c>
      <c r="E14" s="0" t="s">
        <v>531</v>
      </c>
      <c r="F14" s="0" t="s">
        <v>529</v>
      </c>
      <c r="G14" s="0" t="s">
        <v>530</v>
      </c>
    </row>
    <row r="15" customFormat="false" ht="12.8" hidden="false" customHeight="false" outlineLevel="0" collapsed="false">
      <c r="A15" s="0" t="s">
        <v>1</v>
      </c>
      <c r="B15" s="0" t="s">
        <v>33</v>
      </c>
      <c r="C15" s="0" t="s">
        <v>519</v>
      </c>
      <c r="D15" s="0" t="s">
        <v>520</v>
      </c>
      <c r="E15" s="0" t="s">
        <v>532</v>
      </c>
      <c r="F15" s="0" t="s">
        <v>529</v>
      </c>
      <c r="G15" s="0" t="s">
        <v>530</v>
      </c>
    </row>
    <row r="16" customFormat="false" ht="12.8" hidden="false" customHeight="false" outlineLevel="0" collapsed="false">
      <c r="A16" s="0" t="s">
        <v>1</v>
      </c>
      <c r="B16" s="0" t="s">
        <v>33</v>
      </c>
      <c r="C16" s="0" t="s">
        <v>519</v>
      </c>
      <c r="D16" s="0" t="s">
        <v>520</v>
      </c>
      <c r="E16" s="0" t="s">
        <v>533</v>
      </c>
      <c r="F16" s="0" t="s">
        <v>529</v>
      </c>
      <c r="G16" s="0" t="s">
        <v>530</v>
      </c>
    </row>
    <row r="17" customFormat="false" ht="12.8" hidden="false" customHeight="false" outlineLevel="0" collapsed="false">
      <c r="A17" s="0" t="s">
        <v>1</v>
      </c>
      <c r="B17" s="0" t="s">
        <v>33</v>
      </c>
      <c r="C17" s="0" t="s">
        <v>519</v>
      </c>
      <c r="D17" s="0" t="s">
        <v>520</v>
      </c>
      <c r="E17" s="0" t="s">
        <v>534</v>
      </c>
      <c r="F17" s="0" t="s">
        <v>529</v>
      </c>
      <c r="G17" s="0" t="s">
        <v>530</v>
      </c>
    </row>
    <row r="18" customFormat="false" ht="12.8" hidden="false" customHeight="false" outlineLevel="0" collapsed="false">
      <c r="A18" s="0" t="s">
        <v>1</v>
      </c>
      <c r="B18" s="0" t="s">
        <v>33</v>
      </c>
      <c r="C18" s="0" t="s">
        <v>519</v>
      </c>
      <c r="D18" s="0" t="s">
        <v>520</v>
      </c>
      <c r="E18" s="0" t="s">
        <v>535</v>
      </c>
      <c r="F18" s="0" t="s">
        <v>529</v>
      </c>
      <c r="G18" s="0" t="s">
        <v>530</v>
      </c>
    </row>
    <row r="19" customFormat="false" ht="12.8" hidden="false" customHeight="false" outlineLevel="0" collapsed="false">
      <c r="A19" s="0" t="s">
        <v>1</v>
      </c>
      <c r="B19" s="0" t="s">
        <v>33</v>
      </c>
      <c r="C19" s="0" t="s">
        <v>519</v>
      </c>
      <c r="D19" s="0" t="s">
        <v>520</v>
      </c>
      <c r="E19" s="0" t="s">
        <v>536</v>
      </c>
      <c r="F19" s="0" t="s">
        <v>529</v>
      </c>
      <c r="G19" s="0" t="s">
        <v>530</v>
      </c>
    </row>
    <row r="20" customFormat="false" ht="12.8" hidden="false" customHeight="false" outlineLevel="0" collapsed="false">
      <c r="A20" s="0" t="s">
        <v>1</v>
      </c>
      <c r="B20" s="0" t="s">
        <v>33</v>
      </c>
      <c r="C20" s="0" t="s">
        <v>521</v>
      </c>
      <c r="D20" s="0" t="s">
        <v>520</v>
      </c>
      <c r="E20" s="0" t="s">
        <v>537</v>
      </c>
      <c r="F20" s="0" t="s">
        <v>529</v>
      </c>
      <c r="G20" s="0" t="s">
        <v>530</v>
      </c>
    </row>
    <row r="21" customFormat="false" ht="12.8" hidden="false" customHeight="false" outlineLevel="0" collapsed="false">
      <c r="A21" s="0" t="s">
        <v>1</v>
      </c>
      <c r="B21" s="0" t="s">
        <v>33</v>
      </c>
      <c r="C21" s="0" t="s">
        <v>521</v>
      </c>
      <c r="D21" s="0" t="s">
        <v>520</v>
      </c>
      <c r="E21" s="0" t="s">
        <v>531</v>
      </c>
      <c r="F21" s="0" t="s">
        <v>529</v>
      </c>
      <c r="G21" s="0" t="s">
        <v>530</v>
      </c>
    </row>
    <row r="22" customFormat="false" ht="12.8" hidden="false" customHeight="false" outlineLevel="0" collapsed="false">
      <c r="A22" s="0" t="s">
        <v>1</v>
      </c>
      <c r="B22" s="0" t="s">
        <v>33</v>
      </c>
      <c r="C22" s="0" t="s">
        <v>521</v>
      </c>
      <c r="D22" s="0" t="s">
        <v>520</v>
      </c>
      <c r="E22" s="0" t="s">
        <v>538</v>
      </c>
      <c r="F22" s="0" t="s">
        <v>529</v>
      </c>
      <c r="G22" s="0" t="s">
        <v>530</v>
      </c>
    </row>
    <row r="23" customFormat="false" ht="12.8" hidden="false" customHeight="false" outlineLevel="0" collapsed="false">
      <c r="A23" s="0" t="s">
        <v>1</v>
      </c>
      <c r="B23" s="0" t="s">
        <v>33</v>
      </c>
      <c r="C23" s="0" t="s">
        <v>521</v>
      </c>
      <c r="D23" s="0" t="s">
        <v>520</v>
      </c>
      <c r="E23" s="0" t="s">
        <v>536</v>
      </c>
      <c r="F23" s="0" t="s">
        <v>529</v>
      </c>
      <c r="G23" s="0" t="s">
        <v>530</v>
      </c>
    </row>
    <row r="24" customFormat="false" ht="12.8" hidden="false" customHeight="false" outlineLevel="0" collapsed="false">
      <c r="A24" s="0" t="s">
        <v>1</v>
      </c>
      <c r="B24" s="0" t="s">
        <v>34</v>
      </c>
      <c r="C24" s="0" t="s">
        <v>519</v>
      </c>
      <c r="D24" s="0" t="s">
        <v>520</v>
      </c>
      <c r="E24" s="0" t="s">
        <v>528</v>
      </c>
      <c r="F24" s="0" t="s">
        <v>529</v>
      </c>
      <c r="G24" s="0" t="s">
        <v>530</v>
      </c>
    </row>
    <row r="25" customFormat="false" ht="12.8" hidden="false" customHeight="false" outlineLevel="0" collapsed="false">
      <c r="A25" s="0" t="s">
        <v>1</v>
      </c>
      <c r="B25" s="0" t="s">
        <v>34</v>
      </c>
      <c r="C25" s="0" t="s">
        <v>519</v>
      </c>
      <c r="D25" s="0" t="s">
        <v>520</v>
      </c>
      <c r="E25" s="0" t="s">
        <v>531</v>
      </c>
      <c r="F25" s="0" t="s">
        <v>529</v>
      </c>
      <c r="G25" s="0" t="s">
        <v>530</v>
      </c>
    </row>
    <row r="26" customFormat="false" ht="12.8" hidden="false" customHeight="false" outlineLevel="0" collapsed="false">
      <c r="A26" s="0" t="s">
        <v>1</v>
      </c>
      <c r="B26" s="0" t="s">
        <v>34</v>
      </c>
      <c r="C26" s="0" t="s">
        <v>519</v>
      </c>
      <c r="D26" s="0" t="s">
        <v>520</v>
      </c>
      <c r="E26" s="0" t="s">
        <v>532</v>
      </c>
      <c r="F26" s="0" t="s">
        <v>529</v>
      </c>
      <c r="G26" s="0" t="s">
        <v>530</v>
      </c>
    </row>
    <row r="27" customFormat="false" ht="12.8" hidden="false" customHeight="false" outlineLevel="0" collapsed="false">
      <c r="A27" s="0" t="s">
        <v>1</v>
      </c>
      <c r="B27" s="0" t="s">
        <v>34</v>
      </c>
      <c r="C27" s="0" t="s">
        <v>519</v>
      </c>
      <c r="D27" s="0" t="s">
        <v>520</v>
      </c>
      <c r="E27" s="0" t="s">
        <v>533</v>
      </c>
      <c r="F27" s="0" t="s">
        <v>529</v>
      </c>
      <c r="G27" s="0" t="s">
        <v>530</v>
      </c>
    </row>
    <row r="28" customFormat="false" ht="12.8" hidden="false" customHeight="false" outlineLevel="0" collapsed="false">
      <c r="A28" s="0" t="s">
        <v>1</v>
      </c>
      <c r="B28" s="0" t="s">
        <v>34</v>
      </c>
      <c r="C28" s="0" t="s">
        <v>519</v>
      </c>
      <c r="D28" s="0" t="s">
        <v>520</v>
      </c>
      <c r="E28" s="0" t="s">
        <v>534</v>
      </c>
      <c r="F28" s="0" t="s">
        <v>529</v>
      </c>
      <c r="G28" s="0" t="s">
        <v>530</v>
      </c>
    </row>
    <row r="29" customFormat="false" ht="12.8" hidden="false" customHeight="false" outlineLevel="0" collapsed="false">
      <c r="A29" s="0" t="s">
        <v>1</v>
      </c>
      <c r="B29" s="0" t="s">
        <v>34</v>
      </c>
      <c r="C29" s="0" t="s">
        <v>519</v>
      </c>
      <c r="D29" s="0" t="s">
        <v>520</v>
      </c>
      <c r="E29" s="0" t="s">
        <v>535</v>
      </c>
      <c r="F29" s="0" t="s">
        <v>529</v>
      </c>
      <c r="G29" s="0" t="s">
        <v>530</v>
      </c>
    </row>
    <row r="30" customFormat="false" ht="12.8" hidden="false" customHeight="false" outlineLevel="0" collapsed="false">
      <c r="A30" s="0" t="s">
        <v>1</v>
      </c>
      <c r="B30" s="0" t="s">
        <v>34</v>
      </c>
      <c r="C30" s="0" t="s">
        <v>519</v>
      </c>
      <c r="D30" s="0" t="s">
        <v>520</v>
      </c>
      <c r="E30" s="0" t="s">
        <v>536</v>
      </c>
      <c r="F30" s="0" t="s">
        <v>529</v>
      </c>
      <c r="G30" s="0" t="s">
        <v>530</v>
      </c>
    </row>
    <row r="31" customFormat="false" ht="12.8" hidden="false" customHeight="false" outlineLevel="0" collapsed="false">
      <c r="A31" s="0" t="s">
        <v>1</v>
      </c>
      <c r="B31" s="0" t="s">
        <v>34</v>
      </c>
      <c r="C31" s="0" t="s">
        <v>521</v>
      </c>
      <c r="D31" s="0" t="s">
        <v>520</v>
      </c>
      <c r="E31" s="0" t="s">
        <v>537</v>
      </c>
      <c r="F31" s="0" t="s">
        <v>529</v>
      </c>
      <c r="G31" s="0" t="s">
        <v>530</v>
      </c>
    </row>
    <row r="32" customFormat="false" ht="12.8" hidden="false" customHeight="false" outlineLevel="0" collapsed="false">
      <c r="A32" s="0" t="s">
        <v>1</v>
      </c>
      <c r="B32" s="0" t="s">
        <v>34</v>
      </c>
      <c r="C32" s="0" t="s">
        <v>521</v>
      </c>
      <c r="D32" s="0" t="s">
        <v>520</v>
      </c>
      <c r="E32" s="0" t="s">
        <v>531</v>
      </c>
      <c r="F32" s="0" t="s">
        <v>529</v>
      </c>
      <c r="G32" s="0" t="s">
        <v>530</v>
      </c>
    </row>
    <row r="33" customFormat="false" ht="12.8" hidden="false" customHeight="false" outlineLevel="0" collapsed="false">
      <c r="A33" s="0" t="s">
        <v>1</v>
      </c>
      <c r="B33" s="0" t="s">
        <v>34</v>
      </c>
      <c r="C33" s="0" t="s">
        <v>521</v>
      </c>
      <c r="D33" s="0" t="s">
        <v>520</v>
      </c>
      <c r="E33" s="0" t="s">
        <v>538</v>
      </c>
      <c r="F33" s="0" t="s">
        <v>529</v>
      </c>
      <c r="G33" s="0" t="s">
        <v>530</v>
      </c>
    </row>
    <row r="34" customFormat="false" ht="12.8" hidden="false" customHeight="false" outlineLevel="0" collapsed="false">
      <c r="A34" s="0" t="s">
        <v>1</v>
      </c>
      <c r="B34" s="0" t="s">
        <v>34</v>
      </c>
      <c r="C34" s="0" t="s">
        <v>521</v>
      </c>
      <c r="D34" s="0" t="s">
        <v>520</v>
      </c>
      <c r="E34" s="0" t="s">
        <v>536</v>
      </c>
      <c r="F34" s="0" t="s">
        <v>529</v>
      </c>
      <c r="G34" s="0" t="s">
        <v>530</v>
      </c>
    </row>
    <row r="35" customFormat="false" ht="12.8" hidden="false" customHeight="false" outlineLevel="0" collapsed="false">
      <c r="A35" s="0" t="s">
        <v>1</v>
      </c>
      <c r="B35" s="0" t="s">
        <v>35</v>
      </c>
      <c r="C35" s="0" t="s">
        <v>519</v>
      </c>
      <c r="D35" s="0" t="s">
        <v>520</v>
      </c>
      <c r="E35" s="0" t="s">
        <v>528</v>
      </c>
      <c r="F35" s="0" t="s">
        <v>529</v>
      </c>
      <c r="G35" s="0" t="s">
        <v>530</v>
      </c>
    </row>
    <row r="36" customFormat="false" ht="12.8" hidden="false" customHeight="false" outlineLevel="0" collapsed="false">
      <c r="A36" s="0" t="s">
        <v>1</v>
      </c>
      <c r="B36" s="0" t="s">
        <v>35</v>
      </c>
      <c r="C36" s="0" t="s">
        <v>519</v>
      </c>
      <c r="D36" s="0" t="s">
        <v>520</v>
      </c>
      <c r="E36" s="0" t="s">
        <v>531</v>
      </c>
      <c r="F36" s="0" t="s">
        <v>529</v>
      </c>
      <c r="G36" s="0" t="s">
        <v>530</v>
      </c>
    </row>
    <row r="37" customFormat="false" ht="12.8" hidden="false" customHeight="false" outlineLevel="0" collapsed="false">
      <c r="A37" s="0" t="s">
        <v>1</v>
      </c>
      <c r="B37" s="0" t="s">
        <v>35</v>
      </c>
      <c r="C37" s="0" t="s">
        <v>519</v>
      </c>
      <c r="D37" s="0" t="s">
        <v>520</v>
      </c>
      <c r="E37" s="0" t="s">
        <v>532</v>
      </c>
      <c r="F37" s="0" t="s">
        <v>529</v>
      </c>
      <c r="G37" s="0" t="s">
        <v>530</v>
      </c>
    </row>
    <row r="38" customFormat="false" ht="12.8" hidden="false" customHeight="false" outlineLevel="0" collapsed="false">
      <c r="A38" s="0" t="s">
        <v>1</v>
      </c>
      <c r="B38" s="0" t="s">
        <v>35</v>
      </c>
      <c r="C38" s="0" t="s">
        <v>519</v>
      </c>
      <c r="D38" s="0" t="s">
        <v>520</v>
      </c>
      <c r="E38" s="0" t="s">
        <v>533</v>
      </c>
      <c r="F38" s="0" t="s">
        <v>529</v>
      </c>
      <c r="G38" s="0" t="s">
        <v>530</v>
      </c>
    </row>
    <row r="39" customFormat="false" ht="12.8" hidden="false" customHeight="false" outlineLevel="0" collapsed="false">
      <c r="A39" s="0" t="s">
        <v>1</v>
      </c>
      <c r="B39" s="0" t="s">
        <v>35</v>
      </c>
      <c r="C39" s="0" t="s">
        <v>519</v>
      </c>
      <c r="D39" s="0" t="s">
        <v>520</v>
      </c>
      <c r="E39" s="0" t="s">
        <v>534</v>
      </c>
      <c r="F39" s="0" t="s">
        <v>529</v>
      </c>
      <c r="G39" s="0" t="s">
        <v>530</v>
      </c>
    </row>
    <row r="40" customFormat="false" ht="12.8" hidden="false" customHeight="false" outlineLevel="0" collapsed="false">
      <c r="A40" s="0" t="s">
        <v>1</v>
      </c>
      <c r="B40" s="0" t="s">
        <v>35</v>
      </c>
      <c r="C40" s="0" t="s">
        <v>519</v>
      </c>
      <c r="D40" s="0" t="s">
        <v>520</v>
      </c>
      <c r="E40" s="0" t="s">
        <v>535</v>
      </c>
      <c r="F40" s="0" t="s">
        <v>529</v>
      </c>
      <c r="G40" s="0" t="s">
        <v>530</v>
      </c>
    </row>
    <row r="41" customFormat="false" ht="12.8" hidden="false" customHeight="false" outlineLevel="0" collapsed="false">
      <c r="A41" s="0" t="s">
        <v>1</v>
      </c>
      <c r="B41" s="0" t="s">
        <v>35</v>
      </c>
      <c r="C41" s="0" t="s">
        <v>519</v>
      </c>
      <c r="D41" s="0" t="s">
        <v>520</v>
      </c>
      <c r="E41" s="0" t="s">
        <v>536</v>
      </c>
      <c r="F41" s="0" t="s">
        <v>529</v>
      </c>
      <c r="G41" s="0" t="s">
        <v>530</v>
      </c>
    </row>
    <row r="42" customFormat="false" ht="12.8" hidden="false" customHeight="false" outlineLevel="0" collapsed="false">
      <c r="A42" s="0" t="s">
        <v>1</v>
      </c>
      <c r="B42" s="0" t="s">
        <v>35</v>
      </c>
      <c r="C42" s="0" t="s">
        <v>521</v>
      </c>
      <c r="D42" s="0" t="s">
        <v>520</v>
      </c>
      <c r="E42" s="0" t="s">
        <v>537</v>
      </c>
      <c r="F42" s="0" t="s">
        <v>529</v>
      </c>
      <c r="G42" s="0" t="s">
        <v>530</v>
      </c>
    </row>
    <row r="43" customFormat="false" ht="12.8" hidden="false" customHeight="false" outlineLevel="0" collapsed="false">
      <c r="A43" s="0" t="s">
        <v>1</v>
      </c>
      <c r="B43" s="0" t="s">
        <v>35</v>
      </c>
      <c r="C43" s="0" t="s">
        <v>521</v>
      </c>
      <c r="D43" s="0" t="s">
        <v>520</v>
      </c>
      <c r="E43" s="0" t="s">
        <v>531</v>
      </c>
      <c r="F43" s="0" t="s">
        <v>529</v>
      </c>
      <c r="G43" s="0" t="s">
        <v>530</v>
      </c>
    </row>
    <row r="44" customFormat="false" ht="12.8" hidden="false" customHeight="false" outlineLevel="0" collapsed="false">
      <c r="A44" s="0" t="s">
        <v>1</v>
      </c>
      <c r="B44" s="0" t="s">
        <v>35</v>
      </c>
      <c r="C44" s="0" t="s">
        <v>521</v>
      </c>
      <c r="D44" s="0" t="s">
        <v>520</v>
      </c>
      <c r="E44" s="0" t="s">
        <v>538</v>
      </c>
      <c r="F44" s="0" t="s">
        <v>529</v>
      </c>
      <c r="G44" s="0" t="s">
        <v>530</v>
      </c>
    </row>
    <row r="45" customFormat="false" ht="12.8" hidden="false" customHeight="false" outlineLevel="0" collapsed="false">
      <c r="A45" s="0" t="s">
        <v>1</v>
      </c>
      <c r="B45" s="0" t="s">
        <v>35</v>
      </c>
      <c r="C45" s="0" t="s">
        <v>521</v>
      </c>
      <c r="D45" s="0" t="s">
        <v>520</v>
      </c>
      <c r="E45" s="0" t="s">
        <v>536</v>
      </c>
      <c r="F45" s="0" t="s">
        <v>529</v>
      </c>
      <c r="G45" s="0" t="s">
        <v>530</v>
      </c>
    </row>
    <row r="46" customFormat="false" ht="12.8" hidden="false" customHeight="false" outlineLevel="0" collapsed="false">
      <c r="A46" s="0" t="s">
        <v>1</v>
      </c>
      <c r="B46" s="0" t="s">
        <v>36</v>
      </c>
      <c r="C46" s="0" t="s">
        <v>519</v>
      </c>
      <c r="D46" s="0" t="s">
        <v>520</v>
      </c>
      <c r="E46" s="0" t="s">
        <v>528</v>
      </c>
      <c r="F46" s="0" t="s">
        <v>529</v>
      </c>
      <c r="G46" s="0" t="s">
        <v>530</v>
      </c>
    </row>
    <row r="47" customFormat="false" ht="12.8" hidden="false" customHeight="false" outlineLevel="0" collapsed="false">
      <c r="A47" s="0" t="s">
        <v>1</v>
      </c>
      <c r="B47" s="0" t="s">
        <v>36</v>
      </c>
      <c r="C47" s="0" t="s">
        <v>519</v>
      </c>
      <c r="D47" s="0" t="s">
        <v>520</v>
      </c>
      <c r="E47" s="0" t="s">
        <v>531</v>
      </c>
      <c r="F47" s="0" t="s">
        <v>529</v>
      </c>
      <c r="G47" s="0" t="s">
        <v>530</v>
      </c>
    </row>
    <row r="48" customFormat="false" ht="12.8" hidden="false" customHeight="false" outlineLevel="0" collapsed="false">
      <c r="A48" s="0" t="s">
        <v>1</v>
      </c>
      <c r="B48" s="0" t="s">
        <v>36</v>
      </c>
      <c r="C48" s="0" t="s">
        <v>519</v>
      </c>
      <c r="D48" s="0" t="s">
        <v>520</v>
      </c>
      <c r="E48" s="0" t="s">
        <v>532</v>
      </c>
      <c r="F48" s="0" t="s">
        <v>529</v>
      </c>
      <c r="G48" s="0" t="s">
        <v>530</v>
      </c>
    </row>
    <row r="49" customFormat="false" ht="12.8" hidden="false" customHeight="false" outlineLevel="0" collapsed="false">
      <c r="A49" s="0" t="s">
        <v>1</v>
      </c>
      <c r="B49" s="0" t="s">
        <v>36</v>
      </c>
      <c r="C49" s="0" t="s">
        <v>519</v>
      </c>
      <c r="D49" s="0" t="s">
        <v>520</v>
      </c>
      <c r="E49" s="0" t="s">
        <v>533</v>
      </c>
      <c r="F49" s="0" t="s">
        <v>529</v>
      </c>
      <c r="G49" s="0" t="s">
        <v>530</v>
      </c>
    </row>
    <row r="50" customFormat="false" ht="12.8" hidden="false" customHeight="false" outlineLevel="0" collapsed="false">
      <c r="A50" s="0" t="s">
        <v>1</v>
      </c>
      <c r="B50" s="0" t="s">
        <v>36</v>
      </c>
      <c r="C50" s="0" t="s">
        <v>519</v>
      </c>
      <c r="D50" s="0" t="s">
        <v>520</v>
      </c>
      <c r="E50" s="0" t="s">
        <v>534</v>
      </c>
      <c r="F50" s="0" t="s">
        <v>529</v>
      </c>
      <c r="G50" s="0" t="s">
        <v>530</v>
      </c>
    </row>
    <row r="51" customFormat="false" ht="12.8" hidden="false" customHeight="false" outlineLevel="0" collapsed="false">
      <c r="A51" s="0" t="s">
        <v>1</v>
      </c>
      <c r="B51" s="0" t="s">
        <v>36</v>
      </c>
      <c r="C51" s="0" t="s">
        <v>519</v>
      </c>
      <c r="D51" s="0" t="s">
        <v>520</v>
      </c>
      <c r="E51" s="0" t="s">
        <v>535</v>
      </c>
      <c r="F51" s="0" t="s">
        <v>529</v>
      </c>
      <c r="G51" s="0" t="s">
        <v>530</v>
      </c>
    </row>
    <row r="52" customFormat="false" ht="12.8" hidden="false" customHeight="false" outlineLevel="0" collapsed="false">
      <c r="A52" s="0" t="s">
        <v>1</v>
      </c>
      <c r="B52" s="0" t="s">
        <v>36</v>
      </c>
      <c r="C52" s="0" t="s">
        <v>519</v>
      </c>
      <c r="D52" s="0" t="s">
        <v>520</v>
      </c>
      <c r="E52" s="0" t="s">
        <v>536</v>
      </c>
      <c r="F52" s="0" t="s">
        <v>529</v>
      </c>
      <c r="G52" s="0" t="s">
        <v>530</v>
      </c>
    </row>
    <row r="53" customFormat="false" ht="12.8" hidden="false" customHeight="false" outlineLevel="0" collapsed="false">
      <c r="A53" s="0" t="s">
        <v>1</v>
      </c>
      <c r="B53" s="0" t="s">
        <v>36</v>
      </c>
      <c r="C53" s="0" t="s">
        <v>521</v>
      </c>
      <c r="D53" s="0" t="s">
        <v>520</v>
      </c>
      <c r="E53" s="0" t="s">
        <v>537</v>
      </c>
      <c r="F53" s="0" t="s">
        <v>529</v>
      </c>
      <c r="G53" s="0" t="s">
        <v>530</v>
      </c>
    </row>
    <row r="54" customFormat="false" ht="12.8" hidden="false" customHeight="false" outlineLevel="0" collapsed="false">
      <c r="A54" s="0" t="s">
        <v>1</v>
      </c>
      <c r="B54" s="0" t="s">
        <v>36</v>
      </c>
      <c r="C54" s="0" t="s">
        <v>521</v>
      </c>
      <c r="D54" s="0" t="s">
        <v>520</v>
      </c>
      <c r="E54" s="0" t="s">
        <v>531</v>
      </c>
      <c r="F54" s="0" t="s">
        <v>529</v>
      </c>
      <c r="G54" s="0" t="s">
        <v>530</v>
      </c>
    </row>
    <row r="55" customFormat="false" ht="12.8" hidden="false" customHeight="false" outlineLevel="0" collapsed="false">
      <c r="A55" s="0" t="s">
        <v>1</v>
      </c>
      <c r="B55" s="0" t="s">
        <v>36</v>
      </c>
      <c r="C55" s="0" t="s">
        <v>521</v>
      </c>
      <c r="D55" s="0" t="s">
        <v>520</v>
      </c>
      <c r="E55" s="0" t="s">
        <v>538</v>
      </c>
      <c r="F55" s="0" t="s">
        <v>529</v>
      </c>
      <c r="G55" s="0" t="s">
        <v>530</v>
      </c>
    </row>
    <row r="56" customFormat="false" ht="12.8" hidden="false" customHeight="false" outlineLevel="0" collapsed="false">
      <c r="A56" s="0" t="s">
        <v>1</v>
      </c>
      <c r="B56" s="0" t="s">
        <v>36</v>
      </c>
      <c r="C56" s="0" t="s">
        <v>521</v>
      </c>
      <c r="D56" s="0" t="s">
        <v>520</v>
      </c>
      <c r="E56" s="0" t="s">
        <v>536</v>
      </c>
      <c r="F56" s="0" t="s">
        <v>529</v>
      </c>
      <c r="G56" s="0" t="s">
        <v>530</v>
      </c>
    </row>
    <row r="57" customFormat="false" ht="12.8" hidden="false" customHeight="false" outlineLevel="0" collapsed="false">
      <c r="A57" s="0" t="s">
        <v>1</v>
      </c>
      <c r="B57" s="0" t="s">
        <v>37</v>
      </c>
      <c r="C57" s="0" t="s">
        <v>519</v>
      </c>
      <c r="D57" s="0" t="s">
        <v>520</v>
      </c>
      <c r="E57" s="0" t="s">
        <v>528</v>
      </c>
      <c r="F57" s="0" t="s">
        <v>529</v>
      </c>
      <c r="G57" s="0" t="s">
        <v>530</v>
      </c>
    </row>
    <row r="58" customFormat="false" ht="12.8" hidden="false" customHeight="false" outlineLevel="0" collapsed="false">
      <c r="A58" s="0" t="s">
        <v>1</v>
      </c>
      <c r="B58" s="0" t="s">
        <v>37</v>
      </c>
      <c r="C58" s="0" t="s">
        <v>519</v>
      </c>
      <c r="D58" s="0" t="s">
        <v>520</v>
      </c>
      <c r="E58" s="0" t="s">
        <v>531</v>
      </c>
      <c r="F58" s="0" t="s">
        <v>529</v>
      </c>
      <c r="G58" s="0" t="s">
        <v>530</v>
      </c>
    </row>
    <row r="59" customFormat="false" ht="12.8" hidden="false" customHeight="false" outlineLevel="0" collapsed="false">
      <c r="A59" s="0" t="s">
        <v>1</v>
      </c>
      <c r="B59" s="0" t="s">
        <v>37</v>
      </c>
      <c r="C59" s="0" t="s">
        <v>519</v>
      </c>
      <c r="D59" s="0" t="s">
        <v>520</v>
      </c>
      <c r="E59" s="0" t="s">
        <v>532</v>
      </c>
      <c r="F59" s="0" t="s">
        <v>529</v>
      </c>
      <c r="G59" s="0" t="s">
        <v>530</v>
      </c>
    </row>
    <row r="60" customFormat="false" ht="12.8" hidden="false" customHeight="false" outlineLevel="0" collapsed="false">
      <c r="A60" s="0" t="s">
        <v>1</v>
      </c>
      <c r="B60" s="0" t="s">
        <v>37</v>
      </c>
      <c r="C60" s="0" t="s">
        <v>519</v>
      </c>
      <c r="D60" s="0" t="s">
        <v>520</v>
      </c>
      <c r="E60" s="0" t="s">
        <v>533</v>
      </c>
      <c r="F60" s="0" t="s">
        <v>529</v>
      </c>
      <c r="G60" s="0" t="s">
        <v>530</v>
      </c>
    </row>
    <row r="61" customFormat="false" ht="12.8" hidden="false" customHeight="false" outlineLevel="0" collapsed="false">
      <c r="A61" s="0" t="s">
        <v>1</v>
      </c>
      <c r="B61" s="0" t="s">
        <v>37</v>
      </c>
      <c r="C61" s="0" t="s">
        <v>519</v>
      </c>
      <c r="D61" s="0" t="s">
        <v>520</v>
      </c>
      <c r="E61" s="0" t="s">
        <v>534</v>
      </c>
      <c r="F61" s="0" t="s">
        <v>529</v>
      </c>
      <c r="G61" s="0" t="s">
        <v>530</v>
      </c>
    </row>
    <row r="62" customFormat="false" ht="12.8" hidden="false" customHeight="false" outlineLevel="0" collapsed="false">
      <c r="A62" s="0" t="s">
        <v>1</v>
      </c>
      <c r="B62" s="0" t="s">
        <v>37</v>
      </c>
      <c r="C62" s="0" t="s">
        <v>519</v>
      </c>
      <c r="D62" s="0" t="s">
        <v>520</v>
      </c>
      <c r="E62" s="0" t="s">
        <v>535</v>
      </c>
      <c r="F62" s="0" t="s">
        <v>529</v>
      </c>
      <c r="G62" s="0" t="s">
        <v>530</v>
      </c>
    </row>
    <row r="63" customFormat="false" ht="12.8" hidden="false" customHeight="false" outlineLevel="0" collapsed="false">
      <c r="A63" s="0" t="s">
        <v>1</v>
      </c>
      <c r="B63" s="0" t="s">
        <v>37</v>
      </c>
      <c r="C63" s="0" t="s">
        <v>519</v>
      </c>
      <c r="D63" s="0" t="s">
        <v>520</v>
      </c>
      <c r="E63" s="0" t="s">
        <v>536</v>
      </c>
      <c r="F63" s="0" t="s">
        <v>529</v>
      </c>
      <c r="G63" s="0" t="s">
        <v>530</v>
      </c>
    </row>
    <row r="64" customFormat="false" ht="12.8" hidden="false" customHeight="false" outlineLevel="0" collapsed="false">
      <c r="A64" s="0" t="s">
        <v>1</v>
      </c>
      <c r="B64" s="0" t="s">
        <v>37</v>
      </c>
      <c r="C64" s="0" t="s">
        <v>521</v>
      </c>
      <c r="D64" s="0" t="s">
        <v>520</v>
      </c>
      <c r="E64" s="0" t="s">
        <v>537</v>
      </c>
      <c r="F64" s="0" t="s">
        <v>529</v>
      </c>
      <c r="G64" s="0" t="s">
        <v>530</v>
      </c>
    </row>
    <row r="65" customFormat="false" ht="12.8" hidden="false" customHeight="false" outlineLevel="0" collapsed="false">
      <c r="A65" s="0" t="s">
        <v>1</v>
      </c>
      <c r="B65" s="0" t="s">
        <v>37</v>
      </c>
      <c r="C65" s="0" t="s">
        <v>521</v>
      </c>
      <c r="D65" s="0" t="s">
        <v>520</v>
      </c>
      <c r="E65" s="0" t="s">
        <v>531</v>
      </c>
      <c r="F65" s="0" t="s">
        <v>529</v>
      </c>
      <c r="G65" s="0" t="s">
        <v>530</v>
      </c>
    </row>
    <row r="66" customFormat="false" ht="12.8" hidden="false" customHeight="false" outlineLevel="0" collapsed="false">
      <c r="A66" s="0" t="s">
        <v>1</v>
      </c>
      <c r="B66" s="0" t="s">
        <v>37</v>
      </c>
      <c r="C66" s="0" t="s">
        <v>521</v>
      </c>
      <c r="D66" s="0" t="s">
        <v>520</v>
      </c>
      <c r="E66" s="0" t="s">
        <v>538</v>
      </c>
      <c r="F66" s="0" t="s">
        <v>529</v>
      </c>
      <c r="G66" s="0" t="s">
        <v>530</v>
      </c>
    </row>
    <row r="67" customFormat="false" ht="12.8" hidden="false" customHeight="false" outlineLevel="0" collapsed="false">
      <c r="A67" s="0" t="s">
        <v>1</v>
      </c>
      <c r="B67" s="0" t="s">
        <v>37</v>
      </c>
      <c r="C67" s="0" t="s">
        <v>521</v>
      </c>
      <c r="D67" s="0" t="s">
        <v>520</v>
      </c>
      <c r="E67" s="0" t="s">
        <v>536</v>
      </c>
      <c r="F67" s="0" t="s">
        <v>529</v>
      </c>
      <c r="G67" s="0" t="s">
        <v>530</v>
      </c>
    </row>
    <row r="68" customFormat="false" ht="12.8" hidden="false" customHeight="false" outlineLevel="0" collapsed="false">
      <c r="A68" s="0" t="s">
        <v>1</v>
      </c>
      <c r="B68" s="0" t="s">
        <v>38</v>
      </c>
      <c r="C68" s="0" t="s">
        <v>519</v>
      </c>
      <c r="D68" s="0" t="s">
        <v>520</v>
      </c>
      <c r="E68" s="0" t="s">
        <v>528</v>
      </c>
      <c r="F68" s="0" t="s">
        <v>529</v>
      </c>
      <c r="G68" s="0" t="s">
        <v>530</v>
      </c>
    </row>
    <row r="69" customFormat="false" ht="12.8" hidden="false" customHeight="false" outlineLevel="0" collapsed="false">
      <c r="A69" s="0" t="s">
        <v>1</v>
      </c>
      <c r="B69" s="0" t="s">
        <v>38</v>
      </c>
      <c r="C69" s="0" t="s">
        <v>519</v>
      </c>
      <c r="D69" s="0" t="s">
        <v>520</v>
      </c>
      <c r="E69" s="0" t="s">
        <v>531</v>
      </c>
      <c r="F69" s="0" t="s">
        <v>529</v>
      </c>
      <c r="G69" s="0" t="s">
        <v>530</v>
      </c>
    </row>
    <row r="70" customFormat="false" ht="12.8" hidden="false" customHeight="false" outlineLevel="0" collapsed="false">
      <c r="A70" s="0" t="s">
        <v>1</v>
      </c>
      <c r="B70" s="0" t="s">
        <v>38</v>
      </c>
      <c r="C70" s="0" t="s">
        <v>519</v>
      </c>
      <c r="D70" s="0" t="s">
        <v>520</v>
      </c>
      <c r="E70" s="0" t="s">
        <v>532</v>
      </c>
      <c r="F70" s="0" t="s">
        <v>529</v>
      </c>
      <c r="G70" s="0" t="s">
        <v>530</v>
      </c>
    </row>
    <row r="71" customFormat="false" ht="12.8" hidden="false" customHeight="false" outlineLevel="0" collapsed="false">
      <c r="A71" s="0" t="s">
        <v>1</v>
      </c>
      <c r="B71" s="0" t="s">
        <v>38</v>
      </c>
      <c r="C71" s="0" t="s">
        <v>519</v>
      </c>
      <c r="D71" s="0" t="s">
        <v>520</v>
      </c>
      <c r="E71" s="0" t="s">
        <v>533</v>
      </c>
      <c r="F71" s="0" t="s">
        <v>529</v>
      </c>
      <c r="G71" s="0" t="s">
        <v>530</v>
      </c>
    </row>
    <row r="72" customFormat="false" ht="12.8" hidden="false" customHeight="false" outlineLevel="0" collapsed="false">
      <c r="A72" s="0" t="s">
        <v>1</v>
      </c>
      <c r="B72" s="0" t="s">
        <v>38</v>
      </c>
      <c r="C72" s="0" t="s">
        <v>519</v>
      </c>
      <c r="D72" s="0" t="s">
        <v>520</v>
      </c>
      <c r="E72" s="0" t="s">
        <v>534</v>
      </c>
      <c r="F72" s="0" t="s">
        <v>529</v>
      </c>
      <c r="G72" s="0" t="s">
        <v>530</v>
      </c>
    </row>
    <row r="73" customFormat="false" ht="12.8" hidden="false" customHeight="false" outlineLevel="0" collapsed="false">
      <c r="A73" s="0" t="s">
        <v>1</v>
      </c>
      <c r="B73" s="0" t="s">
        <v>38</v>
      </c>
      <c r="C73" s="0" t="s">
        <v>519</v>
      </c>
      <c r="D73" s="0" t="s">
        <v>520</v>
      </c>
      <c r="E73" s="0" t="s">
        <v>535</v>
      </c>
      <c r="F73" s="0" t="s">
        <v>529</v>
      </c>
      <c r="G73" s="0" t="s">
        <v>530</v>
      </c>
    </row>
    <row r="74" customFormat="false" ht="12.8" hidden="false" customHeight="false" outlineLevel="0" collapsed="false">
      <c r="A74" s="0" t="s">
        <v>1</v>
      </c>
      <c r="B74" s="0" t="s">
        <v>38</v>
      </c>
      <c r="C74" s="0" t="s">
        <v>519</v>
      </c>
      <c r="D74" s="0" t="s">
        <v>520</v>
      </c>
      <c r="E74" s="0" t="s">
        <v>536</v>
      </c>
      <c r="F74" s="0" t="s">
        <v>529</v>
      </c>
      <c r="G74" s="0" t="s">
        <v>530</v>
      </c>
    </row>
    <row r="75" customFormat="false" ht="12.8" hidden="false" customHeight="false" outlineLevel="0" collapsed="false">
      <c r="A75" s="0" t="s">
        <v>1</v>
      </c>
      <c r="B75" s="0" t="s">
        <v>38</v>
      </c>
      <c r="C75" s="0" t="s">
        <v>521</v>
      </c>
      <c r="D75" s="0" t="s">
        <v>520</v>
      </c>
      <c r="E75" s="0" t="s">
        <v>537</v>
      </c>
      <c r="F75" s="0" t="s">
        <v>529</v>
      </c>
      <c r="G75" s="0" t="s">
        <v>530</v>
      </c>
    </row>
    <row r="76" customFormat="false" ht="12.8" hidden="false" customHeight="false" outlineLevel="0" collapsed="false">
      <c r="A76" s="0" t="s">
        <v>1</v>
      </c>
      <c r="B76" s="0" t="s">
        <v>38</v>
      </c>
      <c r="C76" s="0" t="s">
        <v>521</v>
      </c>
      <c r="D76" s="0" t="s">
        <v>520</v>
      </c>
      <c r="E76" s="0" t="s">
        <v>531</v>
      </c>
      <c r="F76" s="0" t="s">
        <v>529</v>
      </c>
      <c r="G76" s="0" t="s">
        <v>530</v>
      </c>
    </row>
    <row r="77" customFormat="false" ht="12.8" hidden="false" customHeight="false" outlineLevel="0" collapsed="false">
      <c r="A77" s="0" t="s">
        <v>1</v>
      </c>
      <c r="B77" s="0" t="s">
        <v>38</v>
      </c>
      <c r="C77" s="0" t="s">
        <v>521</v>
      </c>
      <c r="D77" s="0" t="s">
        <v>520</v>
      </c>
      <c r="E77" s="0" t="s">
        <v>538</v>
      </c>
      <c r="F77" s="0" t="s">
        <v>529</v>
      </c>
      <c r="G77" s="0" t="s">
        <v>530</v>
      </c>
    </row>
    <row r="78" customFormat="false" ht="12.8" hidden="false" customHeight="false" outlineLevel="0" collapsed="false">
      <c r="A78" s="0" t="s">
        <v>1</v>
      </c>
      <c r="B78" s="0" t="s">
        <v>38</v>
      </c>
      <c r="C78" s="0" t="s">
        <v>521</v>
      </c>
      <c r="D78" s="0" t="s">
        <v>520</v>
      </c>
      <c r="E78" s="0" t="s">
        <v>536</v>
      </c>
      <c r="F78" s="0" t="s">
        <v>529</v>
      </c>
      <c r="G78" s="0" t="s">
        <v>530</v>
      </c>
    </row>
    <row r="79" customFormat="false" ht="12.8" hidden="false" customHeight="false" outlineLevel="0" collapsed="false">
      <c r="A79" s="0" t="s">
        <v>1</v>
      </c>
      <c r="B79" s="0" t="s">
        <v>39</v>
      </c>
      <c r="C79" s="0" t="s">
        <v>519</v>
      </c>
      <c r="D79" s="0" t="s">
        <v>520</v>
      </c>
      <c r="E79" s="0" t="s">
        <v>528</v>
      </c>
      <c r="F79" s="0" t="s">
        <v>529</v>
      </c>
      <c r="G79" s="0" t="s">
        <v>530</v>
      </c>
    </row>
    <row r="80" customFormat="false" ht="12.8" hidden="false" customHeight="false" outlineLevel="0" collapsed="false">
      <c r="A80" s="0" t="s">
        <v>1</v>
      </c>
      <c r="B80" s="0" t="s">
        <v>39</v>
      </c>
      <c r="C80" s="0" t="s">
        <v>519</v>
      </c>
      <c r="D80" s="0" t="s">
        <v>520</v>
      </c>
      <c r="E80" s="0" t="s">
        <v>531</v>
      </c>
      <c r="F80" s="0" t="s">
        <v>529</v>
      </c>
      <c r="G80" s="0" t="s">
        <v>530</v>
      </c>
    </row>
    <row r="81" customFormat="false" ht="12.8" hidden="false" customHeight="false" outlineLevel="0" collapsed="false">
      <c r="A81" s="0" t="s">
        <v>1</v>
      </c>
      <c r="B81" s="0" t="s">
        <v>39</v>
      </c>
      <c r="C81" s="0" t="s">
        <v>519</v>
      </c>
      <c r="D81" s="0" t="s">
        <v>520</v>
      </c>
      <c r="E81" s="0" t="s">
        <v>532</v>
      </c>
      <c r="F81" s="0" t="s">
        <v>529</v>
      </c>
      <c r="G81" s="0" t="s">
        <v>530</v>
      </c>
    </row>
    <row r="82" customFormat="false" ht="12.8" hidden="false" customHeight="false" outlineLevel="0" collapsed="false">
      <c r="A82" s="0" t="s">
        <v>1</v>
      </c>
      <c r="B82" s="0" t="s">
        <v>39</v>
      </c>
      <c r="C82" s="0" t="s">
        <v>519</v>
      </c>
      <c r="D82" s="0" t="s">
        <v>520</v>
      </c>
      <c r="E82" s="0" t="s">
        <v>533</v>
      </c>
      <c r="F82" s="0" t="s">
        <v>529</v>
      </c>
      <c r="G82" s="0" t="s">
        <v>530</v>
      </c>
    </row>
    <row r="83" customFormat="false" ht="12.8" hidden="false" customHeight="false" outlineLevel="0" collapsed="false">
      <c r="A83" s="0" t="s">
        <v>1</v>
      </c>
      <c r="B83" s="0" t="s">
        <v>39</v>
      </c>
      <c r="C83" s="0" t="s">
        <v>519</v>
      </c>
      <c r="D83" s="0" t="s">
        <v>520</v>
      </c>
      <c r="E83" s="0" t="s">
        <v>534</v>
      </c>
      <c r="F83" s="0" t="s">
        <v>529</v>
      </c>
      <c r="G83" s="0" t="s">
        <v>530</v>
      </c>
    </row>
    <row r="84" customFormat="false" ht="12.8" hidden="false" customHeight="false" outlineLevel="0" collapsed="false">
      <c r="A84" s="0" t="s">
        <v>1</v>
      </c>
      <c r="B84" s="0" t="s">
        <v>39</v>
      </c>
      <c r="C84" s="0" t="s">
        <v>519</v>
      </c>
      <c r="D84" s="0" t="s">
        <v>520</v>
      </c>
      <c r="E84" s="0" t="s">
        <v>535</v>
      </c>
      <c r="F84" s="0" t="s">
        <v>529</v>
      </c>
      <c r="G84" s="0" t="s">
        <v>530</v>
      </c>
    </row>
    <row r="85" customFormat="false" ht="12.8" hidden="false" customHeight="false" outlineLevel="0" collapsed="false">
      <c r="A85" s="0" t="s">
        <v>1</v>
      </c>
      <c r="B85" s="0" t="s">
        <v>39</v>
      </c>
      <c r="C85" s="0" t="s">
        <v>519</v>
      </c>
      <c r="D85" s="0" t="s">
        <v>520</v>
      </c>
      <c r="E85" s="0" t="s">
        <v>536</v>
      </c>
      <c r="F85" s="0" t="s">
        <v>529</v>
      </c>
      <c r="G85" s="0" t="s">
        <v>530</v>
      </c>
    </row>
    <row r="86" customFormat="false" ht="12.8" hidden="false" customHeight="false" outlineLevel="0" collapsed="false">
      <c r="A86" s="0" t="s">
        <v>1</v>
      </c>
      <c r="B86" s="0" t="s">
        <v>39</v>
      </c>
      <c r="C86" s="0" t="s">
        <v>521</v>
      </c>
      <c r="D86" s="0" t="s">
        <v>520</v>
      </c>
      <c r="E86" s="0" t="s">
        <v>537</v>
      </c>
      <c r="F86" s="0" t="s">
        <v>529</v>
      </c>
      <c r="G86" s="0" t="s">
        <v>530</v>
      </c>
    </row>
    <row r="87" customFormat="false" ht="12.8" hidden="false" customHeight="false" outlineLevel="0" collapsed="false">
      <c r="A87" s="0" t="s">
        <v>1</v>
      </c>
      <c r="B87" s="0" t="s">
        <v>39</v>
      </c>
      <c r="C87" s="0" t="s">
        <v>521</v>
      </c>
      <c r="D87" s="0" t="s">
        <v>520</v>
      </c>
      <c r="E87" s="0" t="s">
        <v>531</v>
      </c>
      <c r="F87" s="0" t="s">
        <v>529</v>
      </c>
      <c r="G87" s="0" t="s">
        <v>530</v>
      </c>
    </row>
    <row r="88" customFormat="false" ht="12.8" hidden="false" customHeight="false" outlineLevel="0" collapsed="false">
      <c r="A88" s="0" t="s">
        <v>1</v>
      </c>
      <c r="B88" s="0" t="s">
        <v>39</v>
      </c>
      <c r="C88" s="0" t="s">
        <v>521</v>
      </c>
      <c r="D88" s="0" t="s">
        <v>520</v>
      </c>
      <c r="E88" s="0" t="s">
        <v>538</v>
      </c>
      <c r="F88" s="0" t="s">
        <v>529</v>
      </c>
      <c r="G88" s="0" t="s">
        <v>530</v>
      </c>
    </row>
    <row r="89" customFormat="false" ht="12.8" hidden="false" customHeight="false" outlineLevel="0" collapsed="false">
      <c r="A89" s="0" t="s">
        <v>1</v>
      </c>
      <c r="B89" s="0" t="s">
        <v>39</v>
      </c>
      <c r="C89" s="0" t="s">
        <v>521</v>
      </c>
      <c r="D89" s="0" t="s">
        <v>520</v>
      </c>
      <c r="E89" s="0" t="s">
        <v>536</v>
      </c>
      <c r="F89" s="0" t="s">
        <v>529</v>
      </c>
      <c r="G89" s="0" t="s">
        <v>530</v>
      </c>
    </row>
    <row r="90" customFormat="false" ht="12.8" hidden="false" customHeight="false" outlineLevel="0" collapsed="false">
      <c r="A90" s="0" t="s">
        <v>1</v>
      </c>
      <c r="B90" s="0" t="s">
        <v>40</v>
      </c>
      <c r="C90" s="0" t="s">
        <v>519</v>
      </c>
      <c r="D90" s="0" t="s">
        <v>520</v>
      </c>
      <c r="E90" s="0" t="s">
        <v>528</v>
      </c>
      <c r="F90" s="0" t="s">
        <v>529</v>
      </c>
      <c r="G90" s="0" t="s">
        <v>530</v>
      </c>
    </row>
    <row r="91" customFormat="false" ht="12.8" hidden="false" customHeight="false" outlineLevel="0" collapsed="false">
      <c r="A91" s="0" t="s">
        <v>1</v>
      </c>
      <c r="B91" s="0" t="s">
        <v>40</v>
      </c>
      <c r="C91" s="0" t="s">
        <v>519</v>
      </c>
      <c r="D91" s="0" t="s">
        <v>520</v>
      </c>
      <c r="E91" s="0" t="s">
        <v>531</v>
      </c>
      <c r="F91" s="0" t="s">
        <v>529</v>
      </c>
      <c r="G91" s="0" t="s">
        <v>530</v>
      </c>
    </row>
    <row r="92" customFormat="false" ht="12.8" hidden="false" customHeight="false" outlineLevel="0" collapsed="false">
      <c r="A92" s="0" t="s">
        <v>1</v>
      </c>
      <c r="B92" s="0" t="s">
        <v>40</v>
      </c>
      <c r="C92" s="0" t="s">
        <v>519</v>
      </c>
      <c r="D92" s="0" t="s">
        <v>520</v>
      </c>
      <c r="E92" s="0" t="s">
        <v>532</v>
      </c>
      <c r="F92" s="0" t="s">
        <v>529</v>
      </c>
      <c r="G92" s="0" t="s">
        <v>530</v>
      </c>
    </row>
    <row r="93" customFormat="false" ht="12.8" hidden="false" customHeight="false" outlineLevel="0" collapsed="false">
      <c r="A93" s="0" t="s">
        <v>1</v>
      </c>
      <c r="B93" s="0" t="s">
        <v>40</v>
      </c>
      <c r="C93" s="0" t="s">
        <v>519</v>
      </c>
      <c r="D93" s="0" t="s">
        <v>520</v>
      </c>
      <c r="E93" s="0" t="s">
        <v>533</v>
      </c>
      <c r="F93" s="0" t="s">
        <v>529</v>
      </c>
      <c r="G93" s="0" t="s">
        <v>530</v>
      </c>
    </row>
    <row r="94" customFormat="false" ht="12.8" hidden="false" customHeight="false" outlineLevel="0" collapsed="false">
      <c r="A94" s="0" t="s">
        <v>1</v>
      </c>
      <c r="B94" s="0" t="s">
        <v>40</v>
      </c>
      <c r="C94" s="0" t="s">
        <v>519</v>
      </c>
      <c r="D94" s="0" t="s">
        <v>520</v>
      </c>
      <c r="E94" s="0" t="s">
        <v>534</v>
      </c>
      <c r="F94" s="0" t="s">
        <v>529</v>
      </c>
      <c r="G94" s="0" t="s">
        <v>530</v>
      </c>
    </row>
    <row r="95" customFormat="false" ht="12.8" hidden="false" customHeight="false" outlineLevel="0" collapsed="false">
      <c r="A95" s="0" t="s">
        <v>1</v>
      </c>
      <c r="B95" s="0" t="s">
        <v>40</v>
      </c>
      <c r="C95" s="0" t="s">
        <v>519</v>
      </c>
      <c r="D95" s="0" t="s">
        <v>520</v>
      </c>
      <c r="E95" s="0" t="s">
        <v>535</v>
      </c>
      <c r="F95" s="0" t="s">
        <v>529</v>
      </c>
      <c r="G95" s="0" t="s">
        <v>530</v>
      </c>
    </row>
    <row r="96" customFormat="false" ht="12.8" hidden="false" customHeight="false" outlineLevel="0" collapsed="false">
      <c r="A96" s="0" t="s">
        <v>1</v>
      </c>
      <c r="B96" s="0" t="s">
        <v>40</v>
      </c>
      <c r="C96" s="0" t="s">
        <v>519</v>
      </c>
      <c r="D96" s="0" t="s">
        <v>520</v>
      </c>
      <c r="E96" s="0" t="s">
        <v>536</v>
      </c>
      <c r="F96" s="0" t="s">
        <v>529</v>
      </c>
      <c r="G96" s="0" t="s">
        <v>530</v>
      </c>
    </row>
    <row r="97" customFormat="false" ht="12.8" hidden="false" customHeight="false" outlineLevel="0" collapsed="false">
      <c r="A97" s="0" t="s">
        <v>1</v>
      </c>
      <c r="B97" s="0" t="s">
        <v>40</v>
      </c>
      <c r="C97" s="0" t="s">
        <v>521</v>
      </c>
      <c r="D97" s="0" t="s">
        <v>520</v>
      </c>
      <c r="E97" s="0" t="s">
        <v>537</v>
      </c>
      <c r="F97" s="0" t="s">
        <v>529</v>
      </c>
      <c r="G97" s="0" t="s">
        <v>530</v>
      </c>
    </row>
    <row r="98" customFormat="false" ht="12.8" hidden="false" customHeight="false" outlineLevel="0" collapsed="false">
      <c r="A98" s="0" t="s">
        <v>1</v>
      </c>
      <c r="B98" s="0" t="s">
        <v>40</v>
      </c>
      <c r="C98" s="0" t="s">
        <v>521</v>
      </c>
      <c r="D98" s="0" t="s">
        <v>520</v>
      </c>
      <c r="E98" s="0" t="s">
        <v>531</v>
      </c>
      <c r="F98" s="0" t="s">
        <v>529</v>
      </c>
      <c r="G98" s="0" t="s">
        <v>530</v>
      </c>
    </row>
    <row r="99" customFormat="false" ht="12.8" hidden="false" customHeight="false" outlineLevel="0" collapsed="false">
      <c r="A99" s="0" t="s">
        <v>1</v>
      </c>
      <c r="B99" s="0" t="s">
        <v>40</v>
      </c>
      <c r="C99" s="0" t="s">
        <v>521</v>
      </c>
      <c r="D99" s="0" t="s">
        <v>520</v>
      </c>
      <c r="E99" s="0" t="s">
        <v>538</v>
      </c>
      <c r="F99" s="0" t="s">
        <v>529</v>
      </c>
      <c r="G99" s="0" t="s">
        <v>530</v>
      </c>
    </row>
    <row r="100" customFormat="false" ht="12.8" hidden="false" customHeight="false" outlineLevel="0" collapsed="false">
      <c r="A100" s="0" t="s">
        <v>1</v>
      </c>
      <c r="B100" s="0" t="s">
        <v>40</v>
      </c>
      <c r="C100" s="0" t="s">
        <v>521</v>
      </c>
      <c r="D100" s="0" t="s">
        <v>520</v>
      </c>
      <c r="E100" s="0" t="s">
        <v>536</v>
      </c>
      <c r="F100" s="0" t="s">
        <v>529</v>
      </c>
      <c r="G100" s="0" t="s">
        <v>530</v>
      </c>
    </row>
    <row r="101" customFormat="false" ht="12.8" hidden="false" customHeight="false" outlineLevel="0" collapsed="false">
      <c r="A101" s="0" t="s">
        <v>1</v>
      </c>
      <c r="B101" s="0" t="s">
        <v>41</v>
      </c>
      <c r="C101" s="0" t="s">
        <v>519</v>
      </c>
      <c r="D101" s="0" t="s">
        <v>520</v>
      </c>
      <c r="E101" s="0" t="s">
        <v>528</v>
      </c>
      <c r="F101" s="0" t="s">
        <v>529</v>
      </c>
      <c r="G101" s="0" t="s">
        <v>530</v>
      </c>
    </row>
    <row r="102" customFormat="false" ht="12.8" hidden="false" customHeight="false" outlineLevel="0" collapsed="false">
      <c r="A102" s="0" t="s">
        <v>1</v>
      </c>
      <c r="B102" s="0" t="s">
        <v>41</v>
      </c>
      <c r="C102" s="0" t="s">
        <v>519</v>
      </c>
      <c r="D102" s="0" t="s">
        <v>520</v>
      </c>
      <c r="E102" s="0" t="s">
        <v>531</v>
      </c>
      <c r="F102" s="0" t="s">
        <v>529</v>
      </c>
      <c r="G102" s="0" t="s">
        <v>530</v>
      </c>
    </row>
    <row r="103" customFormat="false" ht="12.8" hidden="false" customHeight="false" outlineLevel="0" collapsed="false">
      <c r="A103" s="0" t="s">
        <v>1</v>
      </c>
      <c r="B103" s="0" t="s">
        <v>41</v>
      </c>
      <c r="C103" s="0" t="s">
        <v>519</v>
      </c>
      <c r="D103" s="0" t="s">
        <v>520</v>
      </c>
      <c r="E103" s="0" t="s">
        <v>532</v>
      </c>
      <c r="F103" s="0" t="s">
        <v>529</v>
      </c>
      <c r="G103" s="0" t="s">
        <v>530</v>
      </c>
    </row>
    <row r="104" customFormat="false" ht="12.8" hidden="false" customHeight="false" outlineLevel="0" collapsed="false">
      <c r="A104" s="0" t="s">
        <v>1</v>
      </c>
      <c r="B104" s="0" t="s">
        <v>41</v>
      </c>
      <c r="C104" s="0" t="s">
        <v>519</v>
      </c>
      <c r="D104" s="0" t="s">
        <v>520</v>
      </c>
      <c r="E104" s="0" t="s">
        <v>533</v>
      </c>
      <c r="F104" s="0" t="s">
        <v>529</v>
      </c>
      <c r="G104" s="0" t="s">
        <v>530</v>
      </c>
    </row>
    <row r="105" customFormat="false" ht="12.8" hidden="false" customHeight="false" outlineLevel="0" collapsed="false">
      <c r="A105" s="0" t="s">
        <v>1</v>
      </c>
      <c r="B105" s="0" t="s">
        <v>41</v>
      </c>
      <c r="C105" s="0" t="s">
        <v>519</v>
      </c>
      <c r="D105" s="0" t="s">
        <v>520</v>
      </c>
      <c r="E105" s="0" t="s">
        <v>534</v>
      </c>
      <c r="F105" s="0" t="s">
        <v>529</v>
      </c>
      <c r="G105" s="0" t="s">
        <v>530</v>
      </c>
    </row>
    <row r="106" customFormat="false" ht="12.8" hidden="false" customHeight="false" outlineLevel="0" collapsed="false">
      <c r="A106" s="0" t="s">
        <v>1</v>
      </c>
      <c r="B106" s="0" t="s">
        <v>41</v>
      </c>
      <c r="C106" s="0" t="s">
        <v>519</v>
      </c>
      <c r="D106" s="0" t="s">
        <v>520</v>
      </c>
      <c r="E106" s="0" t="s">
        <v>535</v>
      </c>
      <c r="F106" s="0" t="s">
        <v>529</v>
      </c>
      <c r="G106" s="0" t="s">
        <v>530</v>
      </c>
    </row>
    <row r="107" customFormat="false" ht="12.8" hidden="false" customHeight="false" outlineLevel="0" collapsed="false">
      <c r="A107" s="0" t="s">
        <v>1</v>
      </c>
      <c r="B107" s="0" t="s">
        <v>41</v>
      </c>
      <c r="C107" s="0" t="s">
        <v>519</v>
      </c>
      <c r="D107" s="0" t="s">
        <v>520</v>
      </c>
      <c r="E107" s="0" t="s">
        <v>536</v>
      </c>
      <c r="F107" s="0" t="s">
        <v>529</v>
      </c>
      <c r="G107" s="0" t="s">
        <v>530</v>
      </c>
    </row>
    <row r="108" customFormat="false" ht="12.8" hidden="false" customHeight="false" outlineLevel="0" collapsed="false">
      <c r="A108" s="0" t="s">
        <v>1</v>
      </c>
      <c r="B108" s="0" t="s">
        <v>41</v>
      </c>
      <c r="C108" s="0" t="s">
        <v>521</v>
      </c>
      <c r="D108" s="0" t="s">
        <v>520</v>
      </c>
      <c r="E108" s="0" t="s">
        <v>537</v>
      </c>
      <c r="F108" s="0" t="s">
        <v>529</v>
      </c>
      <c r="G108" s="0" t="s">
        <v>530</v>
      </c>
    </row>
    <row r="109" customFormat="false" ht="12.8" hidden="false" customHeight="false" outlineLevel="0" collapsed="false">
      <c r="A109" s="0" t="s">
        <v>1</v>
      </c>
      <c r="B109" s="0" t="s">
        <v>41</v>
      </c>
      <c r="C109" s="0" t="s">
        <v>521</v>
      </c>
      <c r="D109" s="0" t="s">
        <v>520</v>
      </c>
      <c r="E109" s="0" t="s">
        <v>531</v>
      </c>
      <c r="F109" s="0" t="s">
        <v>529</v>
      </c>
      <c r="G109" s="0" t="s">
        <v>530</v>
      </c>
    </row>
    <row r="110" customFormat="false" ht="12.8" hidden="false" customHeight="false" outlineLevel="0" collapsed="false">
      <c r="A110" s="0" t="s">
        <v>1</v>
      </c>
      <c r="B110" s="0" t="s">
        <v>41</v>
      </c>
      <c r="C110" s="0" t="s">
        <v>521</v>
      </c>
      <c r="D110" s="0" t="s">
        <v>520</v>
      </c>
      <c r="E110" s="0" t="s">
        <v>538</v>
      </c>
      <c r="F110" s="0" t="s">
        <v>529</v>
      </c>
      <c r="G110" s="0" t="s">
        <v>530</v>
      </c>
    </row>
    <row r="111" customFormat="false" ht="12.8" hidden="false" customHeight="false" outlineLevel="0" collapsed="false">
      <c r="A111" s="0" t="s">
        <v>1</v>
      </c>
      <c r="B111" s="0" t="s">
        <v>41</v>
      </c>
      <c r="C111" s="0" t="s">
        <v>521</v>
      </c>
      <c r="D111" s="0" t="s">
        <v>520</v>
      </c>
      <c r="E111" s="0" t="s">
        <v>536</v>
      </c>
      <c r="F111" s="0" t="s">
        <v>529</v>
      </c>
      <c r="G111" s="0" t="s">
        <v>530</v>
      </c>
    </row>
    <row r="112" customFormat="false" ht="12.8" hidden="false" customHeight="false" outlineLevel="0" collapsed="false">
      <c r="A112" s="0" t="s">
        <v>1</v>
      </c>
      <c r="B112" s="0" t="s">
        <v>42</v>
      </c>
      <c r="C112" s="0" t="s">
        <v>519</v>
      </c>
      <c r="D112" s="0" t="s">
        <v>520</v>
      </c>
      <c r="E112" s="0" t="s">
        <v>528</v>
      </c>
      <c r="F112" s="0" t="s">
        <v>529</v>
      </c>
      <c r="G112" s="0" t="s">
        <v>530</v>
      </c>
    </row>
    <row r="113" customFormat="false" ht="12.8" hidden="false" customHeight="false" outlineLevel="0" collapsed="false">
      <c r="A113" s="0" t="s">
        <v>1</v>
      </c>
      <c r="B113" s="0" t="s">
        <v>42</v>
      </c>
      <c r="C113" s="0" t="s">
        <v>519</v>
      </c>
      <c r="D113" s="0" t="s">
        <v>520</v>
      </c>
      <c r="E113" s="0" t="s">
        <v>531</v>
      </c>
      <c r="F113" s="0" t="s">
        <v>529</v>
      </c>
      <c r="G113" s="0" t="s">
        <v>530</v>
      </c>
    </row>
    <row r="114" customFormat="false" ht="12.8" hidden="false" customHeight="false" outlineLevel="0" collapsed="false">
      <c r="A114" s="0" t="s">
        <v>1</v>
      </c>
      <c r="B114" s="0" t="s">
        <v>42</v>
      </c>
      <c r="C114" s="0" t="s">
        <v>519</v>
      </c>
      <c r="D114" s="0" t="s">
        <v>520</v>
      </c>
      <c r="E114" s="0" t="s">
        <v>532</v>
      </c>
      <c r="F114" s="0" t="s">
        <v>529</v>
      </c>
      <c r="G114" s="0" t="s">
        <v>530</v>
      </c>
    </row>
    <row r="115" customFormat="false" ht="12.8" hidden="false" customHeight="false" outlineLevel="0" collapsed="false">
      <c r="A115" s="0" t="s">
        <v>1</v>
      </c>
      <c r="B115" s="0" t="s">
        <v>42</v>
      </c>
      <c r="C115" s="0" t="s">
        <v>519</v>
      </c>
      <c r="D115" s="0" t="s">
        <v>520</v>
      </c>
      <c r="E115" s="0" t="s">
        <v>533</v>
      </c>
      <c r="F115" s="0" t="s">
        <v>529</v>
      </c>
      <c r="G115" s="0" t="s">
        <v>530</v>
      </c>
    </row>
    <row r="116" customFormat="false" ht="12.8" hidden="false" customHeight="false" outlineLevel="0" collapsed="false">
      <c r="A116" s="0" t="s">
        <v>1</v>
      </c>
      <c r="B116" s="0" t="s">
        <v>42</v>
      </c>
      <c r="C116" s="0" t="s">
        <v>519</v>
      </c>
      <c r="D116" s="0" t="s">
        <v>520</v>
      </c>
      <c r="E116" s="0" t="s">
        <v>534</v>
      </c>
      <c r="F116" s="0" t="s">
        <v>529</v>
      </c>
      <c r="G116" s="0" t="s">
        <v>530</v>
      </c>
    </row>
    <row r="117" customFormat="false" ht="12.8" hidden="false" customHeight="false" outlineLevel="0" collapsed="false">
      <c r="A117" s="0" t="s">
        <v>1</v>
      </c>
      <c r="B117" s="0" t="s">
        <v>42</v>
      </c>
      <c r="C117" s="0" t="s">
        <v>519</v>
      </c>
      <c r="D117" s="0" t="s">
        <v>520</v>
      </c>
      <c r="E117" s="0" t="s">
        <v>535</v>
      </c>
      <c r="F117" s="0" t="s">
        <v>529</v>
      </c>
      <c r="G117" s="0" t="s">
        <v>530</v>
      </c>
    </row>
    <row r="118" customFormat="false" ht="12.8" hidden="false" customHeight="false" outlineLevel="0" collapsed="false">
      <c r="A118" s="0" t="s">
        <v>1</v>
      </c>
      <c r="B118" s="0" t="s">
        <v>42</v>
      </c>
      <c r="C118" s="0" t="s">
        <v>519</v>
      </c>
      <c r="D118" s="0" t="s">
        <v>520</v>
      </c>
      <c r="E118" s="0" t="s">
        <v>536</v>
      </c>
      <c r="F118" s="0" t="s">
        <v>529</v>
      </c>
      <c r="G118" s="0" t="s">
        <v>530</v>
      </c>
    </row>
    <row r="119" customFormat="false" ht="12.8" hidden="false" customHeight="false" outlineLevel="0" collapsed="false">
      <c r="A119" s="0" t="s">
        <v>1</v>
      </c>
      <c r="B119" s="0" t="s">
        <v>42</v>
      </c>
      <c r="C119" s="0" t="s">
        <v>521</v>
      </c>
      <c r="D119" s="0" t="s">
        <v>520</v>
      </c>
      <c r="E119" s="0" t="s">
        <v>537</v>
      </c>
      <c r="F119" s="0" t="s">
        <v>529</v>
      </c>
      <c r="G119" s="0" t="s">
        <v>530</v>
      </c>
    </row>
    <row r="120" customFormat="false" ht="12.8" hidden="false" customHeight="false" outlineLevel="0" collapsed="false">
      <c r="A120" s="0" t="s">
        <v>1</v>
      </c>
      <c r="B120" s="0" t="s">
        <v>42</v>
      </c>
      <c r="C120" s="0" t="s">
        <v>521</v>
      </c>
      <c r="D120" s="0" t="s">
        <v>520</v>
      </c>
      <c r="E120" s="0" t="s">
        <v>531</v>
      </c>
      <c r="F120" s="0" t="s">
        <v>529</v>
      </c>
      <c r="G120" s="0" t="s">
        <v>530</v>
      </c>
    </row>
    <row r="121" customFormat="false" ht="12.8" hidden="false" customHeight="false" outlineLevel="0" collapsed="false">
      <c r="A121" s="0" t="s">
        <v>1</v>
      </c>
      <c r="B121" s="0" t="s">
        <v>42</v>
      </c>
      <c r="C121" s="0" t="s">
        <v>521</v>
      </c>
      <c r="D121" s="0" t="s">
        <v>520</v>
      </c>
      <c r="E121" s="0" t="s">
        <v>538</v>
      </c>
      <c r="F121" s="0" t="s">
        <v>529</v>
      </c>
      <c r="G121" s="0" t="s">
        <v>530</v>
      </c>
    </row>
    <row r="122" customFormat="false" ht="12.8" hidden="false" customHeight="false" outlineLevel="0" collapsed="false">
      <c r="A122" s="0" t="s">
        <v>1</v>
      </c>
      <c r="B122" s="0" t="s">
        <v>42</v>
      </c>
      <c r="C122" s="0" t="s">
        <v>521</v>
      </c>
      <c r="D122" s="0" t="s">
        <v>520</v>
      </c>
      <c r="E122" s="0" t="s">
        <v>536</v>
      </c>
      <c r="F122" s="0" t="s">
        <v>529</v>
      </c>
      <c r="G122" s="0" t="s">
        <v>530</v>
      </c>
    </row>
    <row r="123" customFormat="false" ht="12.8" hidden="false" customHeight="false" outlineLevel="0" collapsed="false">
      <c r="A123" s="0" t="s">
        <v>1</v>
      </c>
      <c r="B123" s="0" t="s">
        <v>43</v>
      </c>
      <c r="C123" s="0" t="s">
        <v>519</v>
      </c>
      <c r="D123" s="0" t="s">
        <v>520</v>
      </c>
      <c r="E123" s="0" t="s">
        <v>528</v>
      </c>
      <c r="F123" s="0" t="s">
        <v>529</v>
      </c>
      <c r="G123" s="0" t="s">
        <v>530</v>
      </c>
    </row>
    <row r="124" customFormat="false" ht="12.8" hidden="false" customHeight="false" outlineLevel="0" collapsed="false">
      <c r="A124" s="0" t="s">
        <v>1</v>
      </c>
      <c r="B124" s="0" t="s">
        <v>43</v>
      </c>
      <c r="C124" s="0" t="s">
        <v>519</v>
      </c>
      <c r="D124" s="0" t="s">
        <v>520</v>
      </c>
      <c r="E124" s="0" t="s">
        <v>531</v>
      </c>
      <c r="F124" s="0" t="s">
        <v>529</v>
      </c>
      <c r="G124" s="0" t="s">
        <v>530</v>
      </c>
    </row>
    <row r="125" customFormat="false" ht="12.8" hidden="false" customHeight="false" outlineLevel="0" collapsed="false">
      <c r="A125" s="0" t="s">
        <v>1</v>
      </c>
      <c r="B125" s="0" t="s">
        <v>43</v>
      </c>
      <c r="C125" s="0" t="s">
        <v>519</v>
      </c>
      <c r="D125" s="0" t="s">
        <v>520</v>
      </c>
      <c r="E125" s="0" t="s">
        <v>532</v>
      </c>
      <c r="F125" s="0" t="s">
        <v>529</v>
      </c>
      <c r="G125" s="0" t="s">
        <v>530</v>
      </c>
    </row>
    <row r="126" customFormat="false" ht="12.8" hidden="false" customHeight="false" outlineLevel="0" collapsed="false">
      <c r="A126" s="0" t="s">
        <v>1</v>
      </c>
      <c r="B126" s="0" t="s">
        <v>43</v>
      </c>
      <c r="C126" s="0" t="s">
        <v>519</v>
      </c>
      <c r="D126" s="0" t="s">
        <v>520</v>
      </c>
      <c r="E126" s="0" t="s">
        <v>533</v>
      </c>
      <c r="F126" s="0" t="s">
        <v>529</v>
      </c>
      <c r="G126" s="0" t="s">
        <v>530</v>
      </c>
    </row>
    <row r="127" customFormat="false" ht="12.8" hidden="false" customHeight="false" outlineLevel="0" collapsed="false">
      <c r="A127" s="0" t="s">
        <v>1</v>
      </c>
      <c r="B127" s="0" t="s">
        <v>43</v>
      </c>
      <c r="C127" s="0" t="s">
        <v>519</v>
      </c>
      <c r="D127" s="0" t="s">
        <v>520</v>
      </c>
      <c r="E127" s="0" t="s">
        <v>534</v>
      </c>
      <c r="F127" s="0" t="s">
        <v>529</v>
      </c>
      <c r="G127" s="0" t="s">
        <v>530</v>
      </c>
    </row>
    <row r="128" customFormat="false" ht="12.8" hidden="false" customHeight="false" outlineLevel="0" collapsed="false">
      <c r="A128" s="0" t="s">
        <v>1</v>
      </c>
      <c r="B128" s="0" t="s">
        <v>43</v>
      </c>
      <c r="C128" s="0" t="s">
        <v>519</v>
      </c>
      <c r="D128" s="0" t="s">
        <v>520</v>
      </c>
      <c r="E128" s="0" t="s">
        <v>535</v>
      </c>
      <c r="F128" s="0" t="s">
        <v>529</v>
      </c>
      <c r="G128" s="0" t="s">
        <v>530</v>
      </c>
    </row>
    <row r="129" customFormat="false" ht="12.8" hidden="false" customHeight="false" outlineLevel="0" collapsed="false">
      <c r="A129" s="0" t="s">
        <v>1</v>
      </c>
      <c r="B129" s="0" t="s">
        <v>43</v>
      </c>
      <c r="C129" s="0" t="s">
        <v>519</v>
      </c>
      <c r="D129" s="0" t="s">
        <v>520</v>
      </c>
      <c r="E129" s="0" t="s">
        <v>536</v>
      </c>
      <c r="F129" s="0" t="s">
        <v>529</v>
      </c>
      <c r="G129" s="0" t="s">
        <v>530</v>
      </c>
    </row>
    <row r="130" customFormat="false" ht="12.8" hidden="false" customHeight="false" outlineLevel="0" collapsed="false">
      <c r="A130" s="0" t="s">
        <v>1</v>
      </c>
      <c r="B130" s="0" t="s">
        <v>43</v>
      </c>
      <c r="C130" s="0" t="s">
        <v>521</v>
      </c>
      <c r="D130" s="0" t="s">
        <v>520</v>
      </c>
      <c r="E130" s="0" t="s">
        <v>537</v>
      </c>
      <c r="F130" s="0" t="s">
        <v>529</v>
      </c>
      <c r="G130" s="0" t="s">
        <v>530</v>
      </c>
    </row>
    <row r="131" customFormat="false" ht="12.8" hidden="false" customHeight="false" outlineLevel="0" collapsed="false">
      <c r="A131" s="0" t="s">
        <v>1</v>
      </c>
      <c r="B131" s="0" t="s">
        <v>43</v>
      </c>
      <c r="C131" s="0" t="s">
        <v>521</v>
      </c>
      <c r="D131" s="0" t="s">
        <v>520</v>
      </c>
      <c r="E131" s="0" t="s">
        <v>531</v>
      </c>
      <c r="F131" s="0" t="s">
        <v>529</v>
      </c>
      <c r="G131" s="0" t="s">
        <v>530</v>
      </c>
    </row>
    <row r="132" customFormat="false" ht="12.8" hidden="false" customHeight="false" outlineLevel="0" collapsed="false">
      <c r="A132" s="0" t="s">
        <v>1</v>
      </c>
      <c r="B132" s="0" t="s">
        <v>43</v>
      </c>
      <c r="C132" s="0" t="s">
        <v>521</v>
      </c>
      <c r="D132" s="0" t="s">
        <v>520</v>
      </c>
      <c r="E132" s="0" t="s">
        <v>538</v>
      </c>
      <c r="F132" s="0" t="s">
        <v>529</v>
      </c>
      <c r="G132" s="0" t="s">
        <v>530</v>
      </c>
    </row>
    <row r="133" customFormat="false" ht="12.8" hidden="false" customHeight="false" outlineLevel="0" collapsed="false">
      <c r="A133" s="0" t="s">
        <v>1</v>
      </c>
      <c r="B133" s="0" t="s">
        <v>43</v>
      </c>
      <c r="C133" s="0" t="s">
        <v>521</v>
      </c>
      <c r="D133" s="0" t="s">
        <v>520</v>
      </c>
      <c r="E133" s="0" t="s">
        <v>536</v>
      </c>
      <c r="F133" s="0" t="s">
        <v>529</v>
      </c>
      <c r="G133" s="0" t="s">
        <v>530</v>
      </c>
    </row>
    <row r="134" customFormat="false" ht="12.8" hidden="false" customHeight="false" outlineLevel="0" collapsed="false">
      <c r="A134" s="0" t="s">
        <v>1</v>
      </c>
      <c r="B134" s="0" t="s">
        <v>44</v>
      </c>
      <c r="C134" s="0" t="s">
        <v>519</v>
      </c>
      <c r="D134" s="0" t="s">
        <v>520</v>
      </c>
      <c r="E134" s="0" t="s">
        <v>528</v>
      </c>
      <c r="F134" s="0" t="s">
        <v>529</v>
      </c>
      <c r="G134" s="0" t="s">
        <v>530</v>
      </c>
    </row>
    <row r="135" customFormat="false" ht="12.8" hidden="false" customHeight="false" outlineLevel="0" collapsed="false">
      <c r="A135" s="0" t="s">
        <v>1</v>
      </c>
      <c r="B135" s="0" t="s">
        <v>44</v>
      </c>
      <c r="C135" s="0" t="s">
        <v>519</v>
      </c>
      <c r="D135" s="0" t="s">
        <v>520</v>
      </c>
      <c r="E135" s="0" t="s">
        <v>531</v>
      </c>
      <c r="F135" s="0" t="s">
        <v>529</v>
      </c>
      <c r="G135" s="0" t="s">
        <v>530</v>
      </c>
    </row>
    <row r="136" customFormat="false" ht="12.8" hidden="false" customHeight="false" outlineLevel="0" collapsed="false">
      <c r="A136" s="0" t="s">
        <v>1</v>
      </c>
      <c r="B136" s="0" t="s">
        <v>44</v>
      </c>
      <c r="C136" s="0" t="s">
        <v>519</v>
      </c>
      <c r="D136" s="0" t="s">
        <v>520</v>
      </c>
      <c r="E136" s="0" t="s">
        <v>532</v>
      </c>
      <c r="F136" s="0" t="s">
        <v>529</v>
      </c>
      <c r="G136" s="0" t="s">
        <v>530</v>
      </c>
    </row>
    <row r="137" customFormat="false" ht="12.8" hidden="false" customHeight="false" outlineLevel="0" collapsed="false">
      <c r="A137" s="0" t="s">
        <v>1</v>
      </c>
      <c r="B137" s="0" t="s">
        <v>44</v>
      </c>
      <c r="C137" s="0" t="s">
        <v>519</v>
      </c>
      <c r="D137" s="0" t="s">
        <v>520</v>
      </c>
      <c r="E137" s="0" t="s">
        <v>533</v>
      </c>
      <c r="F137" s="0" t="s">
        <v>529</v>
      </c>
      <c r="G137" s="0" t="s">
        <v>530</v>
      </c>
    </row>
    <row r="138" customFormat="false" ht="12.8" hidden="false" customHeight="false" outlineLevel="0" collapsed="false">
      <c r="A138" s="0" t="s">
        <v>1</v>
      </c>
      <c r="B138" s="0" t="s">
        <v>44</v>
      </c>
      <c r="C138" s="0" t="s">
        <v>519</v>
      </c>
      <c r="D138" s="0" t="s">
        <v>520</v>
      </c>
      <c r="E138" s="0" t="s">
        <v>534</v>
      </c>
      <c r="F138" s="0" t="s">
        <v>529</v>
      </c>
      <c r="G138" s="0" t="s">
        <v>530</v>
      </c>
    </row>
    <row r="139" customFormat="false" ht="12.8" hidden="false" customHeight="false" outlineLevel="0" collapsed="false">
      <c r="A139" s="0" t="s">
        <v>1</v>
      </c>
      <c r="B139" s="0" t="s">
        <v>44</v>
      </c>
      <c r="C139" s="0" t="s">
        <v>519</v>
      </c>
      <c r="D139" s="0" t="s">
        <v>520</v>
      </c>
      <c r="E139" s="0" t="s">
        <v>535</v>
      </c>
      <c r="F139" s="0" t="s">
        <v>529</v>
      </c>
      <c r="G139" s="0" t="s">
        <v>530</v>
      </c>
    </row>
    <row r="140" customFormat="false" ht="12.8" hidden="false" customHeight="false" outlineLevel="0" collapsed="false">
      <c r="A140" s="0" t="s">
        <v>1</v>
      </c>
      <c r="B140" s="0" t="s">
        <v>44</v>
      </c>
      <c r="C140" s="0" t="s">
        <v>519</v>
      </c>
      <c r="D140" s="0" t="s">
        <v>520</v>
      </c>
      <c r="E140" s="0" t="s">
        <v>536</v>
      </c>
      <c r="F140" s="0" t="s">
        <v>529</v>
      </c>
      <c r="G140" s="0" t="s">
        <v>530</v>
      </c>
    </row>
    <row r="141" customFormat="false" ht="12.8" hidden="false" customHeight="false" outlineLevel="0" collapsed="false">
      <c r="A141" s="0" t="s">
        <v>1</v>
      </c>
      <c r="B141" s="0" t="s">
        <v>44</v>
      </c>
      <c r="C141" s="0" t="s">
        <v>521</v>
      </c>
      <c r="D141" s="0" t="s">
        <v>520</v>
      </c>
      <c r="E141" s="0" t="s">
        <v>537</v>
      </c>
      <c r="F141" s="0" t="s">
        <v>529</v>
      </c>
      <c r="G141" s="0" t="s">
        <v>530</v>
      </c>
    </row>
    <row r="142" customFormat="false" ht="12.8" hidden="false" customHeight="false" outlineLevel="0" collapsed="false">
      <c r="A142" s="0" t="s">
        <v>1</v>
      </c>
      <c r="B142" s="0" t="s">
        <v>44</v>
      </c>
      <c r="C142" s="0" t="s">
        <v>521</v>
      </c>
      <c r="D142" s="0" t="s">
        <v>520</v>
      </c>
      <c r="E142" s="0" t="s">
        <v>531</v>
      </c>
      <c r="F142" s="0" t="s">
        <v>529</v>
      </c>
      <c r="G142" s="0" t="s">
        <v>530</v>
      </c>
    </row>
    <row r="143" customFormat="false" ht="12.8" hidden="false" customHeight="false" outlineLevel="0" collapsed="false">
      <c r="A143" s="0" t="s">
        <v>1</v>
      </c>
      <c r="B143" s="0" t="s">
        <v>44</v>
      </c>
      <c r="C143" s="0" t="s">
        <v>521</v>
      </c>
      <c r="D143" s="0" t="s">
        <v>520</v>
      </c>
      <c r="E143" s="0" t="s">
        <v>538</v>
      </c>
      <c r="F143" s="0" t="s">
        <v>529</v>
      </c>
      <c r="G143" s="0" t="s">
        <v>530</v>
      </c>
    </row>
    <row r="144" customFormat="false" ht="12.8" hidden="false" customHeight="false" outlineLevel="0" collapsed="false">
      <c r="A144" s="0" t="s">
        <v>1</v>
      </c>
      <c r="B144" s="0" t="s">
        <v>44</v>
      </c>
      <c r="C144" s="0" t="s">
        <v>521</v>
      </c>
      <c r="D144" s="0" t="s">
        <v>520</v>
      </c>
      <c r="E144" s="0" t="s">
        <v>536</v>
      </c>
      <c r="F144" s="0" t="s">
        <v>529</v>
      </c>
      <c r="G144" s="0" t="s">
        <v>530</v>
      </c>
    </row>
    <row r="145" customFormat="false" ht="12.8" hidden="false" customHeight="false" outlineLevel="0" collapsed="false">
      <c r="A145" s="0" t="s">
        <v>1</v>
      </c>
      <c r="B145" s="0" t="s">
        <v>45</v>
      </c>
      <c r="C145" s="0" t="s">
        <v>519</v>
      </c>
      <c r="D145" s="0" t="s">
        <v>520</v>
      </c>
      <c r="E145" s="0" t="s">
        <v>528</v>
      </c>
      <c r="F145" s="0" t="s">
        <v>529</v>
      </c>
      <c r="G145" s="0" t="s">
        <v>530</v>
      </c>
    </row>
    <row r="146" customFormat="false" ht="12.8" hidden="false" customHeight="false" outlineLevel="0" collapsed="false">
      <c r="A146" s="0" t="s">
        <v>1</v>
      </c>
      <c r="B146" s="0" t="s">
        <v>45</v>
      </c>
      <c r="C146" s="0" t="s">
        <v>519</v>
      </c>
      <c r="D146" s="0" t="s">
        <v>520</v>
      </c>
      <c r="E146" s="0" t="s">
        <v>531</v>
      </c>
      <c r="F146" s="0" t="s">
        <v>529</v>
      </c>
      <c r="G146" s="0" t="s">
        <v>530</v>
      </c>
    </row>
    <row r="147" customFormat="false" ht="12.8" hidden="false" customHeight="false" outlineLevel="0" collapsed="false">
      <c r="A147" s="0" t="s">
        <v>1</v>
      </c>
      <c r="B147" s="0" t="s">
        <v>45</v>
      </c>
      <c r="C147" s="0" t="s">
        <v>519</v>
      </c>
      <c r="D147" s="0" t="s">
        <v>520</v>
      </c>
      <c r="E147" s="0" t="s">
        <v>532</v>
      </c>
      <c r="F147" s="0" t="s">
        <v>529</v>
      </c>
      <c r="G147" s="0" t="s">
        <v>530</v>
      </c>
    </row>
    <row r="148" customFormat="false" ht="12.8" hidden="false" customHeight="false" outlineLevel="0" collapsed="false">
      <c r="A148" s="0" t="s">
        <v>1</v>
      </c>
      <c r="B148" s="0" t="s">
        <v>45</v>
      </c>
      <c r="C148" s="0" t="s">
        <v>519</v>
      </c>
      <c r="D148" s="0" t="s">
        <v>520</v>
      </c>
      <c r="E148" s="0" t="s">
        <v>533</v>
      </c>
      <c r="F148" s="0" t="s">
        <v>529</v>
      </c>
      <c r="G148" s="0" t="s">
        <v>530</v>
      </c>
    </row>
    <row r="149" customFormat="false" ht="12.8" hidden="false" customHeight="false" outlineLevel="0" collapsed="false">
      <c r="A149" s="0" t="s">
        <v>1</v>
      </c>
      <c r="B149" s="0" t="s">
        <v>45</v>
      </c>
      <c r="C149" s="0" t="s">
        <v>519</v>
      </c>
      <c r="D149" s="0" t="s">
        <v>520</v>
      </c>
      <c r="E149" s="0" t="s">
        <v>534</v>
      </c>
      <c r="F149" s="0" t="s">
        <v>529</v>
      </c>
      <c r="G149" s="0" t="s">
        <v>530</v>
      </c>
    </row>
    <row r="150" customFormat="false" ht="12.8" hidden="false" customHeight="false" outlineLevel="0" collapsed="false">
      <c r="A150" s="0" t="s">
        <v>1</v>
      </c>
      <c r="B150" s="0" t="s">
        <v>45</v>
      </c>
      <c r="C150" s="0" t="s">
        <v>519</v>
      </c>
      <c r="D150" s="0" t="s">
        <v>520</v>
      </c>
      <c r="E150" s="0" t="s">
        <v>535</v>
      </c>
      <c r="F150" s="0" t="s">
        <v>529</v>
      </c>
      <c r="G150" s="0" t="s">
        <v>530</v>
      </c>
    </row>
    <row r="151" customFormat="false" ht="12.8" hidden="false" customHeight="false" outlineLevel="0" collapsed="false">
      <c r="A151" s="0" t="s">
        <v>1</v>
      </c>
      <c r="B151" s="0" t="s">
        <v>45</v>
      </c>
      <c r="C151" s="0" t="s">
        <v>519</v>
      </c>
      <c r="D151" s="0" t="s">
        <v>520</v>
      </c>
      <c r="E151" s="0" t="s">
        <v>536</v>
      </c>
      <c r="F151" s="0" t="s">
        <v>529</v>
      </c>
      <c r="G151" s="0" t="s">
        <v>530</v>
      </c>
    </row>
    <row r="152" customFormat="false" ht="12.8" hidden="false" customHeight="false" outlineLevel="0" collapsed="false">
      <c r="A152" s="0" t="s">
        <v>1</v>
      </c>
      <c r="B152" s="0" t="s">
        <v>45</v>
      </c>
      <c r="C152" s="0" t="s">
        <v>521</v>
      </c>
      <c r="D152" s="0" t="s">
        <v>520</v>
      </c>
      <c r="E152" s="0" t="s">
        <v>537</v>
      </c>
      <c r="F152" s="0" t="s">
        <v>529</v>
      </c>
      <c r="G152" s="0" t="s">
        <v>530</v>
      </c>
    </row>
    <row r="153" customFormat="false" ht="12.8" hidden="false" customHeight="false" outlineLevel="0" collapsed="false">
      <c r="A153" s="0" t="s">
        <v>1</v>
      </c>
      <c r="B153" s="0" t="s">
        <v>45</v>
      </c>
      <c r="C153" s="0" t="s">
        <v>521</v>
      </c>
      <c r="D153" s="0" t="s">
        <v>520</v>
      </c>
      <c r="E153" s="0" t="s">
        <v>531</v>
      </c>
      <c r="F153" s="0" t="s">
        <v>529</v>
      </c>
      <c r="G153" s="0" t="s">
        <v>530</v>
      </c>
    </row>
    <row r="154" customFormat="false" ht="12.8" hidden="false" customHeight="false" outlineLevel="0" collapsed="false">
      <c r="A154" s="0" t="s">
        <v>1</v>
      </c>
      <c r="B154" s="0" t="s">
        <v>45</v>
      </c>
      <c r="C154" s="0" t="s">
        <v>521</v>
      </c>
      <c r="D154" s="0" t="s">
        <v>520</v>
      </c>
      <c r="E154" s="0" t="s">
        <v>538</v>
      </c>
      <c r="F154" s="0" t="s">
        <v>529</v>
      </c>
      <c r="G154" s="0" t="s">
        <v>530</v>
      </c>
    </row>
    <row r="155" customFormat="false" ht="12.8" hidden="false" customHeight="false" outlineLevel="0" collapsed="false">
      <c r="A155" s="0" t="s">
        <v>1</v>
      </c>
      <c r="B155" s="0" t="s">
        <v>45</v>
      </c>
      <c r="C155" s="0" t="s">
        <v>521</v>
      </c>
      <c r="D155" s="0" t="s">
        <v>520</v>
      </c>
      <c r="E155" s="0" t="s">
        <v>536</v>
      </c>
      <c r="F155" s="0" t="s">
        <v>529</v>
      </c>
      <c r="G155" s="0" t="s">
        <v>530</v>
      </c>
    </row>
    <row r="156" customFormat="false" ht="12.8" hidden="false" customHeight="false" outlineLevel="0" collapsed="false">
      <c r="A156" s="0" t="s">
        <v>2</v>
      </c>
      <c r="B156" s="0" t="s">
        <v>46</v>
      </c>
      <c r="C156" s="0" t="s">
        <v>519</v>
      </c>
      <c r="D156" s="0" t="s">
        <v>520</v>
      </c>
      <c r="E156" s="0" t="s">
        <v>528</v>
      </c>
      <c r="F156" s="0" t="s">
        <v>539</v>
      </c>
      <c r="G156" s="0" t="s">
        <v>530</v>
      </c>
    </row>
    <row r="157" customFormat="false" ht="12.8" hidden="false" customHeight="false" outlineLevel="0" collapsed="false">
      <c r="A157" s="0" t="s">
        <v>2</v>
      </c>
      <c r="B157" s="0" t="s">
        <v>46</v>
      </c>
      <c r="C157" s="0" t="s">
        <v>519</v>
      </c>
      <c r="D157" s="0" t="s">
        <v>520</v>
      </c>
      <c r="E157" s="0" t="s">
        <v>531</v>
      </c>
      <c r="F157" s="0" t="s">
        <v>539</v>
      </c>
      <c r="G157" s="0" t="s">
        <v>530</v>
      </c>
    </row>
    <row r="158" customFormat="false" ht="12.8" hidden="false" customHeight="false" outlineLevel="0" collapsed="false">
      <c r="A158" s="0" t="s">
        <v>2</v>
      </c>
      <c r="B158" s="0" t="s">
        <v>46</v>
      </c>
      <c r="C158" s="0" t="s">
        <v>519</v>
      </c>
      <c r="D158" s="0" t="s">
        <v>520</v>
      </c>
      <c r="E158" s="0" t="s">
        <v>532</v>
      </c>
      <c r="F158" s="0" t="s">
        <v>539</v>
      </c>
      <c r="G158" s="0" t="s">
        <v>530</v>
      </c>
    </row>
    <row r="159" customFormat="false" ht="12.8" hidden="false" customHeight="false" outlineLevel="0" collapsed="false">
      <c r="A159" s="0" t="s">
        <v>2</v>
      </c>
      <c r="B159" s="0" t="s">
        <v>46</v>
      </c>
      <c r="C159" s="0" t="s">
        <v>519</v>
      </c>
      <c r="D159" s="0" t="s">
        <v>520</v>
      </c>
      <c r="E159" s="0" t="s">
        <v>533</v>
      </c>
      <c r="F159" s="0" t="s">
        <v>539</v>
      </c>
      <c r="G159" s="0" t="s">
        <v>530</v>
      </c>
    </row>
    <row r="160" customFormat="false" ht="12.8" hidden="false" customHeight="false" outlineLevel="0" collapsed="false">
      <c r="A160" s="0" t="s">
        <v>2</v>
      </c>
      <c r="B160" s="0" t="s">
        <v>46</v>
      </c>
      <c r="C160" s="0" t="s">
        <v>519</v>
      </c>
      <c r="D160" s="0" t="s">
        <v>520</v>
      </c>
      <c r="E160" s="0" t="s">
        <v>534</v>
      </c>
      <c r="F160" s="0" t="s">
        <v>539</v>
      </c>
      <c r="G160" s="0" t="s">
        <v>530</v>
      </c>
    </row>
    <row r="161" customFormat="false" ht="12.8" hidden="false" customHeight="false" outlineLevel="0" collapsed="false">
      <c r="A161" s="0" t="s">
        <v>2</v>
      </c>
      <c r="B161" s="0" t="s">
        <v>46</v>
      </c>
      <c r="C161" s="0" t="s">
        <v>519</v>
      </c>
      <c r="D161" s="0" t="s">
        <v>520</v>
      </c>
      <c r="E161" s="0" t="s">
        <v>535</v>
      </c>
      <c r="F161" s="0" t="s">
        <v>539</v>
      </c>
      <c r="G161" s="0" t="s">
        <v>530</v>
      </c>
    </row>
    <row r="162" customFormat="false" ht="12.8" hidden="false" customHeight="false" outlineLevel="0" collapsed="false">
      <c r="A162" s="0" t="s">
        <v>2</v>
      </c>
      <c r="B162" s="0" t="s">
        <v>46</v>
      </c>
      <c r="C162" s="0" t="s">
        <v>519</v>
      </c>
      <c r="D162" s="0" t="s">
        <v>520</v>
      </c>
      <c r="E162" s="0" t="s">
        <v>536</v>
      </c>
      <c r="F162" s="0" t="s">
        <v>539</v>
      </c>
      <c r="G162" s="0" t="s">
        <v>530</v>
      </c>
    </row>
    <row r="163" customFormat="false" ht="12.8" hidden="false" customHeight="false" outlineLevel="0" collapsed="false">
      <c r="A163" s="0" t="s">
        <v>2</v>
      </c>
      <c r="B163" s="0" t="s">
        <v>46</v>
      </c>
      <c r="C163" s="0" t="s">
        <v>521</v>
      </c>
      <c r="D163" s="0" t="s">
        <v>520</v>
      </c>
      <c r="E163" s="0" t="s">
        <v>537</v>
      </c>
      <c r="F163" s="0" t="s">
        <v>539</v>
      </c>
      <c r="G163" s="0" t="s">
        <v>530</v>
      </c>
    </row>
    <row r="164" customFormat="false" ht="12.8" hidden="false" customHeight="false" outlineLevel="0" collapsed="false">
      <c r="A164" s="0" t="s">
        <v>2</v>
      </c>
      <c r="B164" s="0" t="s">
        <v>46</v>
      </c>
      <c r="C164" s="0" t="s">
        <v>521</v>
      </c>
      <c r="D164" s="0" t="s">
        <v>520</v>
      </c>
      <c r="E164" s="0" t="s">
        <v>531</v>
      </c>
      <c r="F164" s="0" t="s">
        <v>539</v>
      </c>
      <c r="G164" s="0" t="s">
        <v>530</v>
      </c>
    </row>
    <row r="165" customFormat="false" ht="12.8" hidden="false" customHeight="false" outlineLevel="0" collapsed="false">
      <c r="A165" s="0" t="s">
        <v>2</v>
      </c>
      <c r="B165" s="0" t="s">
        <v>46</v>
      </c>
      <c r="C165" s="0" t="s">
        <v>521</v>
      </c>
      <c r="D165" s="0" t="s">
        <v>520</v>
      </c>
      <c r="E165" s="0" t="s">
        <v>538</v>
      </c>
      <c r="F165" s="0" t="s">
        <v>539</v>
      </c>
      <c r="G165" s="0" t="s">
        <v>530</v>
      </c>
    </row>
    <row r="166" customFormat="false" ht="12.8" hidden="false" customHeight="false" outlineLevel="0" collapsed="false">
      <c r="A166" s="0" t="s">
        <v>2</v>
      </c>
      <c r="B166" s="0" t="s">
        <v>46</v>
      </c>
      <c r="C166" s="0" t="s">
        <v>521</v>
      </c>
      <c r="D166" s="0" t="s">
        <v>520</v>
      </c>
      <c r="E166" s="0" t="s">
        <v>536</v>
      </c>
      <c r="F166" s="0" t="s">
        <v>539</v>
      </c>
      <c r="G166" s="0" t="s">
        <v>530</v>
      </c>
    </row>
    <row r="167" customFormat="false" ht="12.8" hidden="false" customHeight="false" outlineLevel="0" collapsed="false">
      <c r="A167" s="0" t="s">
        <v>2</v>
      </c>
      <c r="B167" s="0" t="s">
        <v>48</v>
      </c>
      <c r="C167" s="0" t="s">
        <v>519</v>
      </c>
      <c r="D167" s="0" t="s">
        <v>520</v>
      </c>
      <c r="E167" s="0" t="s">
        <v>528</v>
      </c>
      <c r="F167" s="0" t="s">
        <v>539</v>
      </c>
      <c r="G167" s="0" t="s">
        <v>530</v>
      </c>
    </row>
    <row r="168" customFormat="false" ht="12.8" hidden="false" customHeight="false" outlineLevel="0" collapsed="false">
      <c r="A168" s="0" t="s">
        <v>2</v>
      </c>
      <c r="B168" s="0" t="s">
        <v>48</v>
      </c>
      <c r="C168" s="0" t="s">
        <v>519</v>
      </c>
      <c r="D168" s="0" t="s">
        <v>520</v>
      </c>
      <c r="E168" s="0" t="s">
        <v>531</v>
      </c>
      <c r="F168" s="0" t="s">
        <v>539</v>
      </c>
      <c r="G168" s="0" t="s">
        <v>530</v>
      </c>
    </row>
    <row r="169" customFormat="false" ht="12.8" hidden="false" customHeight="false" outlineLevel="0" collapsed="false">
      <c r="A169" s="0" t="s">
        <v>2</v>
      </c>
      <c r="B169" s="0" t="s">
        <v>48</v>
      </c>
      <c r="C169" s="0" t="s">
        <v>519</v>
      </c>
      <c r="D169" s="0" t="s">
        <v>520</v>
      </c>
      <c r="E169" s="0" t="s">
        <v>532</v>
      </c>
      <c r="F169" s="0" t="s">
        <v>539</v>
      </c>
      <c r="G169" s="0" t="s">
        <v>530</v>
      </c>
    </row>
    <row r="170" customFormat="false" ht="12.8" hidden="false" customHeight="false" outlineLevel="0" collapsed="false">
      <c r="A170" s="0" t="s">
        <v>2</v>
      </c>
      <c r="B170" s="0" t="s">
        <v>48</v>
      </c>
      <c r="C170" s="0" t="s">
        <v>519</v>
      </c>
      <c r="D170" s="0" t="s">
        <v>520</v>
      </c>
      <c r="E170" s="0" t="s">
        <v>533</v>
      </c>
      <c r="F170" s="0" t="s">
        <v>539</v>
      </c>
      <c r="G170" s="0" t="s">
        <v>530</v>
      </c>
    </row>
    <row r="171" customFormat="false" ht="12.8" hidden="false" customHeight="false" outlineLevel="0" collapsed="false">
      <c r="A171" s="0" t="s">
        <v>2</v>
      </c>
      <c r="B171" s="0" t="s">
        <v>48</v>
      </c>
      <c r="C171" s="0" t="s">
        <v>519</v>
      </c>
      <c r="D171" s="0" t="s">
        <v>520</v>
      </c>
      <c r="E171" s="0" t="s">
        <v>534</v>
      </c>
      <c r="F171" s="0" t="s">
        <v>539</v>
      </c>
      <c r="G171" s="0" t="s">
        <v>530</v>
      </c>
    </row>
    <row r="172" customFormat="false" ht="12.8" hidden="false" customHeight="false" outlineLevel="0" collapsed="false">
      <c r="A172" s="0" t="s">
        <v>2</v>
      </c>
      <c r="B172" s="0" t="s">
        <v>48</v>
      </c>
      <c r="C172" s="0" t="s">
        <v>519</v>
      </c>
      <c r="D172" s="0" t="s">
        <v>520</v>
      </c>
      <c r="E172" s="0" t="s">
        <v>535</v>
      </c>
      <c r="F172" s="0" t="s">
        <v>539</v>
      </c>
      <c r="G172" s="0" t="s">
        <v>530</v>
      </c>
    </row>
    <row r="173" customFormat="false" ht="12.8" hidden="false" customHeight="false" outlineLevel="0" collapsed="false">
      <c r="A173" s="0" t="s">
        <v>2</v>
      </c>
      <c r="B173" s="0" t="s">
        <v>48</v>
      </c>
      <c r="C173" s="0" t="s">
        <v>519</v>
      </c>
      <c r="D173" s="0" t="s">
        <v>520</v>
      </c>
      <c r="E173" s="0" t="s">
        <v>536</v>
      </c>
      <c r="F173" s="0" t="s">
        <v>539</v>
      </c>
      <c r="G173" s="0" t="s">
        <v>530</v>
      </c>
    </row>
    <row r="174" customFormat="false" ht="12.8" hidden="false" customHeight="false" outlineLevel="0" collapsed="false">
      <c r="A174" s="0" t="s">
        <v>2</v>
      </c>
      <c r="B174" s="0" t="s">
        <v>48</v>
      </c>
      <c r="C174" s="0" t="s">
        <v>521</v>
      </c>
      <c r="D174" s="0" t="s">
        <v>520</v>
      </c>
      <c r="E174" s="0" t="s">
        <v>537</v>
      </c>
      <c r="F174" s="0" t="s">
        <v>539</v>
      </c>
      <c r="G174" s="0" t="s">
        <v>530</v>
      </c>
    </row>
    <row r="175" customFormat="false" ht="12.8" hidden="false" customHeight="false" outlineLevel="0" collapsed="false">
      <c r="A175" s="0" t="s">
        <v>2</v>
      </c>
      <c r="B175" s="0" t="s">
        <v>48</v>
      </c>
      <c r="C175" s="0" t="s">
        <v>521</v>
      </c>
      <c r="D175" s="0" t="s">
        <v>520</v>
      </c>
      <c r="E175" s="0" t="s">
        <v>531</v>
      </c>
      <c r="F175" s="0" t="s">
        <v>539</v>
      </c>
      <c r="G175" s="0" t="s">
        <v>530</v>
      </c>
    </row>
    <row r="176" customFormat="false" ht="12.8" hidden="false" customHeight="false" outlineLevel="0" collapsed="false">
      <c r="A176" s="0" t="s">
        <v>2</v>
      </c>
      <c r="B176" s="0" t="s">
        <v>48</v>
      </c>
      <c r="C176" s="0" t="s">
        <v>521</v>
      </c>
      <c r="D176" s="0" t="s">
        <v>520</v>
      </c>
      <c r="E176" s="0" t="s">
        <v>538</v>
      </c>
      <c r="F176" s="0" t="s">
        <v>539</v>
      </c>
      <c r="G176" s="0" t="s">
        <v>530</v>
      </c>
    </row>
    <row r="177" customFormat="false" ht="12.8" hidden="false" customHeight="false" outlineLevel="0" collapsed="false">
      <c r="A177" s="0" t="s">
        <v>2</v>
      </c>
      <c r="B177" s="0" t="s">
        <v>48</v>
      </c>
      <c r="C177" s="0" t="s">
        <v>521</v>
      </c>
      <c r="D177" s="0" t="s">
        <v>520</v>
      </c>
      <c r="E177" s="0" t="s">
        <v>536</v>
      </c>
      <c r="F177" s="0" t="s">
        <v>539</v>
      </c>
      <c r="G177" s="0" t="s">
        <v>530</v>
      </c>
    </row>
    <row r="178" customFormat="false" ht="12.8" hidden="false" customHeight="false" outlineLevel="0" collapsed="false">
      <c r="A178" s="0" t="s">
        <v>2</v>
      </c>
      <c r="B178" s="0" t="s">
        <v>49</v>
      </c>
      <c r="C178" s="0" t="s">
        <v>519</v>
      </c>
      <c r="D178" s="0" t="s">
        <v>520</v>
      </c>
      <c r="E178" s="0" t="s">
        <v>528</v>
      </c>
      <c r="F178" s="0" t="s">
        <v>539</v>
      </c>
      <c r="G178" s="0" t="s">
        <v>530</v>
      </c>
    </row>
    <row r="179" customFormat="false" ht="12.8" hidden="false" customHeight="false" outlineLevel="0" collapsed="false">
      <c r="A179" s="0" t="s">
        <v>2</v>
      </c>
      <c r="B179" s="0" t="s">
        <v>49</v>
      </c>
      <c r="C179" s="0" t="s">
        <v>519</v>
      </c>
      <c r="D179" s="0" t="s">
        <v>520</v>
      </c>
      <c r="E179" s="0" t="s">
        <v>531</v>
      </c>
      <c r="F179" s="0" t="s">
        <v>539</v>
      </c>
      <c r="G179" s="0" t="s">
        <v>530</v>
      </c>
    </row>
    <row r="180" customFormat="false" ht="12.8" hidden="false" customHeight="false" outlineLevel="0" collapsed="false">
      <c r="A180" s="0" t="s">
        <v>2</v>
      </c>
      <c r="B180" s="0" t="s">
        <v>49</v>
      </c>
      <c r="C180" s="0" t="s">
        <v>519</v>
      </c>
      <c r="D180" s="0" t="s">
        <v>520</v>
      </c>
      <c r="E180" s="0" t="s">
        <v>532</v>
      </c>
      <c r="F180" s="0" t="s">
        <v>539</v>
      </c>
      <c r="G180" s="0" t="s">
        <v>530</v>
      </c>
    </row>
    <row r="181" customFormat="false" ht="12.8" hidden="false" customHeight="false" outlineLevel="0" collapsed="false">
      <c r="A181" s="0" t="s">
        <v>2</v>
      </c>
      <c r="B181" s="0" t="s">
        <v>49</v>
      </c>
      <c r="C181" s="0" t="s">
        <v>519</v>
      </c>
      <c r="D181" s="0" t="s">
        <v>520</v>
      </c>
      <c r="E181" s="0" t="s">
        <v>533</v>
      </c>
      <c r="F181" s="0" t="s">
        <v>539</v>
      </c>
      <c r="G181" s="0" t="s">
        <v>530</v>
      </c>
    </row>
    <row r="182" customFormat="false" ht="12.8" hidden="false" customHeight="false" outlineLevel="0" collapsed="false">
      <c r="A182" s="0" t="s">
        <v>2</v>
      </c>
      <c r="B182" s="0" t="s">
        <v>49</v>
      </c>
      <c r="C182" s="0" t="s">
        <v>519</v>
      </c>
      <c r="D182" s="0" t="s">
        <v>520</v>
      </c>
      <c r="E182" s="0" t="s">
        <v>534</v>
      </c>
      <c r="F182" s="0" t="s">
        <v>539</v>
      </c>
      <c r="G182" s="0" t="s">
        <v>530</v>
      </c>
    </row>
    <row r="183" customFormat="false" ht="12.8" hidden="false" customHeight="false" outlineLevel="0" collapsed="false">
      <c r="A183" s="0" t="s">
        <v>2</v>
      </c>
      <c r="B183" s="0" t="s">
        <v>49</v>
      </c>
      <c r="C183" s="0" t="s">
        <v>519</v>
      </c>
      <c r="D183" s="0" t="s">
        <v>520</v>
      </c>
      <c r="E183" s="0" t="s">
        <v>535</v>
      </c>
      <c r="F183" s="0" t="s">
        <v>539</v>
      </c>
      <c r="G183" s="0" t="s">
        <v>530</v>
      </c>
    </row>
    <row r="184" customFormat="false" ht="12.8" hidden="false" customHeight="false" outlineLevel="0" collapsed="false">
      <c r="A184" s="0" t="s">
        <v>2</v>
      </c>
      <c r="B184" s="0" t="s">
        <v>49</v>
      </c>
      <c r="C184" s="0" t="s">
        <v>519</v>
      </c>
      <c r="D184" s="0" t="s">
        <v>520</v>
      </c>
      <c r="E184" s="0" t="s">
        <v>536</v>
      </c>
      <c r="F184" s="0" t="s">
        <v>539</v>
      </c>
      <c r="G184" s="0" t="s">
        <v>530</v>
      </c>
    </row>
    <row r="185" customFormat="false" ht="12.8" hidden="false" customHeight="false" outlineLevel="0" collapsed="false">
      <c r="A185" s="0" t="s">
        <v>2</v>
      </c>
      <c r="B185" s="0" t="s">
        <v>49</v>
      </c>
      <c r="C185" s="0" t="s">
        <v>521</v>
      </c>
      <c r="D185" s="0" t="s">
        <v>520</v>
      </c>
      <c r="E185" s="0" t="s">
        <v>537</v>
      </c>
      <c r="F185" s="0" t="s">
        <v>539</v>
      </c>
      <c r="G185" s="0" t="s">
        <v>530</v>
      </c>
    </row>
    <row r="186" customFormat="false" ht="12.8" hidden="false" customHeight="false" outlineLevel="0" collapsed="false">
      <c r="A186" s="0" t="s">
        <v>2</v>
      </c>
      <c r="B186" s="0" t="s">
        <v>49</v>
      </c>
      <c r="C186" s="0" t="s">
        <v>521</v>
      </c>
      <c r="D186" s="0" t="s">
        <v>520</v>
      </c>
      <c r="E186" s="0" t="s">
        <v>531</v>
      </c>
      <c r="F186" s="0" t="s">
        <v>539</v>
      </c>
      <c r="G186" s="0" t="s">
        <v>530</v>
      </c>
    </row>
    <row r="187" customFormat="false" ht="12.8" hidden="false" customHeight="false" outlineLevel="0" collapsed="false">
      <c r="A187" s="0" t="s">
        <v>2</v>
      </c>
      <c r="B187" s="0" t="s">
        <v>49</v>
      </c>
      <c r="C187" s="0" t="s">
        <v>521</v>
      </c>
      <c r="D187" s="0" t="s">
        <v>520</v>
      </c>
      <c r="E187" s="0" t="s">
        <v>538</v>
      </c>
      <c r="F187" s="0" t="s">
        <v>539</v>
      </c>
      <c r="G187" s="0" t="s">
        <v>530</v>
      </c>
    </row>
    <row r="188" customFormat="false" ht="12.8" hidden="false" customHeight="false" outlineLevel="0" collapsed="false">
      <c r="A188" s="0" t="s">
        <v>2</v>
      </c>
      <c r="B188" s="0" t="s">
        <v>49</v>
      </c>
      <c r="C188" s="0" t="s">
        <v>521</v>
      </c>
      <c r="D188" s="0" t="s">
        <v>520</v>
      </c>
      <c r="E188" s="0" t="s">
        <v>536</v>
      </c>
      <c r="F188" s="0" t="s">
        <v>539</v>
      </c>
      <c r="G188" s="0" t="s">
        <v>530</v>
      </c>
    </row>
    <row r="189" customFormat="false" ht="12.8" hidden="false" customHeight="false" outlineLevel="0" collapsed="false">
      <c r="A189" s="0" t="s">
        <v>2</v>
      </c>
      <c r="B189" s="0" t="s">
        <v>50</v>
      </c>
      <c r="C189" s="0" t="s">
        <v>519</v>
      </c>
      <c r="D189" s="0" t="s">
        <v>520</v>
      </c>
      <c r="E189" s="0" t="s">
        <v>528</v>
      </c>
      <c r="F189" s="0" t="s">
        <v>539</v>
      </c>
      <c r="G189" s="0" t="s">
        <v>530</v>
      </c>
    </row>
    <row r="190" customFormat="false" ht="12.8" hidden="false" customHeight="false" outlineLevel="0" collapsed="false">
      <c r="A190" s="0" t="s">
        <v>2</v>
      </c>
      <c r="B190" s="0" t="s">
        <v>50</v>
      </c>
      <c r="C190" s="0" t="s">
        <v>519</v>
      </c>
      <c r="D190" s="0" t="s">
        <v>520</v>
      </c>
      <c r="E190" s="0" t="s">
        <v>531</v>
      </c>
      <c r="F190" s="0" t="s">
        <v>539</v>
      </c>
      <c r="G190" s="0" t="s">
        <v>530</v>
      </c>
    </row>
    <row r="191" customFormat="false" ht="12.8" hidden="false" customHeight="false" outlineLevel="0" collapsed="false">
      <c r="A191" s="0" t="s">
        <v>2</v>
      </c>
      <c r="B191" s="0" t="s">
        <v>50</v>
      </c>
      <c r="C191" s="0" t="s">
        <v>519</v>
      </c>
      <c r="D191" s="0" t="s">
        <v>520</v>
      </c>
      <c r="E191" s="0" t="s">
        <v>532</v>
      </c>
      <c r="F191" s="0" t="s">
        <v>539</v>
      </c>
      <c r="G191" s="0" t="s">
        <v>530</v>
      </c>
    </row>
    <row r="192" customFormat="false" ht="12.8" hidden="false" customHeight="false" outlineLevel="0" collapsed="false">
      <c r="A192" s="0" t="s">
        <v>2</v>
      </c>
      <c r="B192" s="0" t="s">
        <v>50</v>
      </c>
      <c r="C192" s="0" t="s">
        <v>519</v>
      </c>
      <c r="D192" s="0" t="s">
        <v>520</v>
      </c>
      <c r="E192" s="0" t="s">
        <v>533</v>
      </c>
      <c r="F192" s="0" t="s">
        <v>539</v>
      </c>
      <c r="G192" s="0" t="s">
        <v>530</v>
      </c>
    </row>
    <row r="193" customFormat="false" ht="12.8" hidden="false" customHeight="false" outlineLevel="0" collapsed="false">
      <c r="A193" s="0" t="s">
        <v>2</v>
      </c>
      <c r="B193" s="0" t="s">
        <v>50</v>
      </c>
      <c r="C193" s="0" t="s">
        <v>519</v>
      </c>
      <c r="D193" s="0" t="s">
        <v>520</v>
      </c>
      <c r="E193" s="0" t="s">
        <v>534</v>
      </c>
      <c r="F193" s="0" t="s">
        <v>539</v>
      </c>
      <c r="G193" s="0" t="s">
        <v>530</v>
      </c>
    </row>
    <row r="194" customFormat="false" ht="12.8" hidden="false" customHeight="false" outlineLevel="0" collapsed="false">
      <c r="A194" s="0" t="s">
        <v>2</v>
      </c>
      <c r="B194" s="0" t="s">
        <v>50</v>
      </c>
      <c r="C194" s="0" t="s">
        <v>519</v>
      </c>
      <c r="D194" s="0" t="s">
        <v>520</v>
      </c>
      <c r="E194" s="0" t="s">
        <v>535</v>
      </c>
      <c r="F194" s="0" t="s">
        <v>539</v>
      </c>
      <c r="G194" s="0" t="s">
        <v>530</v>
      </c>
    </row>
    <row r="195" customFormat="false" ht="12.8" hidden="false" customHeight="false" outlineLevel="0" collapsed="false">
      <c r="A195" s="0" t="s">
        <v>2</v>
      </c>
      <c r="B195" s="0" t="s">
        <v>50</v>
      </c>
      <c r="C195" s="0" t="s">
        <v>519</v>
      </c>
      <c r="D195" s="0" t="s">
        <v>520</v>
      </c>
      <c r="E195" s="0" t="s">
        <v>536</v>
      </c>
      <c r="F195" s="0" t="s">
        <v>539</v>
      </c>
      <c r="G195" s="0" t="s">
        <v>530</v>
      </c>
    </row>
    <row r="196" customFormat="false" ht="12.8" hidden="false" customHeight="false" outlineLevel="0" collapsed="false">
      <c r="A196" s="0" t="s">
        <v>2</v>
      </c>
      <c r="B196" s="0" t="s">
        <v>50</v>
      </c>
      <c r="C196" s="0" t="s">
        <v>521</v>
      </c>
      <c r="D196" s="0" t="s">
        <v>520</v>
      </c>
      <c r="E196" s="0" t="s">
        <v>537</v>
      </c>
      <c r="F196" s="0" t="s">
        <v>539</v>
      </c>
      <c r="G196" s="0" t="s">
        <v>530</v>
      </c>
    </row>
    <row r="197" customFormat="false" ht="12.8" hidden="false" customHeight="false" outlineLevel="0" collapsed="false">
      <c r="A197" s="0" t="s">
        <v>2</v>
      </c>
      <c r="B197" s="0" t="s">
        <v>50</v>
      </c>
      <c r="C197" s="0" t="s">
        <v>521</v>
      </c>
      <c r="D197" s="0" t="s">
        <v>520</v>
      </c>
      <c r="E197" s="0" t="s">
        <v>531</v>
      </c>
      <c r="F197" s="0" t="s">
        <v>539</v>
      </c>
      <c r="G197" s="0" t="s">
        <v>530</v>
      </c>
    </row>
    <row r="198" customFormat="false" ht="12.8" hidden="false" customHeight="false" outlineLevel="0" collapsed="false">
      <c r="A198" s="0" t="s">
        <v>2</v>
      </c>
      <c r="B198" s="0" t="s">
        <v>50</v>
      </c>
      <c r="C198" s="0" t="s">
        <v>521</v>
      </c>
      <c r="D198" s="0" t="s">
        <v>520</v>
      </c>
      <c r="E198" s="0" t="s">
        <v>538</v>
      </c>
      <c r="F198" s="0" t="s">
        <v>539</v>
      </c>
      <c r="G198" s="0" t="s">
        <v>530</v>
      </c>
    </row>
    <row r="199" customFormat="false" ht="12.8" hidden="false" customHeight="false" outlineLevel="0" collapsed="false">
      <c r="A199" s="0" t="s">
        <v>2</v>
      </c>
      <c r="B199" s="0" t="s">
        <v>50</v>
      </c>
      <c r="C199" s="0" t="s">
        <v>521</v>
      </c>
      <c r="D199" s="0" t="s">
        <v>520</v>
      </c>
      <c r="E199" s="0" t="s">
        <v>536</v>
      </c>
      <c r="F199" s="0" t="s">
        <v>539</v>
      </c>
      <c r="G199" s="0" t="s">
        <v>530</v>
      </c>
    </row>
    <row r="200" customFormat="false" ht="12.8" hidden="false" customHeight="false" outlineLevel="0" collapsed="false">
      <c r="A200" s="0" t="s">
        <v>2</v>
      </c>
      <c r="B200" s="0" t="s">
        <v>51</v>
      </c>
      <c r="C200" s="0" t="s">
        <v>519</v>
      </c>
      <c r="D200" s="0" t="s">
        <v>520</v>
      </c>
      <c r="E200" s="0" t="s">
        <v>528</v>
      </c>
      <c r="F200" s="0" t="s">
        <v>539</v>
      </c>
      <c r="G200" s="0" t="s">
        <v>530</v>
      </c>
    </row>
    <row r="201" customFormat="false" ht="12.8" hidden="false" customHeight="false" outlineLevel="0" collapsed="false">
      <c r="A201" s="0" t="s">
        <v>2</v>
      </c>
      <c r="B201" s="0" t="s">
        <v>51</v>
      </c>
      <c r="C201" s="0" t="s">
        <v>519</v>
      </c>
      <c r="D201" s="0" t="s">
        <v>520</v>
      </c>
      <c r="E201" s="0" t="s">
        <v>531</v>
      </c>
      <c r="F201" s="0" t="s">
        <v>539</v>
      </c>
      <c r="G201" s="0" t="s">
        <v>530</v>
      </c>
    </row>
    <row r="202" customFormat="false" ht="12.8" hidden="false" customHeight="false" outlineLevel="0" collapsed="false">
      <c r="A202" s="0" t="s">
        <v>2</v>
      </c>
      <c r="B202" s="0" t="s">
        <v>51</v>
      </c>
      <c r="C202" s="0" t="s">
        <v>519</v>
      </c>
      <c r="D202" s="0" t="s">
        <v>520</v>
      </c>
      <c r="E202" s="0" t="s">
        <v>532</v>
      </c>
      <c r="F202" s="0" t="s">
        <v>539</v>
      </c>
      <c r="G202" s="0" t="s">
        <v>530</v>
      </c>
    </row>
    <row r="203" customFormat="false" ht="12.8" hidden="false" customHeight="false" outlineLevel="0" collapsed="false">
      <c r="A203" s="0" t="s">
        <v>2</v>
      </c>
      <c r="B203" s="0" t="s">
        <v>51</v>
      </c>
      <c r="C203" s="0" t="s">
        <v>519</v>
      </c>
      <c r="D203" s="0" t="s">
        <v>520</v>
      </c>
      <c r="E203" s="0" t="s">
        <v>533</v>
      </c>
      <c r="F203" s="0" t="s">
        <v>539</v>
      </c>
      <c r="G203" s="0" t="s">
        <v>530</v>
      </c>
    </row>
    <row r="204" customFormat="false" ht="12.8" hidden="false" customHeight="false" outlineLevel="0" collapsed="false">
      <c r="A204" s="0" t="s">
        <v>2</v>
      </c>
      <c r="B204" s="0" t="s">
        <v>51</v>
      </c>
      <c r="C204" s="0" t="s">
        <v>519</v>
      </c>
      <c r="D204" s="0" t="s">
        <v>520</v>
      </c>
      <c r="E204" s="0" t="s">
        <v>534</v>
      </c>
      <c r="F204" s="0" t="s">
        <v>539</v>
      </c>
      <c r="G204" s="0" t="s">
        <v>530</v>
      </c>
    </row>
    <row r="205" customFormat="false" ht="12.8" hidden="false" customHeight="false" outlineLevel="0" collapsed="false">
      <c r="A205" s="0" t="s">
        <v>2</v>
      </c>
      <c r="B205" s="0" t="s">
        <v>51</v>
      </c>
      <c r="C205" s="0" t="s">
        <v>519</v>
      </c>
      <c r="D205" s="0" t="s">
        <v>520</v>
      </c>
      <c r="E205" s="0" t="s">
        <v>535</v>
      </c>
      <c r="F205" s="0" t="s">
        <v>539</v>
      </c>
      <c r="G205" s="0" t="s">
        <v>530</v>
      </c>
    </row>
    <row r="206" customFormat="false" ht="12.8" hidden="false" customHeight="false" outlineLevel="0" collapsed="false">
      <c r="A206" s="0" t="s">
        <v>2</v>
      </c>
      <c r="B206" s="0" t="s">
        <v>51</v>
      </c>
      <c r="C206" s="0" t="s">
        <v>519</v>
      </c>
      <c r="D206" s="0" t="s">
        <v>520</v>
      </c>
      <c r="E206" s="0" t="s">
        <v>536</v>
      </c>
      <c r="F206" s="0" t="s">
        <v>539</v>
      </c>
      <c r="G206" s="0" t="s">
        <v>530</v>
      </c>
    </row>
    <row r="207" customFormat="false" ht="12.8" hidden="false" customHeight="false" outlineLevel="0" collapsed="false">
      <c r="A207" s="0" t="s">
        <v>2</v>
      </c>
      <c r="B207" s="0" t="s">
        <v>51</v>
      </c>
      <c r="C207" s="0" t="s">
        <v>521</v>
      </c>
      <c r="D207" s="0" t="s">
        <v>520</v>
      </c>
      <c r="E207" s="0" t="s">
        <v>537</v>
      </c>
      <c r="F207" s="0" t="s">
        <v>539</v>
      </c>
      <c r="G207" s="0" t="s">
        <v>530</v>
      </c>
    </row>
    <row r="208" customFormat="false" ht="12.8" hidden="false" customHeight="false" outlineLevel="0" collapsed="false">
      <c r="A208" s="0" t="s">
        <v>2</v>
      </c>
      <c r="B208" s="0" t="s">
        <v>51</v>
      </c>
      <c r="C208" s="0" t="s">
        <v>521</v>
      </c>
      <c r="D208" s="0" t="s">
        <v>520</v>
      </c>
      <c r="E208" s="0" t="s">
        <v>531</v>
      </c>
      <c r="F208" s="0" t="s">
        <v>539</v>
      </c>
      <c r="G208" s="0" t="s">
        <v>530</v>
      </c>
    </row>
    <row r="209" customFormat="false" ht="12.8" hidden="false" customHeight="false" outlineLevel="0" collapsed="false">
      <c r="A209" s="0" t="s">
        <v>2</v>
      </c>
      <c r="B209" s="0" t="s">
        <v>51</v>
      </c>
      <c r="C209" s="0" t="s">
        <v>521</v>
      </c>
      <c r="D209" s="0" t="s">
        <v>520</v>
      </c>
      <c r="E209" s="0" t="s">
        <v>538</v>
      </c>
      <c r="F209" s="0" t="s">
        <v>539</v>
      </c>
      <c r="G209" s="0" t="s">
        <v>530</v>
      </c>
    </row>
    <row r="210" customFormat="false" ht="12.8" hidden="false" customHeight="false" outlineLevel="0" collapsed="false">
      <c r="A210" s="0" t="s">
        <v>2</v>
      </c>
      <c r="B210" s="0" t="s">
        <v>51</v>
      </c>
      <c r="C210" s="0" t="s">
        <v>521</v>
      </c>
      <c r="D210" s="0" t="s">
        <v>520</v>
      </c>
      <c r="E210" s="0" t="s">
        <v>536</v>
      </c>
      <c r="F210" s="0" t="s">
        <v>539</v>
      </c>
      <c r="G210" s="0" t="s">
        <v>530</v>
      </c>
    </row>
    <row r="211" customFormat="false" ht="12.8" hidden="false" customHeight="false" outlineLevel="0" collapsed="false">
      <c r="A211" s="0" t="s">
        <v>2</v>
      </c>
      <c r="B211" s="0" t="s">
        <v>52</v>
      </c>
      <c r="C211" s="0" t="s">
        <v>519</v>
      </c>
      <c r="D211" s="0" t="s">
        <v>520</v>
      </c>
      <c r="E211" s="0" t="s">
        <v>528</v>
      </c>
      <c r="F211" s="0" t="s">
        <v>539</v>
      </c>
      <c r="G211" s="0" t="s">
        <v>530</v>
      </c>
    </row>
    <row r="212" customFormat="false" ht="12.8" hidden="false" customHeight="false" outlineLevel="0" collapsed="false">
      <c r="A212" s="0" t="s">
        <v>2</v>
      </c>
      <c r="B212" s="0" t="s">
        <v>52</v>
      </c>
      <c r="C212" s="0" t="s">
        <v>519</v>
      </c>
      <c r="D212" s="0" t="s">
        <v>520</v>
      </c>
      <c r="E212" s="0" t="s">
        <v>531</v>
      </c>
      <c r="F212" s="0" t="s">
        <v>539</v>
      </c>
      <c r="G212" s="0" t="s">
        <v>530</v>
      </c>
    </row>
    <row r="213" customFormat="false" ht="12.8" hidden="false" customHeight="false" outlineLevel="0" collapsed="false">
      <c r="A213" s="0" t="s">
        <v>2</v>
      </c>
      <c r="B213" s="0" t="s">
        <v>52</v>
      </c>
      <c r="C213" s="0" t="s">
        <v>519</v>
      </c>
      <c r="D213" s="0" t="s">
        <v>520</v>
      </c>
      <c r="E213" s="0" t="s">
        <v>532</v>
      </c>
      <c r="F213" s="0" t="s">
        <v>539</v>
      </c>
      <c r="G213" s="0" t="s">
        <v>530</v>
      </c>
    </row>
    <row r="214" customFormat="false" ht="12.8" hidden="false" customHeight="false" outlineLevel="0" collapsed="false">
      <c r="A214" s="0" t="s">
        <v>2</v>
      </c>
      <c r="B214" s="0" t="s">
        <v>52</v>
      </c>
      <c r="C214" s="0" t="s">
        <v>519</v>
      </c>
      <c r="D214" s="0" t="s">
        <v>520</v>
      </c>
      <c r="E214" s="0" t="s">
        <v>533</v>
      </c>
      <c r="F214" s="0" t="s">
        <v>539</v>
      </c>
      <c r="G214" s="0" t="s">
        <v>530</v>
      </c>
    </row>
    <row r="215" customFormat="false" ht="12.8" hidden="false" customHeight="false" outlineLevel="0" collapsed="false">
      <c r="A215" s="0" t="s">
        <v>2</v>
      </c>
      <c r="B215" s="0" t="s">
        <v>52</v>
      </c>
      <c r="C215" s="0" t="s">
        <v>519</v>
      </c>
      <c r="D215" s="0" t="s">
        <v>520</v>
      </c>
      <c r="E215" s="0" t="s">
        <v>534</v>
      </c>
      <c r="F215" s="0" t="s">
        <v>539</v>
      </c>
      <c r="G215" s="0" t="s">
        <v>530</v>
      </c>
    </row>
    <row r="216" customFormat="false" ht="12.8" hidden="false" customHeight="false" outlineLevel="0" collapsed="false">
      <c r="A216" s="0" t="s">
        <v>2</v>
      </c>
      <c r="B216" s="0" t="s">
        <v>52</v>
      </c>
      <c r="C216" s="0" t="s">
        <v>519</v>
      </c>
      <c r="D216" s="0" t="s">
        <v>520</v>
      </c>
      <c r="E216" s="0" t="s">
        <v>535</v>
      </c>
      <c r="F216" s="0" t="s">
        <v>539</v>
      </c>
      <c r="G216" s="0" t="s">
        <v>530</v>
      </c>
    </row>
    <row r="217" customFormat="false" ht="12.8" hidden="false" customHeight="false" outlineLevel="0" collapsed="false">
      <c r="A217" s="0" t="s">
        <v>2</v>
      </c>
      <c r="B217" s="0" t="s">
        <v>52</v>
      </c>
      <c r="C217" s="0" t="s">
        <v>519</v>
      </c>
      <c r="D217" s="0" t="s">
        <v>520</v>
      </c>
      <c r="E217" s="0" t="s">
        <v>536</v>
      </c>
      <c r="F217" s="0" t="s">
        <v>539</v>
      </c>
      <c r="G217" s="0" t="s">
        <v>530</v>
      </c>
    </row>
    <row r="218" customFormat="false" ht="12.8" hidden="false" customHeight="false" outlineLevel="0" collapsed="false">
      <c r="A218" s="0" t="s">
        <v>2</v>
      </c>
      <c r="B218" s="0" t="s">
        <v>52</v>
      </c>
      <c r="C218" s="0" t="s">
        <v>521</v>
      </c>
      <c r="D218" s="0" t="s">
        <v>520</v>
      </c>
      <c r="E218" s="0" t="s">
        <v>537</v>
      </c>
      <c r="F218" s="0" t="s">
        <v>539</v>
      </c>
      <c r="G218" s="0" t="s">
        <v>530</v>
      </c>
    </row>
    <row r="219" customFormat="false" ht="12.8" hidden="false" customHeight="false" outlineLevel="0" collapsed="false">
      <c r="A219" s="0" t="s">
        <v>2</v>
      </c>
      <c r="B219" s="0" t="s">
        <v>52</v>
      </c>
      <c r="C219" s="0" t="s">
        <v>521</v>
      </c>
      <c r="D219" s="0" t="s">
        <v>520</v>
      </c>
      <c r="E219" s="0" t="s">
        <v>531</v>
      </c>
      <c r="F219" s="0" t="s">
        <v>539</v>
      </c>
      <c r="G219" s="0" t="s">
        <v>530</v>
      </c>
    </row>
    <row r="220" customFormat="false" ht="12.8" hidden="false" customHeight="false" outlineLevel="0" collapsed="false">
      <c r="A220" s="0" t="s">
        <v>2</v>
      </c>
      <c r="B220" s="0" t="s">
        <v>52</v>
      </c>
      <c r="C220" s="0" t="s">
        <v>521</v>
      </c>
      <c r="D220" s="0" t="s">
        <v>520</v>
      </c>
      <c r="E220" s="0" t="s">
        <v>538</v>
      </c>
      <c r="F220" s="0" t="s">
        <v>539</v>
      </c>
      <c r="G220" s="0" t="s">
        <v>530</v>
      </c>
    </row>
    <row r="221" customFormat="false" ht="12.8" hidden="false" customHeight="false" outlineLevel="0" collapsed="false">
      <c r="A221" s="0" t="s">
        <v>2</v>
      </c>
      <c r="B221" s="0" t="s">
        <v>52</v>
      </c>
      <c r="C221" s="0" t="s">
        <v>521</v>
      </c>
      <c r="D221" s="0" t="s">
        <v>520</v>
      </c>
      <c r="E221" s="0" t="s">
        <v>536</v>
      </c>
      <c r="F221" s="0" t="s">
        <v>539</v>
      </c>
      <c r="G221" s="0" t="s">
        <v>530</v>
      </c>
    </row>
    <row r="222" customFormat="false" ht="12.8" hidden="false" customHeight="false" outlineLevel="0" collapsed="false">
      <c r="A222" s="0" t="s">
        <v>2</v>
      </c>
      <c r="B222" s="0" t="s">
        <v>53</v>
      </c>
      <c r="C222" s="0" t="s">
        <v>519</v>
      </c>
      <c r="D222" s="0" t="s">
        <v>520</v>
      </c>
      <c r="E222" s="0" t="s">
        <v>528</v>
      </c>
      <c r="F222" s="0" t="s">
        <v>539</v>
      </c>
      <c r="G222" s="0" t="s">
        <v>530</v>
      </c>
    </row>
    <row r="223" customFormat="false" ht="12.8" hidden="false" customHeight="false" outlineLevel="0" collapsed="false">
      <c r="A223" s="0" t="s">
        <v>2</v>
      </c>
      <c r="B223" s="0" t="s">
        <v>53</v>
      </c>
      <c r="C223" s="0" t="s">
        <v>519</v>
      </c>
      <c r="D223" s="0" t="s">
        <v>520</v>
      </c>
      <c r="E223" s="0" t="s">
        <v>531</v>
      </c>
      <c r="F223" s="0" t="s">
        <v>539</v>
      </c>
      <c r="G223" s="0" t="s">
        <v>530</v>
      </c>
    </row>
    <row r="224" customFormat="false" ht="12.8" hidden="false" customHeight="false" outlineLevel="0" collapsed="false">
      <c r="A224" s="0" t="s">
        <v>2</v>
      </c>
      <c r="B224" s="0" t="s">
        <v>53</v>
      </c>
      <c r="C224" s="0" t="s">
        <v>519</v>
      </c>
      <c r="D224" s="0" t="s">
        <v>520</v>
      </c>
      <c r="E224" s="0" t="s">
        <v>532</v>
      </c>
      <c r="F224" s="0" t="s">
        <v>539</v>
      </c>
      <c r="G224" s="0" t="s">
        <v>530</v>
      </c>
    </row>
    <row r="225" customFormat="false" ht="12.8" hidden="false" customHeight="false" outlineLevel="0" collapsed="false">
      <c r="A225" s="0" t="s">
        <v>2</v>
      </c>
      <c r="B225" s="0" t="s">
        <v>53</v>
      </c>
      <c r="C225" s="0" t="s">
        <v>519</v>
      </c>
      <c r="D225" s="0" t="s">
        <v>520</v>
      </c>
      <c r="E225" s="0" t="s">
        <v>533</v>
      </c>
      <c r="F225" s="0" t="s">
        <v>539</v>
      </c>
      <c r="G225" s="0" t="s">
        <v>530</v>
      </c>
    </row>
    <row r="226" customFormat="false" ht="12.8" hidden="false" customHeight="false" outlineLevel="0" collapsed="false">
      <c r="A226" s="0" t="s">
        <v>2</v>
      </c>
      <c r="B226" s="0" t="s">
        <v>53</v>
      </c>
      <c r="C226" s="0" t="s">
        <v>519</v>
      </c>
      <c r="D226" s="0" t="s">
        <v>520</v>
      </c>
      <c r="E226" s="0" t="s">
        <v>534</v>
      </c>
      <c r="F226" s="0" t="s">
        <v>539</v>
      </c>
      <c r="G226" s="0" t="s">
        <v>530</v>
      </c>
    </row>
    <row r="227" customFormat="false" ht="12.8" hidden="false" customHeight="false" outlineLevel="0" collapsed="false">
      <c r="A227" s="0" t="s">
        <v>2</v>
      </c>
      <c r="B227" s="0" t="s">
        <v>53</v>
      </c>
      <c r="C227" s="0" t="s">
        <v>519</v>
      </c>
      <c r="D227" s="0" t="s">
        <v>520</v>
      </c>
      <c r="E227" s="0" t="s">
        <v>535</v>
      </c>
      <c r="F227" s="0" t="s">
        <v>539</v>
      </c>
      <c r="G227" s="0" t="s">
        <v>530</v>
      </c>
    </row>
    <row r="228" customFormat="false" ht="12.8" hidden="false" customHeight="false" outlineLevel="0" collapsed="false">
      <c r="A228" s="0" t="s">
        <v>2</v>
      </c>
      <c r="B228" s="0" t="s">
        <v>53</v>
      </c>
      <c r="C228" s="0" t="s">
        <v>519</v>
      </c>
      <c r="D228" s="0" t="s">
        <v>520</v>
      </c>
      <c r="E228" s="0" t="s">
        <v>536</v>
      </c>
      <c r="F228" s="0" t="s">
        <v>539</v>
      </c>
      <c r="G228" s="0" t="s">
        <v>530</v>
      </c>
    </row>
    <row r="229" customFormat="false" ht="12.8" hidden="false" customHeight="false" outlineLevel="0" collapsed="false">
      <c r="A229" s="0" t="s">
        <v>2</v>
      </c>
      <c r="B229" s="0" t="s">
        <v>53</v>
      </c>
      <c r="C229" s="0" t="s">
        <v>521</v>
      </c>
      <c r="D229" s="0" t="s">
        <v>520</v>
      </c>
      <c r="E229" s="0" t="s">
        <v>537</v>
      </c>
      <c r="F229" s="0" t="s">
        <v>539</v>
      </c>
      <c r="G229" s="0" t="s">
        <v>530</v>
      </c>
    </row>
    <row r="230" customFormat="false" ht="12.8" hidden="false" customHeight="false" outlineLevel="0" collapsed="false">
      <c r="A230" s="0" t="s">
        <v>2</v>
      </c>
      <c r="B230" s="0" t="s">
        <v>53</v>
      </c>
      <c r="C230" s="0" t="s">
        <v>521</v>
      </c>
      <c r="D230" s="0" t="s">
        <v>520</v>
      </c>
      <c r="E230" s="0" t="s">
        <v>531</v>
      </c>
      <c r="F230" s="0" t="s">
        <v>539</v>
      </c>
      <c r="G230" s="0" t="s">
        <v>530</v>
      </c>
    </row>
    <row r="231" customFormat="false" ht="12.8" hidden="false" customHeight="false" outlineLevel="0" collapsed="false">
      <c r="A231" s="0" t="s">
        <v>2</v>
      </c>
      <c r="B231" s="0" t="s">
        <v>53</v>
      </c>
      <c r="C231" s="0" t="s">
        <v>521</v>
      </c>
      <c r="D231" s="0" t="s">
        <v>520</v>
      </c>
      <c r="E231" s="0" t="s">
        <v>538</v>
      </c>
      <c r="F231" s="0" t="s">
        <v>539</v>
      </c>
      <c r="G231" s="0" t="s">
        <v>530</v>
      </c>
    </row>
    <row r="232" customFormat="false" ht="12.8" hidden="false" customHeight="false" outlineLevel="0" collapsed="false">
      <c r="A232" s="0" t="s">
        <v>2</v>
      </c>
      <c r="B232" s="0" t="s">
        <v>53</v>
      </c>
      <c r="C232" s="0" t="s">
        <v>521</v>
      </c>
      <c r="D232" s="0" t="s">
        <v>520</v>
      </c>
      <c r="E232" s="0" t="s">
        <v>536</v>
      </c>
      <c r="F232" s="0" t="s">
        <v>539</v>
      </c>
      <c r="G232" s="0" t="s">
        <v>530</v>
      </c>
    </row>
    <row r="233" customFormat="false" ht="12.8" hidden="false" customHeight="false" outlineLevel="0" collapsed="false">
      <c r="A233" s="0" t="s">
        <v>2</v>
      </c>
      <c r="B233" s="0" t="s">
        <v>54</v>
      </c>
      <c r="C233" s="0" t="s">
        <v>519</v>
      </c>
      <c r="D233" s="0" t="s">
        <v>520</v>
      </c>
      <c r="E233" s="0" t="s">
        <v>528</v>
      </c>
      <c r="F233" s="0" t="s">
        <v>539</v>
      </c>
      <c r="G233" s="0" t="s">
        <v>530</v>
      </c>
    </row>
    <row r="234" customFormat="false" ht="12.8" hidden="false" customHeight="false" outlineLevel="0" collapsed="false">
      <c r="A234" s="0" t="s">
        <v>2</v>
      </c>
      <c r="B234" s="0" t="s">
        <v>54</v>
      </c>
      <c r="C234" s="0" t="s">
        <v>519</v>
      </c>
      <c r="D234" s="0" t="s">
        <v>520</v>
      </c>
      <c r="E234" s="0" t="s">
        <v>531</v>
      </c>
      <c r="F234" s="0" t="s">
        <v>539</v>
      </c>
      <c r="G234" s="0" t="s">
        <v>530</v>
      </c>
    </row>
    <row r="235" customFormat="false" ht="12.8" hidden="false" customHeight="false" outlineLevel="0" collapsed="false">
      <c r="A235" s="0" t="s">
        <v>2</v>
      </c>
      <c r="B235" s="0" t="s">
        <v>54</v>
      </c>
      <c r="C235" s="0" t="s">
        <v>519</v>
      </c>
      <c r="D235" s="0" t="s">
        <v>520</v>
      </c>
      <c r="E235" s="0" t="s">
        <v>532</v>
      </c>
      <c r="F235" s="0" t="s">
        <v>539</v>
      </c>
      <c r="G235" s="0" t="s">
        <v>530</v>
      </c>
    </row>
    <row r="236" customFormat="false" ht="12.8" hidden="false" customHeight="false" outlineLevel="0" collapsed="false">
      <c r="A236" s="0" t="s">
        <v>2</v>
      </c>
      <c r="B236" s="0" t="s">
        <v>54</v>
      </c>
      <c r="C236" s="0" t="s">
        <v>519</v>
      </c>
      <c r="D236" s="0" t="s">
        <v>520</v>
      </c>
      <c r="E236" s="0" t="s">
        <v>533</v>
      </c>
      <c r="F236" s="0" t="s">
        <v>539</v>
      </c>
      <c r="G236" s="0" t="s">
        <v>530</v>
      </c>
    </row>
    <row r="237" customFormat="false" ht="12.8" hidden="false" customHeight="false" outlineLevel="0" collapsed="false">
      <c r="A237" s="0" t="s">
        <v>2</v>
      </c>
      <c r="B237" s="0" t="s">
        <v>54</v>
      </c>
      <c r="C237" s="0" t="s">
        <v>519</v>
      </c>
      <c r="D237" s="0" t="s">
        <v>520</v>
      </c>
      <c r="E237" s="0" t="s">
        <v>534</v>
      </c>
      <c r="F237" s="0" t="s">
        <v>539</v>
      </c>
      <c r="G237" s="0" t="s">
        <v>530</v>
      </c>
    </row>
    <row r="238" customFormat="false" ht="12.8" hidden="false" customHeight="false" outlineLevel="0" collapsed="false">
      <c r="A238" s="0" t="s">
        <v>2</v>
      </c>
      <c r="B238" s="0" t="s">
        <v>54</v>
      </c>
      <c r="C238" s="0" t="s">
        <v>519</v>
      </c>
      <c r="D238" s="0" t="s">
        <v>520</v>
      </c>
      <c r="E238" s="0" t="s">
        <v>535</v>
      </c>
      <c r="F238" s="0" t="s">
        <v>539</v>
      </c>
      <c r="G238" s="0" t="s">
        <v>530</v>
      </c>
    </row>
    <row r="239" customFormat="false" ht="12.8" hidden="false" customHeight="false" outlineLevel="0" collapsed="false">
      <c r="A239" s="0" t="s">
        <v>2</v>
      </c>
      <c r="B239" s="0" t="s">
        <v>54</v>
      </c>
      <c r="C239" s="0" t="s">
        <v>519</v>
      </c>
      <c r="D239" s="0" t="s">
        <v>520</v>
      </c>
      <c r="E239" s="0" t="s">
        <v>536</v>
      </c>
      <c r="F239" s="0" t="s">
        <v>539</v>
      </c>
      <c r="G239" s="0" t="s">
        <v>530</v>
      </c>
    </row>
    <row r="240" customFormat="false" ht="12.8" hidden="false" customHeight="false" outlineLevel="0" collapsed="false">
      <c r="A240" s="0" t="s">
        <v>2</v>
      </c>
      <c r="B240" s="0" t="s">
        <v>54</v>
      </c>
      <c r="C240" s="0" t="s">
        <v>521</v>
      </c>
      <c r="D240" s="0" t="s">
        <v>520</v>
      </c>
      <c r="E240" s="0" t="s">
        <v>537</v>
      </c>
      <c r="F240" s="0" t="s">
        <v>539</v>
      </c>
      <c r="G240" s="0" t="s">
        <v>530</v>
      </c>
    </row>
    <row r="241" customFormat="false" ht="12.8" hidden="false" customHeight="false" outlineLevel="0" collapsed="false">
      <c r="A241" s="0" t="s">
        <v>2</v>
      </c>
      <c r="B241" s="0" t="s">
        <v>54</v>
      </c>
      <c r="C241" s="0" t="s">
        <v>521</v>
      </c>
      <c r="D241" s="0" t="s">
        <v>520</v>
      </c>
      <c r="E241" s="0" t="s">
        <v>531</v>
      </c>
      <c r="F241" s="0" t="s">
        <v>539</v>
      </c>
      <c r="G241" s="0" t="s">
        <v>530</v>
      </c>
    </row>
    <row r="242" customFormat="false" ht="12.8" hidden="false" customHeight="false" outlineLevel="0" collapsed="false">
      <c r="A242" s="0" t="s">
        <v>2</v>
      </c>
      <c r="B242" s="0" t="s">
        <v>54</v>
      </c>
      <c r="C242" s="0" t="s">
        <v>521</v>
      </c>
      <c r="D242" s="0" t="s">
        <v>520</v>
      </c>
      <c r="E242" s="0" t="s">
        <v>538</v>
      </c>
      <c r="F242" s="0" t="s">
        <v>539</v>
      </c>
      <c r="G242" s="0" t="s">
        <v>530</v>
      </c>
    </row>
    <row r="243" customFormat="false" ht="12.8" hidden="false" customHeight="false" outlineLevel="0" collapsed="false">
      <c r="A243" s="0" t="s">
        <v>2</v>
      </c>
      <c r="B243" s="0" t="s">
        <v>54</v>
      </c>
      <c r="C243" s="0" t="s">
        <v>521</v>
      </c>
      <c r="D243" s="0" t="s">
        <v>520</v>
      </c>
      <c r="E243" s="0" t="s">
        <v>536</v>
      </c>
      <c r="F243" s="0" t="s">
        <v>539</v>
      </c>
      <c r="G243" s="0" t="s">
        <v>530</v>
      </c>
    </row>
    <row r="244" customFormat="false" ht="12.8" hidden="false" customHeight="false" outlineLevel="0" collapsed="false">
      <c r="A244" s="0" t="s">
        <v>2</v>
      </c>
      <c r="B244" s="0" t="s">
        <v>55</v>
      </c>
      <c r="C244" s="0" t="s">
        <v>519</v>
      </c>
      <c r="D244" s="0" t="s">
        <v>520</v>
      </c>
      <c r="E244" s="0" t="s">
        <v>528</v>
      </c>
      <c r="F244" s="0" t="s">
        <v>539</v>
      </c>
      <c r="G244" s="0" t="s">
        <v>530</v>
      </c>
    </row>
    <row r="245" customFormat="false" ht="12.8" hidden="false" customHeight="false" outlineLevel="0" collapsed="false">
      <c r="A245" s="0" t="s">
        <v>2</v>
      </c>
      <c r="B245" s="0" t="s">
        <v>55</v>
      </c>
      <c r="C245" s="0" t="s">
        <v>519</v>
      </c>
      <c r="D245" s="0" t="s">
        <v>520</v>
      </c>
      <c r="E245" s="0" t="s">
        <v>531</v>
      </c>
      <c r="F245" s="0" t="s">
        <v>539</v>
      </c>
      <c r="G245" s="0" t="s">
        <v>530</v>
      </c>
    </row>
    <row r="246" customFormat="false" ht="12.8" hidden="false" customHeight="false" outlineLevel="0" collapsed="false">
      <c r="A246" s="0" t="s">
        <v>2</v>
      </c>
      <c r="B246" s="0" t="s">
        <v>55</v>
      </c>
      <c r="C246" s="0" t="s">
        <v>519</v>
      </c>
      <c r="D246" s="0" t="s">
        <v>520</v>
      </c>
      <c r="E246" s="0" t="s">
        <v>532</v>
      </c>
      <c r="F246" s="0" t="s">
        <v>539</v>
      </c>
      <c r="G246" s="0" t="s">
        <v>530</v>
      </c>
    </row>
    <row r="247" customFormat="false" ht="12.8" hidden="false" customHeight="false" outlineLevel="0" collapsed="false">
      <c r="A247" s="0" t="s">
        <v>2</v>
      </c>
      <c r="B247" s="0" t="s">
        <v>55</v>
      </c>
      <c r="C247" s="0" t="s">
        <v>519</v>
      </c>
      <c r="D247" s="0" t="s">
        <v>520</v>
      </c>
      <c r="E247" s="0" t="s">
        <v>533</v>
      </c>
      <c r="F247" s="0" t="s">
        <v>539</v>
      </c>
      <c r="G247" s="0" t="s">
        <v>530</v>
      </c>
    </row>
    <row r="248" customFormat="false" ht="12.8" hidden="false" customHeight="false" outlineLevel="0" collapsed="false">
      <c r="A248" s="0" t="s">
        <v>2</v>
      </c>
      <c r="B248" s="0" t="s">
        <v>55</v>
      </c>
      <c r="C248" s="0" t="s">
        <v>519</v>
      </c>
      <c r="D248" s="0" t="s">
        <v>520</v>
      </c>
      <c r="E248" s="0" t="s">
        <v>534</v>
      </c>
      <c r="F248" s="0" t="s">
        <v>539</v>
      </c>
      <c r="G248" s="0" t="s">
        <v>530</v>
      </c>
    </row>
    <row r="249" customFormat="false" ht="12.8" hidden="false" customHeight="false" outlineLevel="0" collapsed="false">
      <c r="A249" s="0" t="s">
        <v>2</v>
      </c>
      <c r="B249" s="0" t="s">
        <v>55</v>
      </c>
      <c r="C249" s="0" t="s">
        <v>519</v>
      </c>
      <c r="D249" s="0" t="s">
        <v>520</v>
      </c>
      <c r="E249" s="0" t="s">
        <v>535</v>
      </c>
      <c r="F249" s="0" t="s">
        <v>539</v>
      </c>
      <c r="G249" s="0" t="s">
        <v>530</v>
      </c>
    </row>
    <row r="250" customFormat="false" ht="12.8" hidden="false" customHeight="false" outlineLevel="0" collapsed="false">
      <c r="A250" s="0" t="s">
        <v>2</v>
      </c>
      <c r="B250" s="0" t="s">
        <v>55</v>
      </c>
      <c r="C250" s="0" t="s">
        <v>519</v>
      </c>
      <c r="D250" s="0" t="s">
        <v>520</v>
      </c>
      <c r="E250" s="0" t="s">
        <v>536</v>
      </c>
      <c r="F250" s="0" t="s">
        <v>539</v>
      </c>
      <c r="G250" s="0" t="s">
        <v>530</v>
      </c>
    </row>
    <row r="251" customFormat="false" ht="12.8" hidden="false" customHeight="false" outlineLevel="0" collapsed="false">
      <c r="A251" s="0" t="s">
        <v>2</v>
      </c>
      <c r="B251" s="0" t="s">
        <v>55</v>
      </c>
      <c r="C251" s="0" t="s">
        <v>521</v>
      </c>
      <c r="D251" s="0" t="s">
        <v>520</v>
      </c>
      <c r="E251" s="0" t="s">
        <v>537</v>
      </c>
      <c r="F251" s="0" t="s">
        <v>539</v>
      </c>
      <c r="G251" s="0" t="s">
        <v>530</v>
      </c>
    </row>
    <row r="252" customFormat="false" ht="12.8" hidden="false" customHeight="false" outlineLevel="0" collapsed="false">
      <c r="A252" s="0" t="s">
        <v>2</v>
      </c>
      <c r="B252" s="0" t="s">
        <v>55</v>
      </c>
      <c r="C252" s="0" t="s">
        <v>521</v>
      </c>
      <c r="D252" s="0" t="s">
        <v>520</v>
      </c>
      <c r="E252" s="0" t="s">
        <v>531</v>
      </c>
      <c r="F252" s="0" t="s">
        <v>539</v>
      </c>
      <c r="G252" s="0" t="s">
        <v>530</v>
      </c>
    </row>
    <row r="253" customFormat="false" ht="12.8" hidden="false" customHeight="false" outlineLevel="0" collapsed="false">
      <c r="A253" s="0" t="s">
        <v>2</v>
      </c>
      <c r="B253" s="0" t="s">
        <v>55</v>
      </c>
      <c r="C253" s="0" t="s">
        <v>521</v>
      </c>
      <c r="D253" s="0" t="s">
        <v>520</v>
      </c>
      <c r="E253" s="0" t="s">
        <v>538</v>
      </c>
      <c r="F253" s="0" t="s">
        <v>539</v>
      </c>
      <c r="G253" s="0" t="s">
        <v>530</v>
      </c>
    </row>
    <row r="254" customFormat="false" ht="12.8" hidden="false" customHeight="false" outlineLevel="0" collapsed="false">
      <c r="A254" s="0" t="s">
        <v>2</v>
      </c>
      <c r="B254" s="0" t="s">
        <v>55</v>
      </c>
      <c r="C254" s="0" t="s">
        <v>521</v>
      </c>
      <c r="D254" s="0" t="s">
        <v>520</v>
      </c>
      <c r="E254" s="0" t="s">
        <v>536</v>
      </c>
      <c r="F254" s="0" t="s">
        <v>539</v>
      </c>
      <c r="G254" s="0" t="s">
        <v>530</v>
      </c>
    </row>
    <row r="255" customFormat="false" ht="12.8" hidden="false" customHeight="false" outlineLevel="0" collapsed="false">
      <c r="A255" s="0" t="s">
        <v>2</v>
      </c>
      <c r="B255" s="0" t="s">
        <v>56</v>
      </c>
      <c r="C255" s="0" t="s">
        <v>519</v>
      </c>
      <c r="D255" s="0" t="s">
        <v>520</v>
      </c>
      <c r="E255" s="0" t="s">
        <v>528</v>
      </c>
      <c r="F255" s="0" t="s">
        <v>539</v>
      </c>
      <c r="G255" s="0" t="s">
        <v>530</v>
      </c>
    </row>
    <row r="256" customFormat="false" ht="12.8" hidden="false" customHeight="false" outlineLevel="0" collapsed="false">
      <c r="A256" s="0" t="s">
        <v>2</v>
      </c>
      <c r="B256" s="0" t="s">
        <v>56</v>
      </c>
      <c r="C256" s="0" t="s">
        <v>519</v>
      </c>
      <c r="D256" s="0" t="s">
        <v>520</v>
      </c>
      <c r="E256" s="0" t="s">
        <v>531</v>
      </c>
      <c r="F256" s="0" t="s">
        <v>539</v>
      </c>
      <c r="G256" s="0" t="s">
        <v>530</v>
      </c>
    </row>
    <row r="257" customFormat="false" ht="12.8" hidden="false" customHeight="false" outlineLevel="0" collapsed="false">
      <c r="A257" s="0" t="s">
        <v>2</v>
      </c>
      <c r="B257" s="0" t="s">
        <v>56</v>
      </c>
      <c r="C257" s="0" t="s">
        <v>519</v>
      </c>
      <c r="D257" s="0" t="s">
        <v>520</v>
      </c>
      <c r="E257" s="0" t="s">
        <v>532</v>
      </c>
      <c r="F257" s="0" t="s">
        <v>539</v>
      </c>
      <c r="G257" s="0" t="s">
        <v>530</v>
      </c>
    </row>
    <row r="258" customFormat="false" ht="12.8" hidden="false" customHeight="false" outlineLevel="0" collapsed="false">
      <c r="A258" s="0" t="s">
        <v>2</v>
      </c>
      <c r="B258" s="0" t="s">
        <v>56</v>
      </c>
      <c r="C258" s="0" t="s">
        <v>519</v>
      </c>
      <c r="D258" s="0" t="s">
        <v>520</v>
      </c>
      <c r="E258" s="0" t="s">
        <v>533</v>
      </c>
      <c r="F258" s="0" t="s">
        <v>539</v>
      </c>
      <c r="G258" s="0" t="s">
        <v>530</v>
      </c>
    </row>
    <row r="259" customFormat="false" ht="12.8" hidden="false" customHeight="false" outlineLevel="0" collapsed="false">
      <c r="A259" s="0" t="s">
        <v>2</v>
      </c>
      <c r="B259" s="0" t="s">
        <v>56</v>
      </c>
      <c r="C259" s="0" t="s">
        <v>519</v>
      </c>
      <c r="D259" s="0" t="s">
        <v>520</v>
      </c>
      <c r="E259" s="0" t="s">
        <v>534</v>
      </c>
      <c r="F259" s="0" t="s">
        <v>539</v>
      </c>
      <c r="G259" s="0" t="s">
        <v>530</v>
      </c>
    </row>
    <row r="260" customFormat="false" ht="12.8" hidden="false" customHeight="false" outlineLevel="0" collapsed="false">
      <c r="A260" s="0" t="s">
        <v>2</v>
      </c>
      <c r="B260" s="0" t="s">
        <v>56</v>
      </c>
      <c r="C260" s="0" t="s">
        <v>519</v>
      </c>
      <c r="D260" s="0" t="s">
        <v>520</v>
      </c>
      <c r="E260" s="0" t="s">
        <v>535</v>
      </c>
      <c r="F260" s="0" t="s">
        <v>539</v>
      </c>
      <c r="G260" s="0" t="s">
        <v>530</v>
      </c>
    </row>
    <row r="261" customFormat="false" ht="12.8" hidden="false" customHeight="false" outlineLevel="0" collapsed="false">
      <c r="A261" s="0" t="s">
        <v>2</v>
      </c>
      <c r="B261" s="0" t="s">
        <v>56</v>
      </c>
      <c r="C261" s="0" t="s">
        <v>519</v>
      </c>
      <c r="D261" s="0" t="s">
        <v>520</v>
      </c>
      <c r="E261" s="0" t="s">
        <v>536</v>
      </c>
      <c r="F261" s="0" t="s">
        <v>539</v>
      </c>
      <c r="G261" s="0" t="s">
        <v>530</v>
      </c>
    </row>
    <row r="262" customFormat="false" ht="12.8" hidden="false" customHeight="false" outlineLevel="0" collapsed="false">
      <c r="A262" s="0" t="s">
        <v>2</v>
      </c>
      <c r="B262" s="0" t="s">
        <v>56</v>
      </c>
      <c r="C262" s="0" t="s">
        <v>521</v>
      </c>
      <c r="D262" s="0" t="s">
        <v>520</v>
      </c>
      <c r="E262" s="0" t="s">
        <v>537</v>
      </c>
      <c r="F262" s="0" t="s">
        <v>539</v>
      </c>
      <c r="G262" s="0" t="s">
        <v>530</v>
      </c>
    </row>
    <row r="263" customFormat="false" ht="12.8" hidden="false" customHeight="false" outlineLevel="0" collapsed="false">
      <c r="A263" s="0" t="s">
        <v>2</v>
      </c>
      <c r="B263" s="0" t="s">
        <v>56</v>
      </c>
      <c r="C263" s="0" t="s">
        <v>521</v>
      </c>
      <c r="D263" s="0" t="s">
        <v>520</v>
      </c>
      <c r="E263" s="0" t="s">
        <v>531</v>
      </c>
      <c r="F263" s="0" t="s">
        <v>539</v>
      </c>
      <c r="G263" s="0" t="s">
        <v>530</v>
      </c>
    </row>
    <row r="264" customFormat="false" ht="12.8" hidden="false" customHeight="false" outlineLevel="0" collapsed="false">
      <c r="A264" s="0" t="s">
        <v>2</v>
      </c>
      <c r="B264" s="0" t="s">
        <v>56</v>
      </c>
      <c r="C264" s="0" t="s">
        <v>521</v>
      </c>
      <c r="D264" s="0" t="s">
        <v>520</v>
      </c>
      <c r="E264" s="0" t="s">
        <v>538</v>
      </c>
      <c r="F264" s="0" t="s">
        <v>539</v>
      </c>
      <c r="G264" s="0" t="s">
        <v>530</v>
      </c>
    </row>
    <row r="265" customFormat="false" ht="12.8" hidden="false" customHeight="false" outlineLevel="0" collapsed="false">
      <c r="A265" s="0" t="s">
        <v>2</v>
      </c>
      <c r="B265" s="0" t="s">
        <v>56</v>
      </c>
      <c r="C265" s="0" t="s">
        <v>521</v>
      </c>
      <c r="D265" s="0" t="s">
        <v>520</v>
      </c>
      <c r="E265" s="0" t="s">
        <v>536</v>
      </c>
      <c r="F265" s="0" t="s">
        <v>539</v>
      </c>
      <c r="G265" s="0" t="s">
        <v>530</v>
      </c>
    </row>
    <row r="266" customFormat="false" ht="12.8" hidden="false" customHeight="false" outlineLevel="0" collapsed="false">
      <c r="A266" s="0" t="s">
        <v>2</v>
      </c>
      <c r="B266" s="0" t="s">
        <v>57</v>
      </c>
      <c r="C266" s="0" t="s">
        <v>519</v>
      </c>
      <c r="D266" s="0" t="s">
        <v>520</v>
      </c>
      <c r="E266" s="0" t="s">
        <v>528</v>
      </c>
      <c r="F266" s="0" t="s">
        <v>539</v>
      </c>
      <c r="G266" s="0" t="s">
        <v>530</v>
      </c>
    </row>
    <row r="267" customFormat="false" ht="12.8" hidden="false" customHeight="false" outlineLevel="0" collapsed="false">
      <c r="A267" s="0" t="s">
        <v>2</v>
      </c>
      <c r="B267" s="0" t="s">
        <v>57</v>
      </c>
      <c r="C267" s="0" t="s">
        <v>519</v>
      </c>
      <c r="D267" s="0" t="s">
        <v>520</v>
      </c>
      <c r="E267" s="0" t="s">
        <v>531</v>
      </c>
      <c r="F267" s="0" t="s">
        <v>539</v>
      </c>
      <c r="G267" s="0" t="s">
        <v>530</v>
      </c>
    </row>
    <row r="268" customFormat="false" ht="12.8" hidden="false" customHeight="false" outlineLevel="0" collapsed="false">
      <c r="A268" s="0" t="s">
        <v>2</v>
      </c>
      <c r="B268" s="0" t="s">
        <v>57</v>
      </c>
      <c r="C268" s="0" t="s">
        <v>519</v>
      </c>
      <c r="D268" s="0" t="s">
        <v>520</v>
      </c>
      <c r="E268" s="0" t="s">
        <v>532</v>
      </c>
      <c r="F268" s="0" t="s">
        <v>539</v>
      </c>
      <c r="G268" s="0" t="s">
        <v>530</v>
      </c>
    </row>
    <row r="269" customFormat="false" ht="12.8" hidden="false" customHeight="false" outlineLevel="0" collapsed="false">
      <c r="A269" s="0" t="s">
        <v>2</v>
      </c>
      <c r="B269" s="0" t="s">
        <v>57</v>
      </c>
      <c r="C269" s="0" t="s">
        <v>519</v>
      </c>
      <c r="D269" s="0" t="s">
        <v>520</v>
      </c>
      <c r="E269" s="0" t="s">
        <v>533</v>
      </c>
      <c r="F269" s="0" t="s">
        <v>539</v>
      </c>
      <c r="G269" s="0" t="s">
        <v>530</v>
      </c>
    </row>
    <row r="270" customFormat="false" ht="12.8" hidden="false" customHeight="false" outlineLevel="0" collapsed="false">
      <c r="A270" s="0" t="s">
        <v>2</v>
      </c>
      <c r="B270" s="0" t="s">
        <v>57</v>
      </c>
      <c r="C270" s="0" t="s">
        <v>519</v>
      </c>
      <c r="D270" s="0" t="s">
        <v>520</v>
      </c>
      <c r="E270" s="0" t="s">
        <v>534</v>
      </c>
      <c r="F270" s="0" t="s">
        <v>539</v>
      </c>
      <c r="G270" s="0" t="s">
        <v>530</v>
      </c>
    </row>
    <row r="271" customFormat="false" ht="12.8" hidden="false" customHeight="false" outlineLevel="0" collapsed="false">
      <c r="A271" s="0" t="s">
        <v>2</v>
      </c>
      <c r="B271" s="0" t="s">
        <v>57</v>
      </c>
      <c r="C271" s="0" t="s">
        <v>519</v>
      </c>
      <c r="D271" s="0" t="s">
        <v>520</v>
      </c>
      <c r="E271" s="0" t="s">
        <v>535</v>
      </c>
      <c r="F271" s="0" t="s">
        <v>539</v>
      </c>
      <c r="G271" s="0" t="s">
        <v>530</v>
      </c>
    </row>
    <row r="272" customFormat="false" ht="12.8" hidden="false" customHeight="false" outlineLevel="0" collapsed="false">
      <c r="A272" s="0" t="s">
        <v>2</v>
      </c>
      <c r="B272" s="0" t="s">
        <v>57</v>
      </c>
      <c r="C272" s="0" t="s">
        <v>519</v>
      </c>
      <c r="D272" s="0" t="s">
        <v>520</v>
      </c>
      <c r="E272" s="0" t="s">
        <v>536</v>
      </c>
      <c r="F272" s="0" t="s">
        <v>539</v>
      </c>
      <c r="G272" s="0" t="s">
        <v>530</v>
      </c>
    </row>
    <row r="273" customFormat="false" ht="12.8" hidden="false" customHeight="false" outlineLevel="0" collapsed="false">
      <c r="A273" s="0" t="s">
        <v>2</v>
      </c>
      <c r="B273" s="0" t="s">
        <v>57</v>
      </c>
      <c r="C273" s="0" t="s">
        <v>521</v>
      </c>
      <c r="D273" s="0" t="s">
        <v>520</v>
      </c>
      <c r="E273" s="0" t="s">
        <v>537</v>
      </c>
      <c r="F273" s="0" t="s">
        <v>539</v>
      </c>
      <c r="G273" s="0" t="s">
        <v>530</v>
      </c>
    </row>
    <row r="274" customFormat="false" ht="12.8" hidden="false" customHeight="false" outlineLevel="0" collapsed="false">
      <c r="A274" s="0" t="s">
        <v>2</v>
      </c>
      <c r="B274" s="0" t="s">
        <v>57</v>
      </c>
      <c r="C274" s="0" t="s">
        <v>521</v>
      </c>
      <c r="D274" s="0" t="s">
        <v>520</v>
      </c>
      <c r="E274" s="0" t="s">
        <v>531</v>
      </c>
      <c r="F274" s="0" t="s">
        <v>539</v>
      </c>
      <c r="G274" s="0" t="s">
        <v>530</v>
      </c>
    </row>
    <row r="275" customFormat="false" ht="12.8" hidden="false" customHeight="false" outlineLevel="0" collapsed="false">
      <c r="A275" s="0" t="s">
        <v>2</v>
      </c>
      <c r="B275" s="0" t="s">
        <v>57</v>
      </c>
      <c r="C275" s="0" t="s">
        <v>521</v>
      </c>
      <c r="D275" s="0" t="s">
        <v>520</v>
      </c>
      <c r="E275" s="0" t="s">
        <v>538</v>
      </c>
      <c r="F275" s="0" t="s">
        <v>539</v>
      </c>
      <c r="G275" s="0" t="s">
        <v>530</v>
      </c>
    </row>
    <row r="276" customFormat="false" ht="12.8" hidden="false" customHeight="false" outlineLevel="0" collapsed="false">
      <c r="A276" s="0" t="s">
        <v>2</v>
      </c>
      <c r="B276" s="0" t="s">
        <v>57</v>
      </c>
      <c r="C276" s="0" t="s">
        <v>521</v>
      </c>
      <c r="D276" s="0" t="s">
        <v>520</v>
      </c>
      <c r="E276" s="0" t="s">
        <v>536</v>
      </c>
      <c r="F276" s="0" t="s">
        <v>539</v>
      </c>
      <c r="G276" s="0" t="s">
        <v>530</v>
      </c>
    </row>
    <row r="277" customFormat="false" ht="12.8" hidden="false" customHeight="false" outlineLevel="0" collapsed="false">
      <c r="A277" s="0" t="s">
        <v>3</v>
      </c>
      <c r="B277" s="0" t="s">
        <v>58</v>
      </c>
      <c r="C277" s="0" t="s">
        <v>519</v>
      </c>
      <c r="D277" s="0" t="s">
        <v>520</v>
      </c>
      <c r="E277" s="0" t="s">
        <v>528</v>
      </c>
      <c r="F277" s="0" t="s">
        <v>539</v>
      </c>
      <c r="G277" s="0" t="s">
        <v>530</v>
      </c>
    </row>
    <row r="278" customFormat="false" ht="12.8" hidden="false" customHeight="false" outlineLevel="0" collapsed="false">
      <c r="A278" s="0" t="s">
        <v>3</v>
      </c>
      <c r="B278" s="0" t="s">
        <v>58</v>
      </c>
      <c r="C278" s="0" t="s">
        <v>519</v>
      </c>
      <c r="D278" s="0" t="s">
        <v>520</v>
      </c>
      <c r="E278" s="0" t="s">
        <v>531</v>
      </c>
      <c r="F278" s="0" t="s">
        <v>539</v>
      </c>
      <c r="G278" s="0" t="s">
        <v>530</v>
      </c>
    </row>
    <row r="279" customFormat="false" ht="12.8" hidden="false" customHeight="false" outlineLevel="0" collapsed="false">
      <c r="A279" s="0" t="s">
        <v>3</v>
      </c>
      <c r="B279" s="0" t="s">
        <v>58</v>
      </c>
      <c r="C279" s="0" t="s">
        <v>519</v>
      </c>
      <c r="D279" s="0" t="s">
        <v>520</v>
      </c>
      <c r="E279" s="0" t="s">
        <v>532</v>
      </c>
      <c r="F279" s="0" t="s">
        <v>539</v>
      </c>
      <c r="G279" s="0" t="s">
        <v>530</v>
      </c>
    </row>
    <row r="280" customFormat="false" ht="12.8" hidden="false" customHeight="false" outlineLevel="0" collapsed="false">
      <c r="A280" s="0" t="s">
        <v>3</v>
      </c>
      <c r="B280" s="0" t="s">
        <v>58</v>
      </c>
      <c r="C280" s="0" t="s">
        <v>519</v>
      </c>
      <c r="D280" s="0" t="s">
        <v>520</v>
      </c>
      <c r="E280" s="0" t="s">
        <v>533</v>
      </c>
      <c r="F280" s="0" t="s">
        <v>539</v>
      </c>
      <c r="G280" s="0" t="s">
        <v>530</v>
      </c>
    </row>
    <row r="281" customFormat="false" ht="12.8" hidden="false" customHeight="false" outlineLevel="0" collapsed="false">
      <c r="A281" s="0" t="s">
        <v>3</v>
      </c>
      <c r="B281" s="0" t="s">
        <v>58</v>
      </c>
      <c r="C281" s="0" t="s">
        <v>519</v>
      </c>
      <c r="D281" s="0" t="s">
        <v>520</v>
      </c>
      <c r="E281" s="0" t="s">
        <v>534</v>
      </c>
      <c r="F281" s="0" t="s">
        <v>539</v>
      </c>
      <c r="G281" s="0" t="s">
        <v>530</v>
      </c>
    </row>
    <row r="282" customFormat="false" ht="12.8" hidden="false" customHeight="false" outlineLevel="0" collapsed="false">
      <c r="A282" s="0" t="s">
        <v>3</v>
      </c>
      <c r="B282" s="0" t="s">
        <v>58</v>
      </c>
      <c r="C282" s="0" t="s">
        <v>519</v>
      </c>
      <c r="D282" s="0" t="s">
        <v>520</v>
      </c>
      <c r="E282" s="0" t="s">
        <v>535</v>
      </c>
      <c r="F282" s="0" t="s">
        <v>539</v>
      </c>
      <c r="G282" s="0" t="s">
        <v>530</v>
      </c>
    </row>
    <row r="283" customFormat="false" ht="12.8" hidden="false" customHeight="false" outlineLevel="0" collapsed="false">
      <c r="A283" s="0" t="s">
        <v>3</v>
      </c>
      <c r="B283" s="0" t="s">
        <v>58</v>
      </c>
      <c r="C283" s="0" t="s">
        <v>519</v>
      </c>
      <c r="D283" s="0" t="s">
        <v>520</v>
      </c>
      <c r="E283" s="0" t="s">
        <v>536</v>
      </c>
      <c r="F283" s="0" t="s">
        <v>539</v>
      </c>
      <c r="G283" s="0" t="s">
        <v>530</v>
      </c>
    </row>
    <row r="284" customFormat="false" ht="12.8" hidden="false" customHeight="false" outlineLevel="0" collapsed="false">
      <c r="A284" s="0" t="s">
        <v>3</v>
      </c>
      <c r="B284" s="0" t="s">
        <v>58</v>
      </c>
      <c r="C284" s="0" t="s">
        <v>521</v>
      </c>
      <c r="D284" s="0" t="s">
        <v>520</v>
      </c>
      <c r="E284" s="0" t="s">
        <v>537</v>
      </c>
      <c r="F284" s="0" t="s">
        <v>539</v>
      </c>
      <c r="G284" s="0" t="s">
        <v>530</v>
      </c>
    </row>
    <row r="285" customFormat="false" ht="12.8" hidden="false" customHeight="false" outlineLevel="0" collapsed="false">
      <c r="A285" s="0" t="s">
        <v>3</v>
      </c>
      <c r="B285" s="0" t="s">
        <v>58</v>
      </c>
      <c r="C285" s="0" t="s">
        <v>521</v>
      </c>
      <c r="D285" s="0" t="s">
        <v>520</v>
      </c>
      <c r="E285" s="0" t="s">
        <v>531</v>
      </c>
      <c r="F285" s="0" t="s">
        <v>539</v>
      </c>
      <c r="G285" s="0" t="s">
        <v>530</v>
      </c>
    </row>
    <row r="286" customFormat="false" ht="12.8" hidden="false" customHeight="false" outlineLevel="0" collapsed="false">
      <c r="A286" s="0" t="s">
        <v>3</v>
      </c>
      <c r="B286" s="0" t="s">
        <v>58</v>
      </c>
      <c r="C286" s="0" t="s">
        <v>521</v>
      </c>
      <c r="D286" s="0" t="s">
        <v>520</v>
      </c>
      <c r="E286" s="0" t="s">
        <v>538</v>
      </c>
      <c r="F286" s="0" t="s">
        <v>539</v>
      </c>
      <c r="G286" s="0" t="s">
        <v>530</v>
      </c>
    </row>
    <row r="287" customFormat="false" ht="12.8" hidden="false" customHeight="false" outlineLevel="0" collapsed="false">
      <c r="A287" s="0" t="s">
        <v>3</v>
      </c>
      <c r="B287" s="0" t="s">
        <v>58</v>
      </c>
      <c r="C287" s="0" t="s">
        <v>521</v>
      </c>
      <c r="D287" s="0" t="s">
        <v>520</v>
      </c>
      <c r="E287" s="0" t="s">
        <v>536</v>
      </c>
      <c r="F287" s="0" t="s">
        <v>539</v>
      </c>
      <c r="G287" s="0" t="s">
        <v>530</v>
      </c>
    </row>
    <row r="288" customFormat="false" ht="12.8" hidden="false" customHeight="false" outlineLevel="0" collapsed="false">
      <c r="A288" s="0" t="s">
        <v>3</v>
      </c>
      <c r="B288" s="0" t="s">
        <v>59</v>
      </c>
      <c r="C288" s="0" t="s">
        <v>519</v>
      </c>
      <c r="D288" s="0" t="s">
        <v>520</v>
      </c>
      <c r="E288" s="0" t="s">
        <v>528</v>
      </c>
      <c r="F288" s="0" t="s">
        <v>539</v>
      </c>
      <c r="G288" s="0" t="s">
        <v>530</v>
      </c>
    </row>
    <row r="289" customFormat="false" ht="12.8" hidden="false" customHeight="false" outlineLevel="0" collapsed="false">
      <c r="A289" s="0" t="s">
        <v>3</v>
      </c>
      <c r="B289" s="0" t="s">
        <v>59</v>
      </c>
      <c r="C289" s="0" t="s">
        <v>519</v>
      </c>
      <c r="D289" s="0" t="s">
        <v>520</v>
      </c>
      <c r="E289" s="0" t="s">
        <v>531</v>
      </c>
      <c r="F289" s="0" t="s">
        <v>539</v>
      </c>
      <c r="G289" s="0" t="s">
        <v>530</v>
      </c>
    </row>
    <row r="290" customFormat="false" ht="12.8" hidden="false" customHeight="false" outlineLevel="0" collapsed="false">
      <c r="A290" s="0" t="s">
        <v>3</v>
      </c>
      <c r="B290" s="0" t="s">
        <v>59</v>
      </c>
      <c r="C290" s="0" t="s">
        <v>519</v>
      </c>
      <c r="D290" s="0" t="s">
        <v>520</v>
      </c>
      <c r="E290" s="0" t="s">
        <v>532</v>
      </c>
      <c r="F290" s="0" t="s">
        <v>539</v>
      </c>
      <c r="G290" s="0" t="s">
        <v>530</v>
      </c>
    </row>
    <row r="291" customFormat="false" ht="12.8" hidden="false" customHeight="false" outlineLevel="0" collapsed="false">
      <c r="A291" s="0" t="s">
        <v>3</v>
      </c>
      <c r="B291" s="0" t="s">
        <v>59</v>
      </c>
      <c r="C291" s="0" t="s">
        <v>519</v>
      </c>
      <c r="D291" s="0" t="s">
        <v>520</v>
      </c>
      <c r="E291" s="0" t="s">
        <v>533</v>
      </c>
      <c r="F291" s="0" t="s">
        <v>539</v>
      </c>
      <c r="G291" s="0" t="s">
        <v>530</v>
      </c>
    </row>
    <row r="292" customFormat="false" ht="12.8" hidden="false" customHeight="false" outlineLevel="0" collapsed="false">
      <c r="A292" s="0" t="s">
        <v>3</v>
      </c>
      <c r="B292" s="0" t="s">
        <v>59</v>
      </c>
      <c r="C292" s="0" t="s">
        <v>519</v>
      </c>
      <c r="D292" s="0" t="s">
        <v>520</v>
      </c>
      <c r="E292" s="0" t="s">
        <v>534</v>
      </c>
      <c r="F292" s="0" t="s">
        <v>539</v>
      </c>
      <c r="G292" s="0" t="s">
        <v>530</v>
      </c>
    </row>
    <row r="293" customFormat="false" ht="12.8" hidden="false" customHeight="false" outlineLevel="0" collapsed="false">
      <c r="A293" s="0" t="s">
        <v>3</v>
      </c>
      <c r="B293" s="0" t="s">
        <v>59</v>
      </c>
      <c r="C293" s="0" t="s">
        <v>519</v>
      </c>
      <c r="D293" s="0" t="s">
        <v>520</v>
      </c>
      <c r="E293" s="0" t="s">
        <v>535</v>
      </c>
      <c r="F293" s="0" t="s">
        <v>539</v>
      </c>
      <c r="G293" s="0" t="s">
        <v>530</v>
      </c>
    </row>
    <row r="294" customFormat="false" ht="12.8" hidden="false" customHeight="false" outlineLevel="0" collapsed="false">
      <c r="A294" s="0" t="s">
        <v>3</v>
      </c>
      <c r="B294" s="0" t="s">
        <v>59</v>
      </c>
      <c r="C294" s="0" t="s">
        <v>519</v>
      </c>
      <c r="D294" s="0" t="s">
        <v>520</v>
      </c>
      <c r="E294" s="0" t="s">
        <v>536</v>
      </c>
      <c r="F294" s="0" t="s">
        <v>539</v>
      </c>
      <c r="G294" s="0" t="s">
        <v>530</v>
      </c>
    </row>
    <row r="295" customFormat="false" ht="12.8" hidden="false" customHeight="false" outlineLevel="0" collapsed="false">
      <c r="A295" s="0" t="s">
        <v>3</v>
      </c>
      <c r="B295" s="0" t="s">
        <v>59</v>
      </c>
      <c r="C295" s="0" t="s">
        <v>521</v>
      </c>
      <c r="D295" s="0" t="s">
        <v>520</v>
      </c>
      <c r="E295" s="0" t="s">
        <v>537</v>
      </c>
      <c r="F295" s="0" t="s">
        <v>539</v>
      </c>
      <c r="G295" s="0" t="s">
        <v>530</v>
      </c>
    </row>
    <row r="296" customFormat="false" ht="12.8" hidden="false" customHeight="false" outlineLevel="0" collapsed="false">
      <c r="A296" s="0" t="s">
        <v>3</v>
      </c>
      <c r="B296" s="0" t="s">
        <v>59</v>
      </c>
      <c r="C296" s="0" t="s">
        <v>521</v>
      </c>
      <c r="D296" s="0" t="s">
        <v>520</v>
      </c>
      <c r="E296" s="0" t="s">
        <v>531</v>
      </c>
      <c r="F296" s="0" t="s">
        <v>539</v>
      </c>
      <c r="G296" s="0" t="s">
        <v>530</v>
      </c>
    </row>
    <row r="297" customFormat="false" ht="12.8" hidden="false" customHeight="false" outlineLevel="0" collapsed="false">
      <c r="A297" s="0" t="s">
        <v>3</v>
      </c>
      <c r="B297" s="0" t="s">
        <v>59</v>
      </c>
      <c r="C297" s="0" t="s">
        <v>521</v>
      </c>
      <c r="D297" s="0" t="s">
        <v>520</v>
      </c>
      <c r="E297" s="0" t="s">
        <v>538</v>
      </c>
      <c r="F297" s="0" t="s">
        <v>539</v>
      </c>
      <c r="G297" s="0" t="s">
        <v>530</v>
      </c>
    </row>
    <row r="298" customFormat="false" ht="12.8" hidden="false" customHeight="false" outlineLevel="0" collapsed="false">
      <c r="A298" s="0" t="s">
        <v>3</v>
      </c>
      <c r="B298" s="0" t="s">
        <v>59</v>
      </c>
      <c r="C298" s="0" t="s">
        <v>521</v>
      </c>
      <c r="D298" s="0" t="s">
        <v>520</v>
      </c>
      <c r="E298" s="0" t="s">
        <v>536</v>
      </c>
      <c r="F298" s="0" t="s">
        <v>539</v>
      </c>
      <c r="G298" s="0" t="s">
        <v>530</v>
      </c>
    </row>
    <row r="299" customFormat="false" ht="12.8" hidden="false" customHeight="false" outlineLevel="0" collapsed="false">
      <c r="A299" s="0" t="s">
        <v>3</v>
      </c>
      <c r="B299" s="0" t="s">
        <v>60</v>
      </c>
      <c r="C299" s="0" t="s">
        <v>519</v>
      </c>
      <c r="D299" s="0" t="s">
        <v>520</v>
      </c>
      <c r="E299" s="0" t="s">
        <v>528</v>
      </c>
      <c r="F299" s="0" t="s">
        <v>539</v>
      </c>
      <c r="G299" s="0" t="s">
        <v>530</v>
      </c>
    </row>
    <row r="300" customFormat="false" ht="12.8" hidden="false" customHeight="false" outlineLevel="0" collapsed="false">
      <c r="A300" s="0" t="s">
        <v>3</v>
      </c>
      <c r="B300" s="0" t="s">
        <v>60</v>
      </c>
      <c r="C300" s="0" t="s">
        <v>519</v>
      </c>
      <c r="D300" s="0" t="s">
        <v>520</v>
      </c>
      <c r="E300" s="0" t="s">
        <v>531</v>
      </c>
      <c r="F300" s="0" t="s">
        <v>539</v>
      </c>
      <c r="G300" s="0" t="s">
        <v>530</v>
      </c>
    </row>
    <row r="301" customFormat="false" ht="12.8" hidden="false" customHeight="false" outlineLevel="0" collapsed="false">
      <c r="A301" s="0" t="s">
        <v>3</v>
      </c>
      <c r="B301" s="0" t="s">
        <v>60</v>
      </c>
      <c r="C301" s="0" t="s">
        <v>519</v>
      </c>
      <c r="D301" s="0" t="s">
        <v>520</v>
      </c>
      <c r="E301" s="0" t="s">
        <v>532</v>
      </c>
      <c r="F301" s="0" t="s">
        <v>539</v>
      </c>
      <c r="G301" s="0" t="s">
        <v>530</v>
      </c>
    </row>
    <row r="302" customFormat="false" ht="12.8" hidden="false" customHeight="false" outlineLevel="0" collapsed="false">
      <c r="A302" s="0" t="s">
        <v>3</v>
      </c>
      <c r="B302" s="0" t="s">
        <v>60</v>
      </c>
      <c r="C302" s="0" t="s">
        <v>519</v>
      </c>
      <c r="D302" s="0" t="s">
        <v>520</v>
      </c>
      <c r="E302" s="0" t="s">
        <v>533</v>
      </c>
      <c r="F302" s="0" t="s">
        <v>539</v>
      </c>
      <c r="G302" s="0" t="s">
        <v>530</v>
      </c>
    </row>
    <row r="303" customFormat="false" ht="12.8" hidden="false" customHeight="false" outlineLevel="0" collapsed="false">
      <c r="A303" s="0" t="s">
        <v>3</v>
      </c>
      <c r="B303" s="0" t="s">
        <v>60</v>
      </c>
      <c r="C303" s="0" t="s">
        <v>519</v>
      </c>
      <c r="D303" s="0" t="s">
        <v>520</v>
      </c>
      <c r="E303" s="0" t="s">
        <v>534</v>
      </c>
      <c r="F303" s="0" t="s">
        <v>539</v>
      </c>
      <c r="G303" s="0" t="s">
        <v>530</v>
      </c>
    </row>
    <row r="304" customFormat="false" ht="12.8" hidden="false" customHeight="false" outlineLevel="0" collapsed="false">
      <c r="A304" s="0" t="s">
        <v>3</v>
      </c>
      <c r="B304" s="0" t="s">
        <v>60</v>
      </c>
      <c r="C304" s="0" t="s">
        <v>519</v>
      </c>
      <c r="D304" s="0" t="s">
        <v>520</v>
      </c>
      <c r="E304" s="0" t="s">
        <v>535</v>
      </c>
      <c r="F304" s="0" t="s">
        <v>539</v>
      </c>
      <c r="G304" s="0" t="s">
        <v>530</v>
      </c>
    </row>
    <row r="305" customFormat="false" ht="12.8" hidden="false" customHeight="false" outlineLevel="0" collapsed="false">
      <c r="A305" s="0" t="s">
        <v>3</v>
      </c>
      <c r="B305" s="0" t="s">
        <v>60</v>
      </c>
      <c r="C305" s="0" t="s">
        <v>519</v>
      </c>
      <c r="D305" s="0" t="s">
        <v>520</v>
      </c>
      <c r="E305" s="0" t="s">
        <v>536</v>
      </c>
      <c r="F305" s="0" t="s">
        <v>539</v>
      </c>
      <c r="G305" s="0" t="s">
        <v>530</v>
      </c>
    </row>
    <row r="306" customFormat="false" ht="12.8" hidden="false" customHeight="false" outlineLevel="0" collapsed="false">
      <c r="A306" s="0" t="s">
        <v>3</v>
      </c>
      <c r="B306" s="0" t="s">
        <v>60</v>
      </c>
      <c r="C306" s="0" t="s">
        <v>521</v>
      </c>
      <c r="D306" s="0" t="s">
        <v>520</v>
      </c>
      <c r="E306" s="0" t="s">
        <v>537</v>
      </c>
      <c r="F306" s="0" t="s">
        <v>539</v>
      </c>
      <c r="G306" s="0" t="s">
        <v>530</v>
      </c>
    </row>
    <row r="307" customFormat="false" ht="12.8" hidden="false" customHeight="false" outlineLevel="0" collapsed="false">
      <c r="A307" s="0" t="s">
        <v>3</v>
      </c>
      <c r="B307" s="0" t="s">
        <v>60</v>
      </c>
      <c r="C307" s="0" t="s">
        <v>521</v>
      </c>
      <c r="D307" s="0" t="s">
        <v>520</v>
      </c>
      <c r="E307" s="0" t="s">
        <v>531</v>
      </c>
      <c r="F307" s="0" t="s">
        <v>539</v>
      </c>
      <c r="G307" s="0" t="s">
        <v>530</v>
      </c>
    </row>
    <row r="308" customFormat="false" ht="12.8" hidden="false" customHeight="false" outlineLevel="0" collapsed="false">
      <c r="A308" s="0" t="s">
        <v>3</v>
      </c>
      <c r="B308" s="0" t="s">
        <v>60</v>
      </c>
      <c r="C308" s="0" t="s">
        <v>521</v>
      </c>
      <c r="D308" s="0" t="s">
        <v>520</v>
      </c>
      <c r="E308" s="0" t="s">
        <v>538</v>
      </c>
      <c r="F308" s="0" t="s">
        <v>539</v>
      </c>
      <c r="G308" s="0" t="s">
        <v>530</v>
      </c>
    </row>
    <row r="309" customFormat="false" ht="12.8" hidden="false" customHeight="false" outlineLevel="0" collapsed="false">
      <c r="A309" s="0" t="s">
        <v>3</v>
      </c>
      <c r="B309" s="0" t="s">
        <v>60</v>
      </c>
      <c r="C309" s="0" t="s">
        <v>521</v>
      </c>
      <c r="D309" s="0" t="s">
        <v>520</v>
      </c>
      <c r="E309" s="0" t="s">
        <v>536</v>
      </c>
      <c r="F309" s="0" t="s">
        <v>539</v>
      </c>
      <c r="G309" s="0" t="s">
        <v>530</v>
      </c>
    </row>
    <row r="310" customFormat="false" ht="12.8" hidden="false" customHeight="false" outlineLevel="0" collapsed="false">
      <c r="A310" s="0" t="s">
        <v>3</v>
      </c>
      <c r="B310" s="0" t="s">
        <v>61</v>
      </c>
      <c r="C310" s="0" t="s">
        <v>519</v>
      </c>
      <c r="D310" s="0" t="s">
        <v>520</v>
      </c>
      <c r="E310" s="0" t="s">
        <v>528</v>
      </c>
      <c r="F310" s="0" t="s">
        <v>540</v>
      </c>
      <c r="G310" s="0" t="s">
        <v>530</v>
      </c>
    </row>
    <row r="311" customFormat="false" ht="12.8" hidden="false" customHeight="false" outlineLevel="0" collapsed="false">
      <c r="A311" s="0" t="s">
        <v>3</v>
      </c>
      <c r="B311" s="0" t="s">
        <v>61</v>
      </c>
      <c r="C311" s="0" t="s">
        <v>519</v>
      </c>
      <c r="D311" s="0" t="s">
        <v>520</v>
      </c>
      <c r="E311" s="0" t="s">
        <v>531</v>
      </c>
      <c r="F311" s="0" t="s">
        <v>540</v>
      </c>
      <c r="G311" s="0" t="s">
        <v>530</v>
      </c>
    </row>
    <row r="312" customFormat="false" ht="12.8" hidden="false" customHeight="false" outlineLevel="0" collapsed="false">
      <c r="A312" s="0" t="s">
        <v>3</v>
      </c>
      <c r="B312" s="0" t="s">
        <v>61</v>
      </c>
      <c r="C312" s="0" t="s">
        <v>519</v>
      </c>
      <c r="D312" s="0" t="s">
        <v>520</v>
      </c>
      <c r="E312" s="0" t="s">
        <v>532</v>
      </c>
      <c r="F312" s="0" t="s">
        <v>540</v>
      </c>
      <c r="G312" s="0" t="s">
        <v>530</v>
      </c>
    </row>
    <row r="313" customFormat="false" ht="12.8" hidden="false" customHeight="false" outlineLevel="0" collapsed="false">
      <c r="A313" s="0" t="s">
        <v>3</v>
      </c>
      <c r="B313" s="0" t="s">
        <v>61</v>
      </c>
      <c r="C313" s="0" t="s">
        <v>519</v>
      </c>
      <c r="D313" s="0" t="s">
        <v>520</v>
      </c>
      <c r="E313" s="0" t="s">
        <v>533</v>
      </c>
      <c r="F313" s="0" t="s">
        <v>540</v>
      </c>
      <c r="G313" s="0" t="s">
        <v>530</v>
      </c>
    </row>
    <row r="314" customFormat="false" ht="12.8" hidden="false" customHeight="false" outlineLevel="0" collapsed="false">
      <c r="A314" s="0" t="s">
        <v>3</v>
      </c>
      <c r="B314" s="0" t="s">
        <v>61</v>
      </c>
      <c r="C314" s="0" t="s">
        <v>519</v>
      </c>
      <c r="D314" s="0" t="s">
        <v>520</v>
      </c>
      <c r="E314" s="0" t="s">
        <v>534</v>
      </c>
      <c r="F314" s="0" t="s">
        <v>540</v>
      </c>
      <c r="G314" s="0" t="s">
        <v>530</v>
      </c>
    </row>
    <row r="315" customFormat="false" ht="12.8" hidden="false" customHeight="false" outlineLevel="0" collapsed="false">
      <c r="A315" s="0" t="s">
        <v>3</v>
      </c>
      <c r="B315" s="0" t="s">
        <v>61</v>
      </c>
      <c r="C315" s="0" t="s">
        <v>519</v>
      </c>
      <c r="D315" s="0" t="s">
        <v>520</v>
      </c>
      <c r="E315" s="0" t="s">
        <v>535</v>
      </c>
      <c r="F315" s="0" t="s">
        <v>540</v>
      </c>
      <c r="G315" s="0" t="s">
        <v>530</v>
      </c>
    </row>
    <row r="316" customFormat="false" ht="12.8" hidden="false" customHeight="false" outlineLevel="0" collapsed="false">
      <c r="A316" s="0" t="s">
        <v>3</v>
      </c>
      <c r="B316" s="0" t="s">
        <v>61</v>
      </c>
      <c r="C316" s="0" t="s">
        <v>519</v>
      </c>
      <c r="D316" s="0" t="s">
        <v>520</v>
      </c>
      <c r="E316" s="0" t="s">
        <v>536</v>
      </c>
      <c r="F316" s="0" t="s">
        <v>540</v>
      </c>
      <c r="G316" s="0" t="s">
        <v>530</v>
      </c>
    </row>
    <row r="317" customFormat="false" ht="12.8" hidden="false" customHeight="false" outlineLevel="0" collapsed="false">
      <c r="A317" s="0" t="s">
        <v>3</v>
      </c>
      <c r="B317" s="0" t="s">
        <v>61</v>
      </c>
      <c r="C317" s="0" t="s">
        <v>521</v>
      </c>
      <c r="D317" s="0" t="s">
        <v>520</v>
      </c>
      <c r="E317" s="0" t="s">
        <v>537</v>
      </c>
      <c r="F317" s="0" t="s">
        <v>540</v>
      </c>
      <c r="G317" s="0" t="s">
        <v>530</v>
      </c>
    </row>
    <row r="318" customFormat="false" ht="12.8" hidden="false" customHeight="false" outlineLevel="0" collapsed="false">
      <c r="A318" s="0" t="s">
        <v>3</v>
      </c>
      <c r="B318" s="0" t="s">
        <v>61</v>
      </c>
      <c r="C318" s="0" t="s">
        <v>521</v>
      </c>
      <c r="D318" s="0" t="s">
        <v>520</v>
      </c>
      <c r="E318" s="0" t="s">
        <v>531</v>
      </c>
      <c r="F318" s="0" t="s">
        <v>540</v>
      </c>
      <c r="G318" s="0" t="s">
        <v>530</v>
      </c>
    </row>
    <row r="319" customFormat="false" ht="12.8" hidden="false" customHeight="false" outlineLevel="0" collapsed="false">
      <c r="A319" s="0" t="s">
        <v>3</v>
      </c>
      <c r="B319" s="0" t="s">
        <v>61</v>
      </c>
      <c r="C319" s="0" t="s">
        <v>521</v>
      </c>
      <c r="D319" s="0" t="s">
        <v>520</v>
      </c>
      <c r="E319" s="0" t="s">
        <v>538</v>
      </c>
      <c r="F319" s="0" t="s">
        <v>540</v>
      </c>
      <c r="G319" s="0" t="s">
        <v>530</v>
      </c>
    </row>
    <row r="320" customFormat="false" ht="12.8" hidden="false" customHeight="false" outlineLevel="0" collapsed="false">
      <c r="A320" s="0" t="s">
        <v>3</v>
      </c>
      <c r="B320" s="0" t="s">
        <v>61</v>
      </c>
      <c r="C320" s="0" t="s">
        <v>521</v>
      </c>
      <c r="D320" s="0" t="s">
        <v>520</v>
      </c>
      <c r="E320" s="0" t="s">
        <v>536</v>
      </c>
      <c r="F320" s="0" t="s">
        <v>540</v>
      </c>
      <c r="G320" s="0" t="s">
        <v>530</v>
      </c>
    </row>
    <row r="321" customFormat="false" ht="12.8" hidden="false" customHeight="false" outlineLevel="0" collapsed="false">
      <c r="A321" s="0" t="s">
        <v>3</v>
      </c>
      <c r="B321" s="0" t="s">
        <v>63</v>
      </c>
      <c r="C321" s="0" t="s">
        <v>519</v>
      </c>
      <c r="D321" s="0" t="s">
        <v>520</v>
      </c>
      <c r="E321" s="0" t="s">
        <v>528</v>
      </c>
      <c r="F321" s="0" t="s">
        <v>539</v>
      </c>
      <c r="G321" s="0" t="s">
        <v>530</v>
      </c>
    </row>
    <row r="322" customFormat="false" ht="12.8" hidden="false" customHeight="false" outlineLevel="0" collapsed="false">
      <c r="A322" s="0" t="s">
        <v>3</v>
      </c>
      <c r="B322" s="0" t="s">
        <v>63</v>
      </c>
      <c r="C322" s="0" t="s">
        <v>519</v>
      </c>
      <c r="D322" s="0" t="s">
        <v>520</v>
      </c>
      <c r="E322" s="0" t="s">
        <v>531</v>
      </c>
      <c r="F322" s="0" t="s">
        <v>539</v>
      </c>
      <c r="G322" s="0" t="s">
        <v>530</v>
      </c>
    </row>
    <row r="323" customFormat="false" ht="12.8" hidden="false" customHeight="false" outlineLevel="0" collapsed="false">
      <c r="A323" s="0" t="s">
        <v>3</v>
      </c>
      <c r="B323" s="0" t="s">
        <v>63</v>
      </c>
      <c r="C323" s="0" t="s">
        <v>519</v>
      </c>
      <c r="D323" s="0" t="s">
        <v>520</v>
      </c>
      <c r="E323" s="0" t="s">
        <v>532</v>
      </c>
      <c r="F323" s="0" t="s">
        <v>539</v>
      </c>
      <c r="G323" s="0" t="s">
        <v>530</v>
      </c>
    </row>
    <row r="324" customFormat="false" ht="12.8" hidden="false" customHeight="false" outlineLevel="0" collapsed="false">
      <c r="A324" s="0" t="s">
        <v>3</v>
      </c>
      <c r="B324" s="0" t="s">
        <v>63</v>
      </c>
      <c r="C324" s="0" t="s">
        <v>519</v>
      </c>
      <c r="D324" s="0" t="s">
        <v>520</v>
      </c>
      <c r="E324" s="0" t="s">
        <v>533</v>
      </c>
      <c r="F324" s="0" t="s">
        <v>539</v>
      </c>
      <c r="G324" s="0" t="s">
        <v>530</v>
      </c>
    </row>
    <row r="325" customFormat="false" ht="12.8" hidden="false" customHeight="false" outlineLevel="0" collapsed="false">
      <c r="A325" s="0" t="s">
        <v>3</v>
      </c>
      <c r="B325" s="0" t="s">
        <v>63</v>
      </c>
      <c r="C325" s="0" t="s">
        <v>519</v>
      </c>
      <c r="D325" s="0" t="s">
        <v>520</v>
      </c>
      <c r="E325" s="0" t="s">
        <v>534</v>
      </c>
      <c r="F325" s="0" t="s">
        <v>539</v>
      </c>
      <c r="G325" s="0" t="s">
        <v>530</v>
      </c>
    </row>
    <row r="326" customFormat="false" ht="12.8" hidden="false" customHeight="false" outlineLevel="0" collapsed="false">
      <c r="A326" s="0" t="s">
        <v>3</v>
      </c>
      <c r="B326" s="0" t="s">
        <v>63</v>
      </c>
      <c r="C326" s="0" t="s">
        <v>519</v>
      </c>
      <c r="D326" s="0" t="s">
        <v>520</v>
      </c>
      <c r="E326" s="0" t="s">
        <v>535</v>
      </c>
      <c r="F326" s="0" t="s">
        <v>539</v>
      </c>
      <c r="G326" s="0" t="s">
        <v>530</v>
      </c>
    </row>
    <row r="327" customFormat="false" ht="12.8" hidden="false" customHeight="false" outlineLevel="0" collapsed="false">
      <c r="A327" s="0" t="s">
        <v>3</v>
      </c>
      <c r="B327" s="0" t="s">
        <v>63</v>
      </c>
      <c r="C327" s="0" t="s">
        <v>519</v>
      </c>
      <c r="D327" s="0" t="s">
        <v>520</v>
      </c>
      <c r="E327" s="0" t="s">
        <v>536</v>
      </c>
      <c r="F327" s="0" t="s">
        <v>539</v>
      </c>
      <c r="G327" s="0" t="s">
        <v>530</v>
      </c>
    </row>
    <row r="328" customFormat="false" ht="12.8" hidden="false" customHeight="false" outlineLevel="0" collapsed="false">
      <c r="A328" s="0" t="s">
        <v>3</v>
      </c>
      <c r="B328" s="0" t="s">
        <v>63</v>
      </c>
      <c r="C328" s="0" t="s">
        <v>521</v>
      </c>
      <c r="D328" s="0" t="s">
        <v>520</v>
      </c>
      <c r="E328" s="0" t="s">
        <v>537</v>
      </c>
      <c r="F328" s="0" t="s">
        <v>539</v>
      </c>
      <c r="G328" s="0" t="s">
        <v>530</v>
      </c>
    </row>
    <row r="329" customFormat="false" ht="12.8" hidden="false" customHeight="false" outlineLevel="0" collapsed="false">
      <c r="A329" s="0" t="s">
        <v>3</v>
      </c>
      <c r="B329" s="0" t="s">
        <v>63</v>
      </c>
      <c r="C329" s="0" t="s">
        <v>521</v>
      </c>
      <c r="D329" s="0" t="s">
        <v>520</v>
      </c>
      <c r="E329" s="0" t="s">
        <v>531</v>
      </c>
      <c r="F329" s="0" t="s">
        <v>539</v>
      </c>
      <c r="G329" s="0" t="s">
        <v>530</v>
      </c>
    </row>
    <row r="330" customFormat="false" ht="12.8" hidden="false" customHeight="false" outlineLevel="0" collapsed="false">
      <c r="A330" s="0" t="s">
        <v>3</v>
      </c>
      <c r="B330" s="0" t="s">
        <v>63</v>
      </c>
      <c r="C330" s="0" t="s">
        <v>521</v>
      </c>
      <c r="D330" s="0" t="s">
        <v>520</v>
      </c>
      <c r="E330" s="0" t="s">
        <v>538</v>
      </c>
      <c r="F330" s="0" t="s">
        <v>539</v>
      </c>
      <c r="G330" s="0" t="s">
        <v>530</v>
      </c>
    </row>
    <row r="331" customFormat="false" ht="12.8" hidden="false" customHeight="false" outlineLevel="0" collapsed="false">
      <c r="A331" s="0" t="s">
        <v>3</v>
      </c>
      <c r="B331" s="0" t="s">
        <v>63</v>
      </c>
      <c r="C331" s="0" t="s">
        <v>521</v>
      </c>
      <c r="D331" s="0" t="s">
        <v>520</v>
      </c>
      <c r="E331" s="0" t="s">
        <v>536</v>
      </c>
      <c r="F331" s="0" t="s">
        <v>539</v>
      </c>
      <c r="G331" s="0" t="s">
        <v>530</v>
      </c>
    </row>
    <row r="332" customFormat="false" ht="12.8" hidden="false" customHeight="false" outlineLevel="0" collapsed="false">
      <c r="A332" s="0" t="s">
        <v>3</v>
      </c>
      <c r="B332" s="0" t="s">
        <v>64</v>
      </c>
      <c r="C332" s="0" t="s">
        <v>519</v>
      </c>
      <c r="D332" s="0" t="s">
        <v>520</v>
      </c>
      <c r="E332" s="0" t="s">
        <v>528</v>
      </c>
      <c r="F332" s="0" t="s">
        <v>539</v>
      </c>
      <c r="G332" s="0" t="s">
        <v>530</v>
      </c>
    </row>
    <row r="333" customFormat="false" ht="12.8" hidden="false" customHeight="false" outlineLevel="0" collapsed="false">
      <c r="A333" s="0" t="s">
        <v>3</v>
      </c>
      <c r="B333" s="0" t="s">
        <v>64</v>
      </c>
      <c r="C333" s="0" t="s">
        <v>519</v>
      </c>
      <c r="D333" s="0" t="s">
        <v>520</v>
      </c>
      <c r="E333" s="0" t="s">
        <v>531</v>
      </c>
      <c r="F333" s="0" t="s">
        <v>539</v>
      </c>
      <c r="G333" s="0" t="s">
        <v>530</v>
      </c>
    </row>
    <row r="334" customFormat="false" ht="12.8" hidden="false" customHeight="false" outlineLevel="0" collapsed="false">
      <c r="A334" s="0" t="s">
        <v>3</v>
      </c>
      <c r="B334" s="0" t="s">
        <v>64</v>
      </c>
      <c r="C334" s="0" t="s">
        <v>519</v>
      </c>
      <c r="D334" s="0" t="s">
        <v>520</v>
      </c>
      <c r="E334" s="0" t="s">
        <v>532</v>
      </c>
      <c r="F334" s="0" t="s">
        <v>539</v>
      </c>
      <c r="G334" s="0" t="s">
        <v>530</v>
      </c>
    </row>
    <row r="335" customFormat="false" ht="12.8" hidden="false" customHeight="false" outlineLevel="0" collapsed="false">
      <c r="A335" s="0" t="s">
        <v>3</v>
      </c>
      <c r="B335" s="0" t="s">
        <v>64</v>
      </c>
      <c r="C335" s="0" t="s">
        <v>519</v>
      </c>
      <c r="D335" s="0" t="s">
        <v>520</v>
      </c>
      <c r="E335" s="0" t="s">
        <v>533</v>
      </c>
      <c r="F335" s="0" t="s">
        <v>539</v>
      </c>
      <c r="G335" s="0" t="s">
        <v>530</v>
      </c>
    </row>
    <row r="336" customFormat="false" ht="12.8" hidden="false" customHeight="false" outlineLevel="0" collapsed="false">
      <c r="A336" s="0" t="s">
        <v>3</v>
      </c>
      <c r="B336" s="0" t="s">
        <v>64</v>
      </c>
      <c r="C336" s="0" t="s">
        <v>519</v>
      </c>
      <c r="D336" s="0" t="s">
        <v>520</v>
      </c>
      <c r="E336" s="0" t="s">
        <v>534</v>
      </c>
      <c r="F336" s="0" t="s">
        <v>539</v>
      </c>
      <c r="G336" s="0" t="s">
        <v>530</v>
      </c>
    </row>
    <row r="337" customFormat="false" ht="12.8" hidden="false" customHeight="false" outlineLevel="0" collapsed="false">
      <c r="A337" s="0" t="s">
        <v>3</v>
      </c>
      <c r="B337" s="0" t="s">
        <v>64</v>
      </c>
      <c r="C337" s="0" t="s">
        <v>519</v>
      </c>
      <c r="D337" s="0" t="s">
        <v>520</v>
      </c>
      <c r="E337" s="0" t="s">
        <v>535</v>
      </c>
      <c r="F337" s="0" t="s">
        <v>539</v>
      </c>
      <c r="G337" s="0" t="s">
        <v>530</v>
      </c>
    </row>
    <row r="338" customFormat="false" ht="12.8" hidden="false" customHeight="false" outlineLevel="0" collapsed="false">
      <c r="A338" s="0" t="s">
        <v>3</v>
      </c>
      <c r="B338" s="0" t="s">
        <v>64</v>
      </c>
      <c r="C338" s="0" t="s">
        <v>519</v>
      </c>
      <c r="D338" s="0" t="s">
        <v>520</v>
      </c>
      <c r="E338" s="0" t="s">
        <v>536</v>
      </c>
      <c r="F338" s="0" t="s">
        <v>539</v>
      </c>
      <c r="G338" s="0" t="s">
        <v>530</v>
      </c>
    </row>
    <row r="339" customFormat="false" ht="12.8" hidden="false" customHeight="false" outlineLevel="0" collapsed="false">
      <c r="A339" s="0" t="s">
        <v>3</v>
      </c>
      <c r="B339" s="0" t="s">
        <v>64</v>
      </c>
      <c r="C339" s="0" t="s">
        <v>521</v>
      </c>
      <c r="D339" s="0" t="s">
        <v>520</v>
      </c>
      <c r="E339" s="0" t="s">
        <v>537</v>
      </c>
      <c r="F339" s="0" t="s">
        <v>539</v>
      </c>
      <c r="G339" s="0" t="s">
        <v>530</v>
      </c>
    </row>
    <row r="340" customFormat="false" ht="12.8" hidden="false" customHeight="false" outlineLevel="0" collapsed="false">
      <c r="A340" s="0" t="s">
        <v>3</v>
      </c>
      <c r="B340" s="0" t="s">
        <v>64</v>
      </c>
      <c r="C340" s="0" t="s">
        <v>521</v>
      </c>
      <c r="D340" s="0" t="s">
        <v>520</v>
      </c>
      <c r="E340" s="0" t="s">
        <v>531</v>
      </c>
      <c r="F340" s="0" t="s">
        <v>539</v>
      </c>
      <c r="G340" s="0" t="s">
        <v>530</v>
      </c>
    </row>
    <row r="341" customFormat="false" ht="12.8" hidden="false" customHeight="false" outlineLevel="0" collapsed="false">
      <c r="A341" s="0" t="s">
        <v>3</v>
      </c>
      <c r="B341" s="0" t="s">
        <v>64</v>
      </c>
      <c r="C341" s="0" t="s">
        <v>521</v>
      </c>
      <c r="D341" s="0" t="s">
        <v>520</v>
      </c>
      <c r="E341" s="0" t="s">
        <v>538</v>
      </c>
      <c r="F341" s="0" t="s">
        <v>539</v>
      </c>
      <c r="G341" s="0" t="s">
        <v>530</v>
      </c>
    </row>
    <row r="342" customFormat="false" ht="12.8" hidden="false" customHeight="false" outlineLevel="0" collapsed="false">
      <c r="A342" s="0" t="s">
        <v>3</v>
      </c>
      <c r="B342" s="0" t="s">
        <v>64</v>
      </c>
      <c r="C342" s="0" t="s">
        <v>521</v>
      </c>
      <c r="D342" s="0" t="s">
        <v>520</v>
      </c>
      <c r="E342" s="0" t="s">
        <v>536</v>
      </c>
      <c r="F342" s="0" t="s">
        <v>539</v>
      </c>
      <c r="G342" s="0" t="s">
        <v>530</v>
      </c>
    </row>
    <row r="343" customFormat="false" ht="12.8" hidden="false" customHeight="false" outlineLevel="0" collapsed="false">
      <c r="A343" s="0" t="s">
        <v>3</v>
      </c>
      <c r="B343" s="0" t="s">
        <v>65</v>
      </c>
      <c r="C343" s="0" t="s">
        <v>519</v>
      </c>
      <c r="D343" s="0" t="s">
        <v>520</v>
      </c>
      <c r="E343" s="0" t="s">
        <v>528</v>
      </c>
      <c r="F343" s="0" t="s">
        <v>539</v>
      </c>
      <c r="G343" s="0" t="s">
        <v>530</v>
      </c>
    </row>
    <row r="344" customFormat="false" ht="12.8" hidden="false" customHeight="false" outlineLevel="0" collapsed="false">
      <c r="A344" s="0" t="s">
        <v>3</v>
      </c>
      <c r="B344" s="0" t="s">
        <v>65</v>
      </c>
      <c r="C344" s="0" t="s">
        <v>519</v>
      </c>
      <c r="D344" s="0" t="s">
        <v>520</v>
      </c>
      <c r="E344" s="0" t="s">
        <v>531</v>
      </c>
      <c r="F344" s="0" t="s">
        <v>539</v>
      </c>
      <c r="G344" s="0" t="s">
        <v>530</v>
      </c>
    </row>
    <row r="345" customFormat="false" ht="12.8" hidden="false" customHeight="false" outlineLevel="0" collapsed="false">
      <c r="A345" s="0" t="s">
        <v>3</v>
      </c>
      <c r="B345" s="0" t="s">
        <v>65</v>
      </c>
      <c r="C345" s="0" t="s">
        <v>519</v>
      </c>
      <c r="D345" s="0" t="s">
        <v>520</v>
      </c>
      <c r="E345" s="0" t="s">
        <v>532</v>
      </c>
      <c r="F345" s="0" t="s">
        <v>539</v>
      </c>
      <c r="G345" s="0" t="s">
        <v>530</v>
      </c>
    </row>
    <row r="346" customFormat="false" ht="12.8" hidden="false" customHeight="false" outlineLevel="0" collapsed="false">
      <c r="A346" s="0" t="s">
        <v>3</v>
      </c>
      <c r="B346" s="0" t="s">
        <v>65</v>
      </c>
      <c r="C346" s="0" t="s">
        <v>519</v>
      </c>
      <c r="D346" s="0" t="s">
        <v>520</v>
      </c>
      <c r="E346" s="0" t="s">
        <v>533</v>
      </c>
      <c r="F346" s="0" t="s">
        <v>539</v>
      </c>
      <c r="G346" s="0" t="s">
        <v>530</v>
      </c>
    </row>
    <row r="347" customFormat="false" ht="12.8" hidden="false" customHeight="false" outlineLevel="0" collapsed="false">
      <c r="A347" s="0" t="s">
        <v>3</v>
      </c>
      <c r="B347" s="0" t="s">
        <v>65</v>
      </c>
      <c r="C347" s="0" t="s">
        <v>519</v>
      </c>
      <c r="D347" s="0" t="s">
        <v>520</v>
      </c>
      <c r="E347" s="0" t="s">
        <v>534</v>
      </c>
      <c r="F347" s="0" t="s">
        <v>539</v>
      </c>
      <c r="G347" s="0" t="s">
        <v>530</v>
      </c>
    </row>
    <row r="348" customFormat="false" ht="12.8" hidden="false" customHeight="false" outlineLevel="0" collapsed="false">
      <c r="A348" s="0" t="s">
        <v>3</v>
      </c>
      <c r="B348" s="0" t="s">
        <v>65</v>
      </c>
      <c r="C348" s="0" t="s">
        <v>519</v>
      </c>
      <c r="D348" s="0" t="s">
        <v>520</v>
      </c>
      <c r="E348" s="0" t="s">
        <v>535</v>
      </c>
      <c r="F348" s="0" t="s">
        <v>539</v>
      </c>
      <c r="G348" s="0" t="s">
        <v>530</v>
      </c>
    </row>
    <row r="349" customFormat="false" ht="12.8" hidden="false" customHeight="false" outlineLevel="0" collapsed="false">
      <c r="A349" s="0" t="s">
        <v>3</v>
      </c>
      <c r="B349" s="0" t="s">
        <v>65</v>
      </c>
      <c r="C349" s="0" t="s">
        <v>519</v>
      </c>
      <c r="D349" s="0" t="s">
        <v>520</v>
      </c>
      <c r="E349" s="0" t="s">
        <v>536</v>
      </c>
      <c r="F349" s="0" t="s">
        <v>539</v>
      </c>
      <c r="G349" s="0" t="s">
        <v>530</v>
      </c>
    </row>
    <row r="350" customFormat="false" ht="12.8" hidden="false" customHeight="false" outlineLevel="0" collapsed="false">
      <c r="A350" s="0" t="s">
        <v>3</v>
      </c>
      <c r="B350" s="0" t="s">
        <v>65</v>
      </c>
      <c r="C350" s="0" t="s">
        <v>521</v>
      </c>
      <c r="D350" s="0" t="s">
        <v>520</v>
      </c>
      <c r="E350" s="0" t="s">
        <v>537</v>
      </c>
      <c r="F350" s="0" t="s">
        <v>539</v>
      </c>
      <c r="G350" s="0" t="s">
        <v>530</v>
      </c>
    </row>
    <row r="351" customFormat="false" ht="12.8" hidden="false" customHeight="false" outlineLevel="0" collapsed="false">
      <c r="A351" s="0" t="s">
        <v>3</v>
      </c>
      <c r="B351" s="0" t="s">
        <v>65</v>
      </c>
      <c r="C351" s="0" t="s">
        <v>521</v>
      </c>
      <c r="D351" s="0" t="s">
        <v>520</v>
      </c>
      <c r="E351" s="0" t="s">
        <v>531</v>
      </c>
      <c r="F351" s="0" t="s">
        <v>539</v>
      </c>
      <c r="G351" s="0" t="s">
        <v>530</v>
      </c>
    </row>
    <row r="352" customFormat="false" ht="12.8" hidden="false" customHeight="false" outlineLevel="0" collapsed="false">
      <c r="A352" s="0" t="s">
        <v>3</v>
      </c>
      <c r="B352" s="0" t="s">
        <v>65</v>
      </c>
      <c r="C352" s="0" t="s">
        <v>521</v>
      </c>
      <c r="D352" s="0" t="s">
        <v>520</v>
      </c>
      <c r="E352" s="0" t="s">
        <v>538</v>
      </c>
      <c r="F352" s="0" t="s">
        <v>539</v>
      </c>
      <c r="G352" s="0" t="s">
        <v>530</v>
      </c>
    </row>
    <row r="353" customFormat="false" ht="12.8" hidden="false" customHeight="false" outlineLevel="0" collapsed="false">
      <c r="A353" s="0" t="s">
        <v>3</v>
      </c>
      <c r="B353" s="0" t="s">
        <v>65</v>
      </c>
      <c r="C353" s="0" t="s">
        <v>521</v>
      </c>
      <c r="D353" s="0" t="s">
        <v>520</v>
      </c>
      <c r="E353" s="0" t="s">
        <v>536</v>
      </c>
      <c r="F353" s="0" t="s">
        <v>539</v>
      </c>
      <c r="G353" s="0" t="s">
        <v>530</v>
      </c>
    </row>
    <row r="354" customFormat="false" ht="12.8" hidden="false" customHeight="false" outlineLevel="0" collapsed="false">
      <c r="A354" s="0" t="s">
        <v>3</v>
      </c>
      <c r="B354" s="0" t="s">
        <v>66</v>
      </c>
      <c r="C354" s="0" t="s">
        <v>519</v>
      </c>
      <c r="D354" s="0" t="s">
        <v>520</v>
      </c>
      <c r="E354" s="0" t="s">
        <v>528</v>
      </c>
      <c r="F354" s="0" t="s">
        <v>539</v>
      </c>
      <c r="G354" s="0" t="s">
        <v>530</v>
      </c>
    </row>
    <row r="355" customFormat="false" ht="12.8" hidden="false" customHeight="false" outlineLevel="0" collapsed="false">
      <c r="A355" s="0" t="s">
        <v>3</v>
      </c>
      <c r="B355" s="0" t="s">
        <v>66</v>
      </c>
      <c r="C355" s="0" t="s">
        <v>519</v>
      </c>
      <c r="D355" s="0" t="s">
        <v>520</v>
      </c>
      <c r="E355" s="0" t="s">
        <v>531</v>
      </c>
      <c r="F355" s="0" t="s">
        <v>539</v>
      </c>
      <c r="G355" s="0" t="s">
        <v>530</v>
      </c>
    </row>
    <row r="356" customFormat="false" ht="12.8" hidden="false" customHeight="false" outlineLevel="0" collapsed="false">
      <c r="A356" s="0" t="s">
        <v>3</v>
      </c>
      <c r="B356" s="0" t="s">
        <v>66</v>
      </c>
      <c r="C356" s="0" t="s">
        <v>519</v>
      </c>
      <c r="D356" s="0" t="s">
        <v>520</v>
      </c>
      <c r="E356" s="0" t="s">
        <v>532</v>
      </c>
      <c r="F356" s="0" t="s">
        <v>539</v>
      </c>
      <c r="G356" s="0" t="s">
        <v>530</v>
      </c>
    </row>
    <row r="357" customFormat="false" ht="12.8" hidden="false" customHeight="false" outlineLevel="0" collapsed="false">
      <c r="A357" s="0" t="s">
        <v>3</v>
      </c>
      <c r="B357" s="0" t="s">
        <v>66</v>
      </c>
      <c r="C357" s="0" t="s">
        <v>519</v>
      </c>
      <c r="D357" s="0" t="s">
        <v>520</v>
      </c>
      <c r="E357" s="0" t="s">
        <v>533</v>
      </c>
      <c r="F357" s="0" t="s">
        <v>539</v>
      </c>
      <c r="G357" s="0" t="s">
        <v>530</v>
      </c>
    </row>
    <row r="358" customFormat="false" ht="12.8" hidden="false" customHeight="false" outlineLevel="0" collapsed="false">
      <c r="A358" s="0" t="s">
        <v>3</v>
      </c>
      <c r="B358" s="0" t="s">
        <v>66</v>
      </c>
      <c r="C358" s="0" t="s">
        <v>519</v>
      </c>
      <c r="D358" s="0" t="s">
        <v>520</v>
      </c>
      <c r="E358" s="0" t="s">
        <v>534</v>
      </c>
      <c r="F358" s="0" t="s">
        <v>539</v>
      </c>
      <c r="G358" s="0" t="s">
        <v>530</v>
      </c>
    </row>
    <row r="359" customFormat="false" ht="12.8" hidden="false" customHeight="false" outlineLevel="0" collapsed="false">
      <c r="A359" s="0" t="s">
        <v>3</v>
      </c>
      <c r="B359" s="0" t="s">
        <v>66</v>
      </c>
      <c r="C359" s="0" t="s">
        <v>519</v>
      </c>
      <c r="D359" s="0" t="s">
        <v>520</v>
      </c>
      <c r="E359" s="0" t="s">
        <v>535</v>
      </c>
      <c r="F359" s="0" t="s">
        <v>539</v>
      </c>
      <c r="G359" s="0" t="s">
        <v>530</v>
      </c>
    </row>
    <row r="360" customFormat="false" ht="12.8" hidden="false" customHeight="false" outlineLevel="0" collapsed="false">
      <c r="A360" s="0" t="s">
        <v>3</v>
      </c>
      <c r="B360" s="0" t="s">
        <v>66</v>
      </c>
      <c r="C360" s="0" t="s">
        <v>519</v>
      </c>
      <c r="D360" s="0" t="s">
        <v>520</v>
      </c>
      <c r="E360" s="0" t="s">
        <v>536</v>
      </c>
      <c r="F360" s="0" t="s">
        <v>539</v>
      </c>
      <c r="G360" s="0" t="s">
        <v>530</v>
      </c>
    </row>
    <row r="361" customFormat="false" ht="12.8" hidden="false" customHeight="false" outlineLevel="0" collapsed="false">
      <c r="A361" s="0" t="s">
        <v>3</v>
      </c>
      <c r="B361" s="0" t="s">
        <v>66</v>
      </c>
      <c r="C361" s="0" t="s">
        <v>521</v>
      </c>
      <c r="D361" s="0" t="s">
        <v>520</v>
      </c>
      <c r="E361" s="0" t="s">
        <v>537</v>
      </c>
      <c r="F361" s="0" t="s">
        <v>539</v>
      </c>
      <c r="G361" s="0" t="s">
        <v>530</v>
      </c>
    </row>
    <row r="362" customFormat="false" ht="12.8" hidden="false" customHeight="false" outlineLevel="0" collapsed="false">
      <c r="A362" s="0" t="s">
        <v>3</v>
      </c>
      <c r="B362" s="0" t="s">
        <v>66</v>
      </c>
      <c r="C362" s="0" t="s">
        <v>521</v>
      </c>
      <c r="D362" s="0" t="s">
        <v>520</v>
      </c>
      <c r="E362" s="0" t="s">
        <v>531</v>
      </c>
      <c r="F362" s="0" t="s">
        <v>539</v>
      </c>
      <c r="G362" s="0" t="s">
        <v>530</v>
      </c>
    </row>
    <row r="363" customFormat="false" ht="12.8" hidden="false" customHeight="false" outlineLevel="0" collapsed="false">
      <c r="A363" s="0" t="s">
        <v>3</v>
      </c>
      <c r="B363" s="0" t="s">
        <v>66</v>
      </c>
      <c r="C363" s="0" t="s">
        <v>521</v>
      </c>
      <c r="D363" s="0" t="s">
        <v>520</v>
      </c>
      <c r="E363" s="0" t="s">
        <v>538</v>
      </c>
      <c r="F363" s="0" t="s">
        <v>539</v>
      </c>
      <c r="G363" s="0" t="s">
        <v>530</v>
      </c>
    </row>
    <row r="364" customFormat="false" ht="12.8" hidden="false" customHeight="false" outlineLevel="0" collapsed="false">
      <c r="A364" s="0" t="s">
        <v>3</v>
      </c>
      <c r="B364" s="0" t="s">
        <v>66</v>
      </c>
      <c r="C364" s="0" t="s">
        <v>521</v>
      </c>
      <c r="D364" s="0" t="s">
        <v>520</v>
      </c>
      <c r="E364" s="0" t="s">
        <v>536</v>
      </c>
      <c r="F364" s="0" t="s">
        <v>539</v>
      </c>
      <c r="G364" s="0" t="s">
        <v>530</v>
      </c>
    </row>
    <row r="365" customFormat="false" ht="12.8" hidden="false" customHeight="false" outlineLevel="0" collapsed="false">
      <c r="A365" s="0" t="s">
        <v>3</v>
      </c>
      <c r="B365" s="0" t="s">
        <v>67</v>
      </c>
      <c r="C365" s="0" t="s">
        <v>519</v>
      </c>
      <c r="D365" s="0" t="s">
        <v>520</v>
      </c>
      <c r="E365" s="0" t="s">
        <v>528</v>
      </c>
      <c r="F365" s="0" t="s">
        <v>539</v>
      </c>
      <c r="G365" s="0" t="s">
        <v>530</v>
      </c>
    </row>
    <row r="366" customFormat="false" ht="12.8" hidden="false" customHeight="false" outlineLevel="0" collapsed="false">
      <c r="A366" s="0" t="s">
        <v>3</v>
      </c>
      <c r="B366" s="0" t="s">
        <v>67</v>
      </c>
      <c r="C366" s="0" t="s">
        <v>519</v>
      </c>
      <c r="D366" s="0" t="s">
        <v>520</v>
      </c>
      <c r="E366" s="0" t="s">
        <v>531</v>
      </c>
      <c r="F366" s="0" t="s">
        <v>539</v>
      </c>
      <c r="G366" s="0" t="s">
        <v>530</v>
      </c>
    </row>
    <row r="367" customFormat="false" ht="12.8" hidden="false" customHeight="false" outlineLevel="0" collapsed="false">
      <c r="A367" s="0" t="s">
        <v>3</v>
      </c>
      <c r="B367" s="0" t="s">
        <v>67</v>
      </c>
      <c r="C367" s="0" t="s">
        <v>519</v>
      </c>
      <c r="D367" s="0" t="s">
        <v>520</v>
      </c>
      <c r="E367" s="0" t="s">
        <v>532</v>
      </c>
      <c r="F367" s="0" t="s">
        <v>539</v>
      </c>
      <c r="G367" s="0" t="s">
        <v>530</v>
      </c>
    </row>
    <row r="368" customFormat="false" ht="12.8" hidden="false" customHeight="false" outlineLevel="0" collapsed="false">
      <c r="A368" s="0" t="s">
        <v>3</v>
      </c>
      <c r="B368" s="0" t="s">
        <v>67</v>
      </c>
      <c r="C368" s="0" t="s">
        <v>519</v>
      </c>
      <c r="D368" s="0" t="s">
        <v>520</v>
      </c>
      <c r="E368" s="0" t="s">
        <v>533</v>
      </c>
      <c r="F368" s="0" t="s">
        <v>539</v>
      </c>
      <c r="G368" s="0" t="s">
        <v>530</v>
      </c>
    </row>
    <row r="369" customFormat="false" ht="12.8" hidden="false" customHeight="false" outlineLevel="0" collapsed="false">
      <c r="A369" s="0" t="s">
        <v>3</v>
      </c>
      <c r="B369" s="0" t="s">
        <v>67</v>
      </c>
      <c r="C369" s="0" t="s">
        <v>519</v>
      </c>
      <c r="D369" s="0" t="s">
        <v>520</v>
      </c>
      <c r="E369" s="0" t="s">
        <v>534</v>
      </c>
      <c r="F369" s="0" t="s">
        <v>539</v>
      </c>
      <c r="G369" s="0" t="s">
        <v>530</v>
      </c>
    </row>
    <row r="370" customFormat="false" ht="12.8" hidden="false" customHeight="false" outlineLevel="0" collapsed="false">
      <c r="A370" s="0" t="s">
        <v>3</v>
      </c>
      <c r="B370" s="0" t="s">
        <v>67</v>
      </c>
      <c r="C370" s="0" t="s">
        <v>519</v>
      </c>
      <c r="D370" s="0" t="s">
        <v>520</v>
      </c>
      <c r="E370" s="0" t="s">
        <v>535</v>
      </c>
      <c r="F370" s="0" t="s">
        <v>539</v>
      </c>
      <c r="G370" s="0" t="s">
        <v>530</v>
      </c>
    </row>
    <row r="371" customFormat="false" ht="12.8" hidden="false" customHeight="false" outlineLevel="0" collapsed="false">
      <c r="A371" s="0" t="s">
        <v>3</v>
      </c>
      <c r="B371" s="0" t="s">
        <v>67</v>
      </c>
      <c r="C371" s="0" t="s">
        <v>519</v>
      </c>
      <c r="D371" s="0" t="s">
        <v>520</v>
      </c>
      <c r="E371" s="0" t="s">
        <v>536</v>
      </c>
      <c r="F371" s="0" t="s">
        <v>539</v>
      </c>
      <c r="G371" s="0" t="s">
        <v>530</v>
      </c>
    </row>
    <row r="372" customFormat="false" ht="12.8" hidden="false" customHeight="false" outlineLevel="0" collapsed="false">
      <c r="A372" s="0" t="s">
        <v>3</v>
      </c>
      <c r="B372" s="0" t="s">
        <v>67</v>
      </c>
      <c r="C372" s="0" t="s">
        <v>521</v>
      </c>
      <c r="D372" s="0" t="s">
        <v>520</v>
      </c>
      <c r="E372" s="0" t="s">
        <v>537</v>
      </c>
      <c r="F372" s="0" t="s">
        <v>539</v>
      </c>
      <c r="G372" s="0" t="s">
        <v>530</v>
      </c>
    </row>
    <row r="373" customFormat="false" ht="12.8" hidden="false" customHeight="false" outlineLevel="0" collapsed="false">
      <c r="A373" s="0" t="s">
        <v>3</v>
      </c>
      <c r="B373" s="0" t="s">
        <v>67</v>
      </c>
      <c r="C373" s="0" t="s">
        <v>521</v>
      </c>
      <c r="D373" s="0" t="s">
        <v>520</v>
      </c>
      <c r="E373" s="0" t="s">
        <v>531</v>
      </c>
      <c r="F373" s="0" t="s">
        <v>539</v>
      </c>
      <c r="G373" s="0" t="s">
        <v>530</v>
      </c>
    </row>
    <row r="374" customFormat="false" ht="12.8" hidden="false" customHeight="false" outlineLevel="0" collapsed="false">
      <c r="A374" s="0" t="s">
        <v>3</v>
      </c>
      <c r="B374" s="0" t="s">
        <v>67</v>
      </c>
      <c r="C374" s="0" t="s">
        <v>521</v>
      </c>
      <c r="D374" s="0" t="s">
        <v>520</v>
      </c>
      <c r="E374" s="0" t="s">
        <v>538</v>
      </c>
      <c r="F374" s="0" t="s">
        <v>539</v>
      </c>
      <c r="G374" s="0" t="s">
        <v>530</v>
      </c>
    </row>
    <row r="375" customFormat="false" ht="12.8" hidden="false" customHeight="false" outlineLevel="0" collapsed="false">
      <c r="A375" s="0" t="s">
        <v>3</v>
      </c>
      <c r="B375" s="0" t="s">
        <v>67</v>
      </c>
      <c r="C375" s="0" t="s">
        <v>521</v>
      </c>
      <c r="D375" s="0" t="s">
        <v>520</v>
      </c>
      <c r="E375" s="0" t="s">
        <v>536</v>
      </c>
      <c r="F375" s="0" t="s">
        <v>539</v>
      </c>
      <c r="G375" s="0" t="s">
        <v>530</v>
      </c>
    </row>
    <row r="376" customFormat="false" ht="12.8" hidden="false" customHeight="false" outlineLevel="0" collapsed="false">
      <c r="A376" s="0" t="s">
        <v>3</v>
      </c>
      <c r="B376" s="0" t="s">
        <v>68</v>
      </c>
      <c r="C376" s="0" t="s">
        <v>519</v>
      </c>
      <c r="D376" s="0" t="s">
        <v>520</v>
      </c>
      <c r="E376" s="0" t="s">
        <v>528</v>
      </c>
      <c r="F376" s="0" t="s">
        <v>539</v>
      </c>
      <c r="G376" s="0" t="s">
        <v>530</v>
      </c>
    </row>
    <row r="377" customFormat="false" ht="12.8" hidden="false" customHeight="false" outlineLevel="0" collapsed="false">
      <c r="A377" s="0" t="s">
        <v>3</v>
      </c>
      <c r="B377" s="0" t="s">
        <v>68</v>
      </c>
      <c r="C377" s="0" t="s">
        <v>519</v>
      </c>
      <c r="D377" s="0" t="s">
        <v>520</v>
      </c>
      <c r="E377" s="0" t="s">
        <v>531</v>
      </c>
      <c r="F377" s="0" t="s">
        <v>539</v>
      </c>
      <c r="G377" s="0" t="s">
        <v>530</v>
      </c>
    </row>
    <row r="378" customFormat="false" ht="12.8" hidden="false" customHeight="false" outlineLevel="0" collapsed="false">
      <c r="A378" s="0" t="s">
        <v>3</v>
      </c>
      <c r="B378" s="0" t="s">
        <v>68</v>
      </c>
      <c r="C378" s="0" t="s">
        <v>519</v>
      </c>
      <c r="D378" s="0" t="s">
        <v>520</v>
      </c>
      <c r="E378" s="0" t="s">
        <v>532</v>
      </c>
      <c r="F378" s="0" t="s">
        <v>539</v>
      </c>
      <c r="G378" s="0" t="s">
        <v>530</v>
      </c>
    </row>
    <row r="379" customFormat="false" ht="12.8" hidden="false" customHeight="false" outlineLevel="0" collapsed="false">
      <c r="A379" s="0" t="s">
        <v>3</v>
      </c>
      <c r="B379" s="0" t="s">
        <v>68</v>
      </c>
      <c r="C379" s="0" t="s">
        <v>519</v>
      </c>
      <c r="D379" s="0" t="s">
        <v>520</v>
      </c>
      <c r="E379" s="0" t="s">
        <v>533</v>
      </c>
      <c r="F379" s="0" t="s">
        <v>539</v>
      </c>
      <c r="G379" s="0" t="s">
        <v>530</v>
      </c>
    </row>
    <row r="380" customFormat="false" ht="12.8" hidden="false" customHeight="false" outlineLevel="0" collapsed="false">
      <c r="A380" s="0" t="s">
        <v>3</v>
      </c>
      <c r="B380" s="0" t="s">
        <v>68</v>
      </c>
      <c r="C380" s="0" t="s">
        <v>519</v>
      </c>
      <c r="D380" s="0" t="s">
        <v>520</v>
      </c>
      <c r="E380" s="0" t="s">
        <v>534</v>
      </c>
      <c r="F380" s="0" t="s">
        <v>539</v>
      </c>
      <c r="G380" s="0" t="s">
        <v>530</v>
      </c>
    </row>
    <row r="381" customFormat="false" ht="12.8" hidden="false" customHeight="false" outlineLevel="0" collapsed="false">
      <c r="A381" s="0" t="s">
        <v>3</v>
      </c>
      <c r="B381" s="0" t="s">
        <v>68</v>
      </c>
      <c r="C381" s="0" t="s">
        <v>519</v>
      </c>
      <c r="D381" s="0" t="s">
        <v>520</v>
      </c>
      <c r="E381" s="0" t="s">
        <v>535</v>
      </c>
      <c r="F381" s="0" t="s">
        <v>539</v>
      </c>
      <c r="G381" s="0" t="s">
        <v>530</v>
      </c>
    </row>
    <row r="382" customFormat="false" ht="12.8" hidden="false" customHeight="false" outlineLevel="0" collapsed="false">
      <c r="A382" s="0" t="s">
        <v>3</v>
      </c>
      <c r="B382" s="0" t="s">
        <v>68</v>
      </c>
      <c r="C382" s="0" t="s">
        <v>519</v>
      </c>
      <c r="D382" s="0" t="s">
        <v>520</v>
      </c>
      <c r="E382" s="0" t="s">
        <v>536</v>
      </c>
      <c r="F382" s="0" t="s">
        <v>539</v>
      </c>
      <c r="G382" s="0" t="s">
        <v>530</v>
      </c>
    </row>
    <row r="383" customFormat="false" ht="12.8" hidden="false" customHeight="false" outlineLevel="0" collapsed="false">
      <c r="A383" s="0" t="s">
        <v>3</v>
      </c>
      <c r="B383" s="0" t="s">
        <v>68</v>
      </c>
      <c r="C383" s="0" t="s">
        <v>521</v>
      </c>
      <c r="D383" s="0" t="s">
        <v>520</v>
      </c>
      <c r="E383" s="0" t="s">
        <v>537</v>
      </c>
      <c r="F383" s="0" t="s">
        <v>539</v>
      </c>
      <c r="G383" s="0" t="s">
        <v>530</v>
      </c>
    </row>
    <row r="384" customFormat="false" ht="12.8" hidden="false" customHeight="false" outlineLevel="0" collapsed="false">
      <c r="A384" s="0" t="s">
        <v>3</v>
      </c>
      <c r="B384" s="0" t="s">
        <v>68</v>
      </c>
      <c r="C384" s="0" t="s">
        <v>521</v>
      </c>
      <c r="D384" s="0" t="s">
        <v>520</v>
      </c>
      <c r="E384" s="0" t="s">
        <v>531</v>
      </c>
      <c r="F384" s="0" t="s">
        <v>539</v>
      </c>
      <c r="G384" s="0" t="s">
        <v>530</v>
      </c>
    </row>
    <row r="385" customFormat="false" ht="12.8" hidden="false" customHeight="false" outlineLevel="0" collapsed="false">
      <c r="A385" s="0" t="s">
        <v>3</v>
      </c>
      <c r="B385" s="0" t="s">
        <v>68</v>
      </c>
      <c r="C385" s="0" t="s">
        <v>521</v>
      </c>
      <c r="D385" s="0" t="s">
        <v>520</v>
      </c>
      <c r="E385" s="0" t="s">
        <v>538</v>
      </c>
      <c r="F385" s="0" t="s">
        <v>539</v>
      </c>
      <c r="G385" s="0" t="s">
        <v>530</v>
      </c>
    </row>
    <row r="386" customFormat="false" ht="12.8" hidden="false" customHeight="false" outlineLevel="0" collapsed="false">
      <c r="A386" s="0" t="s">
        <v>3</v>
      </c>
      <c r="B386" s="0" t="s">
        <v>68</v>
      </c>
      <c r="C386" s="0" t="s">
        <v>521</v>
      </c>
      <c r="D386" s="0" t="s">
        <v>520</v>
      </c>
      <c r="E386" s="0" t="s">
        <v>536</v>
      </c>
      <c r="F386" s="0" t="s">
        <v>539</v>
      </c>
      <c r="G386" s="0" t="s">
        <v>530</v>
      </c>
    </row>
    <row r="387" customFormat="false" ht="12.8" hidden="false" customHeight="false" outlineLevel="0" collapsed="false">
      <c r="A387" s="0" t="s">
        <v>3</v>
      </c>
      <c r="B387" s="0" t="s">
        <v>69</v>
      </c>
      <c r="C387" s="0" t="s">
        <v>519</v>
      </c>
      <c r="D387" s="0" t="s">
        <v>520</v>
      </c>
      <c r="E387" s="0" t="s">
        <v>528</v>
      </c>
      <c r="F387" s="0" t="s">
        <v>540</v>
      </c>
      <c r="G387" s="0" t="s">
        <v>530</v>
      </c>
    </row>
    <row r="388" customFormat="false" ht="12.8" hidden="false" customHeight="false" outlineLevel="0" collapsed="false">
      <c r="A388" s="0" t="s">
        <v>3</v>
      </c>
      <c r="B388" s="0" t="s">
        <v>69</v>
      </c>
      <c r="C388" s="0" t="s">
        <v>519</v>
      </c>
      <c r="D388" s="0" t="s">
        <v>520</v>
      </c>
      <c r="E388" s="0" t="s">
        <v>531</v>
      </c>
      <c r="F388" s="0" t="s">
        <v>540</v>
      </c>
      <c r="G388" s="0" t="s">
        <v>530</v>
      </c>
    </row>
    <row r="389" customFormat="false" ht="12.8" hidden="false" customHeight="false" outlineLevel="0" collapsed="false">
      <c r="A389" s="0" t="s">
        <v>3</v>
      </c>
      <c r="B389" s="0" t="s">
        <v>69</v>
      </c>
      <c r="C389" s="0" t="s">
        <v>519</v>
      </c>
      <c r="D389" s="0" t="s">
        <v>520</v>
      </c>
      <c r="E389" s="0" t="s">
        <v>532</v>
      </c>
      <c r="F389" s="0" t="s">
        <v>540</v>
      </c>
      <c r="G389" s="0" t="s">
        <v>530</v>
      </c>
    </row>
    <row r="390" customFormat="false" ht="12.8" hidden="false" customHeight="false" outlineLevel="0" collapsed="false">
      <c r="A390" s="0" t="s">
        <v>3</v>
      </c>
      <c r="B390" s="0" t="s">
        <v>69</v>
      </c>
      <c r="C390" s="0" t="s">
        <v>519</v>
      </c>
      <c r="D390" s="0" t="s">
        <v>520</v>
      </c>
      <c r="E390" s="0" t="s">
        <v>533</v>
      </c>
      <c r="F390" s="0" t="s">
        <v>540</v>
      </c>
      <c r="G390" s="0" t="s">
        <v>530</v>
      </c>
    </row>
    <row r="391" customFormat="false" ht="12.8" hidden="false" customHeight="false" outlineLevel="0" collapsed="false">
      <c r="A391" s="0" t="s">
        <v>3</v>
      </c>
      <c r="B391" s="0" t="s">
        <v>69</v>
      </c>
      <c r="C391" s="0" t="s">
        <v>519</v>
      </c>
      <c r="D391" s="0" t="s">
        <v>520</v>
      </c>
      <c r="E391" s="0" t="s">
        <v>534</v>
      </c>
      <c r="F391" s="0" t="s">
        <v>540</v>
      </c>
      <c r="G391" s="0" t="s">
        <v>530</v>
      </c>
    </row>
    <row r="392" customFormat="false" ht="12.8" hidden="false" customHeight="false" outlineLevel="0" collapsed="false">
      <c r="A392" s="0" t="s">
        <v>3</v>
      </c>
      <c r="B392" s="0" t="s">
        <v>69</v>
      </c>
      <c r="C392" s="0" t="s">
        <v>519</v>
      </c>
      <c r="D392" s="0" t="s">
        <v>520</v>
      </c>
      <c r="E392" s="0" t="s">
        <v>535</v>
      </c>
      <c r="F392" s="0" t="s">
        <v>540</v>
      </c>
      <c r="G392" s="0" t="s">
        <v>530</v>
      </c>
    </row>
    <row r="393" customFormat="false" ht="12.8" hidden="false" customHeight="false" outlineLevel="0" collapsed="false">
      <c r="A393" s="0" t="s">
        <v>3</v>
      </c>
      <c r="B393" s="0" t="s">
        <v>69</v>
      </c>
      <c r="C393" s="0" t="s">
        <v>519</v>
      </c>
      <c r="D393" s="0" t="s">
        <v>520</v>
      </c>
      <c r="E393" s="0" t="s">
        <v>536</v>
      </c>
      <c r="F393" s="0" t="s">
        <v>540</v>
      </c>
      <c r="G393" s="0" t="s">
        <v>530</v>
      </c>
    </row>
    <row r="394" customFormat="false" ht="12.8" hidden="false" customHeight="false" outlineLevel="0" collapsed="false">
      <c r="A394" s="0" t="s">
        <v>3</v>
      </c>
      <c r="B394" s="0" t="s">
        <v>69</v>
      </c>
      <c r="C394" s="0" t="s">
        <v>521</v>
      </c>
      <c r="D394" s="0" t="s">
        <v>520</v>
      </c>
      <c r="E394" s="0" t="s">
        <v>537</v>
      </c>
      <c r="F394" s="0" t="s">
        <v>540</v>
      </c>
      <c r="G394" s="0" t="s">
        <v>530</v>
      </c>
    </row>
    <row r="395" customFormat="false" ht="12.8" hidden="false" customHeight="false" outlineLevel="0" collapsed="false">
      <c r="A395" s="0" t="s">
        <v>3</v>
      </c>
      <c r="B395" s="0" t="s">
        <v>69</v>
      </c>
      <c r="C395" s="0" t="s">
        <v>521</v>
      </c>
      <c r="D395" s="0" t="s">
        <v>520</v>
      </c>
      <c r="E395" s="0" t="s">
        <v>531</v>
      </c>
      <c r="F395" s="0" t="s">
        <v>540</v>
      </c>
      <c r="G395" s="0" t="s">
        <v>530</v>
      </c>
    </row>
    <row r="396" customFormat="false" ht="12.8" hidden="false" customHeight="false" outlineLevel="0" collapsed="false">
      <c r="A396" s="0" t="s">
        <v>3</v>
      </c>
      <c r="B396" s="0" t="s">
        <v>69</v>
      </c>
      <c r="C396" s="0" t="s">
        <v>521</v>
      </c>
      <c r="D396" s="0" t="s">
        <v>520</v>
      </c>
      <c r="E396" s="0" t="s">
        <v>538</v>
      </c>
      <c r="F396" s="0" t="s">
        <v>540</v>
      </c>
      <c r="G396" s="0" t="s">
        <v>530</v>
      </c>
    </row>
    <row r="397" customFormat="false" ht="12.8" hidden="false" customHeight="false" outlineLevel="0" collapsed="false">
      <c r="A397" s="0" t="s">
        <v>3</v>
      </c>
      <c r="B397" s="0" t="s">
        <v>69</v>
      </c>
      <c r="C397" s="0" t="s">
        <v>521</v>
      </c>
      <c r="D397" s="0" t="s">
        <v>520</v>
      </c>
      <c r="E397" s="0" t="s">
        <v>536</v>
      </c>
      <c r="F397" s="0" t="s">
        <v>540</v>
      </c>
      <c r="G397" s="0" t="s">
        <v>530</v>
      </c>
    </row>
    <row r="398" customFormat="false" ht="12.8" hidden="false" customHeight="false" outlineLevel="0" collapsed="false">
      <c r="A398" s="0" t="s">
        <v>3</v>
      </c>
      <c r="B398" s="0" t="s">
        <v>70</v>
      </c>
      <c r="C398" s="0" t="s">
        <v>519</v>
      </c>
      <c r="D398" s="0" t="s">
        <v>520</v>
      </c>
      <c r="E398" s="0" t="s">
        <v>528</v>
      </c>
      <c r="F398" s="0" t="s">
        <v>540</v>
      </c>
      <c r="G398" s="0" t="s">
        <v>530</v>
      </c>
    </row>
    <row r="399" customFormat="false" ht="12.8" hidden="false" customHeight="false" outlineLevel="0" collapsed="false">
      <c r="A399" s="0" t="s">
        <v>3</v>
      </c>
      <c r="B399" s="0" t="s">
        <v>70</v>
      </c>
      <c r="C399" s="0" t="s">
        <v>519</v>
      </c>
      <c r="D399" s="0" t="s">
        <v>520</v>
      </c>
      <c r="E399" s="0" t="s">
        <v>531</v>
      </c>
      <c r="F399" s="0" t="s">
        <v>540</v>
      </c>
      <c r="G399" s="0" t="s">
        <v>530</v>
      </c>
    </row>
    <row r="400" customFormat="false" ht="12.8" hidden="false" customHeight="false" outlineLevel="0" collapsed="false">
      <c r="A400" s="0" t="s">
        <v>3</v>
      </c>
      <c r="B400" s="0" t="s">
        <v>70</v>
      </c>
      <c r="C400" s="0" t="s">
        <v>519</v>
      </c>
      <c r="D400" s="0" t="s">
        <v>520</v>
      </c>
      <c r="E400" s="0" t="s">
        <v>532</v>
      </c>
      <c r="F400" s="0" t="s">
        <v>540</v>
      </c>
      <c r="G400" s="0" t="s">
        <v>530</v>
      </c>
    </row>
    <row r="401" customFormat="false" ht="12.8" hidden="false" customHeight="false" outlineLevel="0" collapsed="false">
      <c r="A401" s="0" t="s">
        <v>3</v>
      </c>
      <c r="B401" s="0" t="s">
        <v>70</v>
      </c>
      <c r="C401" s="0" t="s">
        <v>519</v>
      </c>
      <c r="D401" s="0" t="s">
        <v>520</v>
      </c>
      <c r="E401" s="0" t="s">
        <v>533</v>
      </c>
      <c r="F401" s="0" t="s">
        <v>540</v>
      </c>
      <c r="G401" s="0" t="s">
        <v>530</v>
      </c>
    </row>
    <row r="402" customFormat="false" ht="12.8" hidden="false" customHeight="false" outlineLevel="0" collapsed="false">
      <c r="A402" s="0" t="s">
        <v>3</v>
      </c>
      <c r="B402" s="0" t="s">
        <v>70</v>
      </c>
      <c r="C402" s="0" t="s">
        <v>519</v>
      </c>
      <c r="D402" s="0" t="s">
        <v>520</v>
      </c>
      <c r="E402" s="0" t="s">
        <v>534</v>
      </c>
      <c r="F402" s="0" t="s">
        <v>540</v>
      </c>
      <c r="G402" s="0" t="s">
        <v>530</v>
      </c>
    </row>
    <row r="403" customFormat="false" ht="12.8" hidden="false" customHeight="false" outlineLevel="0" collapsed="false">
      <c r="A403" s="0" t="s">
        <v>3</v>
      </c>
      <c r="B403" s="0" t="s">
        <v>70</v>
      </c>
      <c r="C403" s="0" t="s">
        <v>519</v>
      </c>
      <c r="D403" s="0" t="s">
        <v>520</v>
      </c>
      <c r="E403" s="0" t="s">
        <v>535</v>
      </c>
      <c r="F403" s="0" t="s">
        <v>540</v>
      </c>
      <c r="G403" s="0" t="s">
        <v>530</v>
      </c>
    </row>
    <row r="404" customFormat="false" ht="12.8" hidden="false" customHeight="false" outlineLevel="0" collapsed="false">
      <c r="A404" s="0" t="s">
        <v>3</v>
      </c>
      <c r="B404" s="0" t="s">
        <v>70</v>
      </c>
      <c r="C404" s="0" t="s">
        <v>519</v>
      </c>
      <c r="D404" s="0" t="s">
        <v>520</v>
      </c>
      <c r="E404" s="0" t="s">
        <v>536</v>
      </c>
      <c r="F404" s="0" t="s">
        <v>540</v>
      </c>
      <c r="G404" s="0" t="s">
        <v>530</v>
      </c>
    </row>
    <row r="405" customFormat="false" ht="12.8" hidden="false" customHeight="false" outlineLevel="0" collapsed="false">
      <c r="A405" s="0" t="s">
        <v>3</v>
      </c>
      <c r="B405" s="0" t="s">
        <v>70</v>
      </c>
      <c r="C405" s="0" t="s">
        <v>521</v>
      </c>
      <c r="D405" s="0" t="s">
        <v>520</v>
      </c>
      <c r="E405" s="0" t="s">
        <v>537</v>
      </c>
      <c r="F405" s="0" t="s">
        <v>540</v>
      </c>
      <c r="G405" s="0" t="s">
        <v>530</v>
      </c>
    </row>
    <row r="406" customFormat="false" ht="12.8" hidden="false" customHeight="false" outlineLevel="0" collapsed="false">
      <c r="A406" s="0" t="s">
        <v>3</v>
      </c>
      <c r="B406" s="0" t="s">
        <v>70</v>
      </c>
      <c r="C406" s="0" t="s">
        <v>521</v>
      </c>
      <c r="D406" s="0" t="s">
        <v>520</v>
      </c>
      <c r="E406" s="0" t="s">
        <v>531</v>
      </c>
      <c r="F406" s="0" t="s">
        <v>540</v>
      </c>
      <c r="G406" s="0" t="s">
        <v>530</v>
      </c>
    </row>
    <row r="407" customFormat="false" ht="12.8" hidden="false" customHeight="false" outlineLevel="0" collapsed="false">
      <c r="A407" s="0" t="s">
        <v>3</v>
      </c>
      <c r="B407" s="0" t="s">
        <v>70</v>
      </c>
      <c r="C407" s="0" t="s">
        <v>521</v>
      </c>
      <c r="D407" s="0" t="s">
        <v>520</v>
      </c>
      <c r="E407" s="0" t="s">
        <v>538</v>
      </c>
      <c r="F407" s="0" t="s">
        <v>540</v>
      </c>
      <c r="G407" s="0" t="s">
        <v>530</v>
      </c>
    </row>
    <row r="408" customFormat="false" ht="12.8" hidden="false" customHeight="false" outlineLevel="0" collapsed="false">
      <c r="A408" s="0" t="s">
        <v>3</v>
      </c>
      <c r="B408" s="0" t="s">
        <v>70</v>
      </c>
      <c r="C408" s="0" t="s">
        <v>521</v>
      </c>
      <c r="D408" s="0" t="s">
        <v>520</v>
      </c>
      <c r="E408" s="0" t="s">
        <v>536</v>
      </c>
      <c r="F408" s="0" t="s">
        <v>540</v>
      </c>
      <c r="G408" s="0" t="s">
        <v>530</v>
      </c>
    </row>
    <row r="409" customFormat="false" ht="12.8" hidden="false" customHeight="false" outlineLevel="0" collapsed="false">
      <c r="A409" s="0" t="s">
        <v>3</v>
      </c>
      <c r="B409" s="0" t="s">
        <v>71</v>
      </c>
      <c r="C409" s="0" t="s">
        <v>519</v>
      </c>
      <c r="D409" s="0" t="s">
        <v>520</v>
      </c>
      <c r="E409" s="0" t="s">
        <v>528</v>
      </c>
      <c r="F409" s="0" t="s">
        <v>540</v>
      </c>
      <c r="G409" s="0" t="s">
        <v>530</v>
      </c>
    </row>
    <row r="410" customFormat="false" ht="12.8" hidden="false" customHeight="false" outlineLevel="0" collapsed="false">
      <c r="A410" s="0" t="s">
        <v>3</v>
      </c>
      <c r="B410" s="0" t="s">
        <v>71</v>
      </c>
      <c r="C410" s="0" t="s">
        <v>519</v>
      </c>
      <c r="D410" s="0" t="s">
        <v>520</v>
      </c>
      <c r="E410" s="0" t="s">
        <v>531</v>
      </c>
      <c r="F410" s="0" t="s">
        <v>540</v>
      </c>
      <c r="G410" s="0" t="s">
        <v>530</v>
      </c>
    </row>
    <row r="411" customFormat="false" ht="12.8" hidden="false" customHeight="false" outlineLevel="0" collapsed="false">
      <c r="A411" s="0" t="s">
        <v>3</v>
      </c>
      <c r="B411" s="0" t="s">
        <v>71</v>
      </c>
      <c r="C411" s="0" t="s">
        <v>519</v>
      </c>
      <c r="D411" s="0" t="s">
        <v>520</v>
      </c>
      <c r="E411" s="0" t="s">
        <v>532</v>
      </c>
      <c r="F411" s="0" t="s">
        <v>540</v>
      </c>
      <c r="G411" s="0" t="s">
        <v>530</v>
      </c>
    </row>
    <row r="412" customFormat="false" ht="12.8" hidden="false" customHeight="false" outlineLevel="0" collapsed="false">
      <c r="A412" s="0" t="s">
        <v>3</v>
      </c>
      <c r="B412" s="0" t="s">
        <v>71</v>
      </c>
      <c r="C412" s="0" t="s">
        <v>519</v>
      </c>
      <c r="D412" s="0" t="s">
        <v>520</v>
      </c>
      <c r="E412" s="0" t="s">
        <v>533</v>
      </c>
      <c r="F412" s="0" t="s">
        <v>540</v>
      </c>
      <c r="G412" s="0" t="s">
        <v>530</v>
      </c>
    </row>
    <row r="413" customFormat="false" ht="12.8" hidden="false" customHeight="false" outlineLevel="0" collapsed="false">
      <c r="A413" s="0" t="s">
        <v>3</v>
      </c>
      <c r="B413" s="0" t="s">
        <v>71</v>
      </c>
      <c r="C413" s="0" t="s">
        <v>519</v>
      </c>
      <c r="D413" s="0" t="s">
        <v>520</v>
      </c>
      <c r="E413" s="0" t="s">
        <v>534</v>
      </c>
      <c r="F413" s="0" t="s">
        <v>540</v>
      </c>
      <c r="G413" s="0" t="s">
        <v>530</v>
      </c>
    </row>
    <row r="414" customFormat="false" ht="12.8" hidden="false" customHeight="false" outlineLevel="0" collapsed="false">
      <c r="A414" s="0" t="s">
        <v>3</v>
      </c>
      <c r="B414" s="0" t="s">
        <v>71</v>
      </c>
      <c r="C414" s="0" t="s">
        <v>519</v>
      </c>
      <c r="D414" s="0" t="s">
        <v>520</v>
      </c>
      <c r="E414" s="0" t="s">
        <v>535</v>
      </c>
      <c r="F414" s="0" t="s">
        <v>540</v>
      </c>
      <c r="G414" s="0" t="s">
        <v>530</v>
      </c>
    </row>
    <row r="415" customFormat="false" ht="12.8" hidden="false" customHeight="false" outlineLevel="0" collapsed="false">
      <c r="A415" s="0" t="s">
        <v>3</v>
      </c>
      <c r="B415" s="0" t="s">
        <v>71</v>
      </c>
      <c r="C415" s="0" t="s">
        <v>519</v>
      </c>
      <c r="D415" s="0" t="s">
        <v>520</v>
      </c>
      <c r="E415" s="0" t="s">
        <v>536</v>
      </c>
      <c r="F415" s="0" t="s">
        <v>540</v>
      </c>
      <c r="G415" s="0" t="s">
        <v>530</v>
      </c>
    </row>
    <row r="416" customFormat="false" ht="12.8" hidden="false" customHeight="false" outlineLevel="0" collapsed="false">
      <c r="A416" s="0" t="s">
        <v>3</v>
      </c>
      <c r="B416" s="0" t="s">
        <v>71</v>
      </c>
      <c r="C416" s="0" t="s">
        <v>521</v>
      </c>
      <c r="D416" s="0" t="s">
        <v>520</v>
      </c>
      <c r="E416" s="0" t="s">
        <v>537</v>
      </c>
      <c r="F416" s="0" t="s">
        <v>540</v>
      </c>
      <c r="G416" s="0" t="s">
        <v>530</v>
      </c>
    </row>
    <row r="417" customFormat="false" ht="12.8" hidden="false" customHeight="false" outlineLevel="0" collapsed="false">
      <c r="A417" s="0" t="s">
        <v>3</v>
      </c>
      <c r="B417" s="0" t="s">
        <v>71</v>
      </c>
      <c r="C417" s="0" t="s">
        <v>521</v>
      </c>
      <c r="D417" s="0" t="s">
        <v>520</v>
      </c>
      <c r="E417" s="0" t="s">
        <v>531</v>
      </c>
      <c r="F417" s="0" t="s">
        <v>540</v>
      </c>
      <c r="G417" s="0" t="s">
        <v>530</v>
      </c>
    </row>
    <row r="418" customFormat="false" ht="12.8" hidden="false" customHeight="false" outlineLevel="0" collapsed="false">
      <c r="A418" s="0" t="s">
        <v>3</v>
      </c>
      <c r="B418" s="0" t="s">
        <v>71</v>
      </c>
      <c r="C418" s="0" t="s">
        <v>521</v>
      </c>
      <c r="D418" s="0" t="s">
        <v>520</v>
      </c>
      <c r="E418" s="0" t="s">
        <v>538</v>
      </c>
      <c r="F418" s="0" t="s">
        <v>540</v>
      </c>
      <c r="G418" s="0" t="s">
        <v>530</v>
      </c>
    </row>
    <row r="419" customFormat="false" ht="12.8" hidden="false" customHeight="false" outlineLevel="0" collapsed="false">
      <c r="A419" s="0" t="s">
        <v>3</v>
      </c>
      <c r="B419" s="0" t="s">
        <v>71</v>
      </c>
      <c r="C419" s="0" t="s">
        <v>521</v>
      </c>
      <c r="D419" s="0" t="s">
        <v>520</v>
      </c>
      <c r="E419" s="0" t="s">
        <v>536</v>
      </c>
      <c r="F419" s="0" t="s">
        <v>540</v>
      </c>
      <c r="G419" s="0" t="s">
        <v>530</v>
      </c>
    </row>
    <row r="420" customFormat="false" ht="12.8" hidden="false" customHeight="false" outlineLevel="0" collapsed="false">
      <c r="A420" s="0" t="s">
        <v>3</v>
      </c>
      <c r="B420" s="0" t="s">
        <v>72</v>
      </c>
      <c r="C420" s="0" t="s">
        <v>519</v>
      </c>
      <c r="D420" s="0" t="s">
        <v>520</v>
      </c>
      <c r="E420" s="0" t="s">
        <v>528</v>
      </c>
      <c r="F420" s="0" t="s">
        <v>540</v>
      </c>
      <c r="G420" s="0" t="s">
        <v>530</v>
      </c>
    </row>
    <row r="421" customFormat="false" ht="12.8" hidden="false" customHeight="false" outlineLevel="0" collapsed="false">
      <c r="A421" s="0" t="s">
        <v>3</v>
      </c>
      <c r="B421" s="0" t="s">
        <v>72</v>
      </c>
      <c r="C421" s="0" t="s">
        <v>519</v>
      </c>
      <c r="D421" s="0" t="s">
        <v>520</v>
      </c>
      <c r="E421" s="0" t="s">
        <v>531</v>
      </c>
      <c r="F421" s="0" t="s">
        <v>540</v>
      </c>
      <c r="G421" s="0" t="s">
        <v>530</v>
      </c>
    </row>
    <row r="422" customFormat="false" ht="12.8" hidden="false" customHeight="false" outlineLevel="0" collapsed="false">
      <c r="A422" s="0" t="s">
        <v>3</v>
      </c>
      <c r="B422" s="0" t="s">
        <v>72</v>
      </c>
      <c r="C422" s="0" t="s">
        <v>519</v>
      </c>
      <c r="D422" s="0" t="s">
        <v>520</v>
      </c>
      <c r="E422" s="0" t="s">
        <v>532</v>
      </c>
      <c r="F422" s="0" t="s">
        <v>540</v>
      </c>
      <c r="G422" s="0" t="s">
        <v>530</v>
      </c>
    </row>
    <row r="423" customFormat="false" ht="12.8" hidden="false" customHeight="false" outlineLevel="0" collapsed="false">
      <c r="A423" s="0" t="s">
        <v>3</v>
      </c>
      <c r="B423" s="0" t="s">
        <v>72</v>
      </c>
      <c r="C423" s="0" t="s">
        <v>519</v>
      </c>
      <c r="D423" s="0" t="s">
        <v>520</v>
      </c>
      <c r="E423" s="0" t="s">
        <v>533</v>
      </c>
      <c r="F423" s="0" t="s">
        <v>540</v>
      </c>
      <c r="G423" s="0" t="s">
        <v>530</v>
      </c>
    </row>
    <row r="424" customFormat="false" ht="12.8" hidden="false" customHeight="false" outlineLevel="0" collapsed="false">
      <c r="A424" s="0" t="s">
        <v>3</v>
      </c>
      <c r="B424" s="0" t="s">
        <v>72</v>
      </c>
      <c r="C424" s="0" t="s">
        <v>519</v>
      </c>
      <c r="D424" s="0" t="s">
        <v>520</v>
      </c>
      <c r="E424" s="0" t="s">
        <v>534</v>
      </c>
      <c r="F424" s="0" t="s">
        <v>540</v>
      </c>
      <c r="G424" s="0" t="s">
        <v>530</v>
      </c>
    </row>
    <row r="425" customFormat="false" ht="12.8" hidden="false" customHeight="false" outlineLevel="0" collapsed="false">
      <c r="A425" s="0" t="s">
        <v>3</v>
      </c>
      <c r="B425" s="0" t="s">
        <v>72</v>
      </c>
      <c r="C425" s="0" t="s">
        <v>519</v>
      </c>
      <c r="D425" s="0" t="s">
        <v>520</v>
      </c>
      <c r="E425" s="0" t="s">
        <v>535</v>
      </c>
      <c r="F425" s="0" t="s">
        <v>540</v>
      </c>
      <c r="G425" s="0" t="s">
        <v>530</v>
      </c>
    </row>
    <row r="426" customFormat="false" ht="12.8" hidden="false" customHeight="false" outlineLevel="0" collapsed="false">
      <c r="A426" s="0" t="s">
        <v>3</v>
      </c>
      <c r="B426" s="0" t="s">
        <v>72</v>
      </c>
      <c r="C426" s="0" t="s">
        <v>519</v>
      </c>
      <c r="D426" s="0" t="s">
        <v>520</v>
      </c>
      <c r="E426" s="0" t="s">
        <v>536</v>
      </c>
      <c r="F426" s="0" t="s">
        <v>540</v>
      </c>
      <c r="G426" s="0" t="s">
        <v>530</v>
      </c>
    </row>
    <row r="427" customFormat="false" ht="12.8" hidden="false" customHeight="false" outlineLevel="0" collapsed="false">
      <c r="A427" s="0" t="s">
        <v>3</v>
      </c>
      <c r="B427" s="0" t="s">
        <v>72</v>
      </c>
      <c r="C427" s="0" t="s">
        <v>521</v>
      </c>
      <c r="D427" s="0" t="s">
        <v>520</v>
      </c>
      <c r="E427" s="0" t="s">
        <v>537</v>
      </c>
      <c r="F427" s="0" t="s">
        <v>540</v>
      </c>
      <c r="G427" s="0" t="s">
        <v>530</v>
      </c>
    </row>
    <row r="428" customFormat="false" ht="12.8" hidden="false" customHeight="false" outlineLevel="0" collapsed="false">
      <c r="A428" s="0" t="s">
        <v>3</v>
      </c>
      <c r="B428" s="0" t="s">
        <v>72</v>
      </c>
      <c r="C428" s="0" t="s">
        <v>521</v>
      </c>
      <c r="D428" s="0" t="s">
        <v>520</v>
      </c>
      <c r="E428" s="0" t="s">
        <v>531</v>
      </c>
      <c r="F428" s="0" t="s">
        <v>540</v>
      </c>
      <c r="G428" s="0" t="s">
        <v>530</v>
      </c>
    </row>
    <row r="429" customFormat="false" ht="12.8" hidden="false" customHeight="false" outlineLevel="0" collapsed="false">
      <c r="A429" s="0" t="s">
        <v>3</v>
      </c>
      <c r="B429" s="0" t="s">
        <v>72</v>
      </c>
      <c r="C429" s="0" t="s">
        <v>521</v>
      </c>
      <c r="D429" s="0" t="s">
        <v>520</v>
      </c>
      <c r="E429" s="0" t="s">
        <v>538</v>
      </c>
      <c r="F429" s="0" t="s">
        <v>540</v>
      </c>
      <c r="G429" s="0" t="s">
        <v>530</v>
      </c>
    </row>
    <row r="430" customFormat="false" ht="12.8" hidden="false" customHeight="false" outlineLevel="0" collapsed="false">
      <c r="A430" s="0" t="s">
        <v>3</v>
      </c>
      <c r="B430" s="0" t="s">
        <v>72</v>
      </c>
      <c r="C430" s="0" t="s">
        <v>521</v>
      </c>
      <c r="D430" s="0" t="s">
        <v>520</v>
      </c>
      <c r="E430" s="0" t="s">
        <v>536</v>
      </c>
      <c r="F430" s="0" t="s">
        <v>540</v>
      </c>
      <c r="G430" s="0" t="s">
        <v>530</v>
      </c>
    </row>
    <row r="431" customFormat="false" ht="12.8" hidden="false" customHeight="false" outlineLevel="0" collapsed="false">
      <c r="A431" s="0" t="s">
        <v>3</v>
      </c>
      <c r="B431" s="0" t="s">
        <v>73</v>
      </c>
      <c r="C431" s="0" t="s">
        <v>519</v>
      </c>
      <c r="D431" s="0" t="s">
        <v>520</v>
      </c>
      <c r="E431" s="0" t="s">
        <v>528</v>
      </c>
      <c r="F431" s="0" t="s">
        <v>539</v>
      </c>
      <c r="G431" s="0" t="s">
        <v>530</v>
      </c>
    </row>
    <row r="432" customFormat="false" ht="12.8" hidden="false" customHeight="false" outlineLevel="0" collapsed="false">
      <c r="A432" s="0" t="s">
        <v>3</v>
      </c>
      <c r="B432" s="0" t="s">
        <v>73</v>
      </c>
      <c r="C432" s="0" t="s">
        <v>519</v>
      </c>
      <c r="D432" s="0" t="s">
        <v>520</v>
      </c>
      <c r="E432" s="0" t="s">
        <v>531</v>
      </c>
      <c r="F432" s="0" t="s">
        <v>539</v>
      </c>
      <c r="G432" s="0" t="s">
        <v>530</v>
      </c>
    </row>
    <row r="433" customFormat="false" ht="12.8" hidden="false" customHeight="false" outlineLevel="0" collapsed="false">
      <c r="A433" s="0" t="s">
        <v>3</v>
      </c>
      <c r="B433" s="0" t="s">
        <v>73</v>
      </c>
      <c r="C433" s="0" t="s">
        <v>519</v>
      </c>
      <c r="D433" s="0" t="s">
        <v>520</v>
      </c>
      <c r="E433" s="0" t="s">
        <v>532</v>
      </c>
      <c r="F433" s="0" t="s">
        <v>539</v>
      </c>
      <c r="G433" s="0" t="s">
        <v>530</v>
      </c>
    </row>
    <row r="434" customFormat="false" ht="12.8" hidden="false" customHeight="false" outlineLevel="0" collapsed="false">
      <c r="A434" s="0" t="s">
        <v>3</v>
      </c>
      <c r="B434" s="0" t="s">
        <v>73</v>
      </c>
      <c r="C434" s="0" t="s">
        <v>519</v>
      </c>
      <c r="D434" s="0" t="s">
        <v>520</v>
      </c>
      <c r="E434" s="0" t="s">
        <v>533</v>
      </c>
      <c r="F434" s="0" t="s">
        <v>539</v>
      </c>
      <c r="G434" s="0" t="s">
        <v>530</v>
      </c>
    </row>
    <row r="435" customFormat="false" ht="12.8" hidden="false" customHeight="false" outlineLevel="0" collapsed="false">
      <c r="A435" s="0" t="s">
        <v>3</v>
      </c>
      <c r="B435" s="0" t="s">
        <v>73</v>
      </c>
      <c r="C435" s="0" t="s">
        <v>519</v>
      </c>
      <c r="D435" s="0" t="s">
        <v>520</v>
      </c>
      <c r="E435" s="0" t="s">
        <v>534</v>
      </c>
      <c r="F435" s="0" t="s">
        <v>539</v>
      </c>
      <c r="G435" s="0" t="s">
        <v>530</v>
      </c>
    </row>
    <row r="436" customFormat="false" ht="12.8" hidden="false" customHeight="false" outlineLevel="0" collapsed="false">
      <c r="A436" s="0" t="s">
        <v>3</v>
      </c>
      <c r="B436" s="0" t="s">
        <v>73</v>
      </c>
      <c r="C436" s="0" t="s">
        <v>519</v>
      </c>
      <c r="D436" s="0" t="s">
        <v>520</v>
      </c>
      <c r="E436" s="0" t="s">
        <v>535</v>
      </c>
      <c r="F436" s="0" t="s">
        <v>539</v>
      </c>
      <c r="G436" s="0" t="s">
        <v>530</v>
      </c>
    </row>
    <row r="437" customFormat="false" ht="12.8" hidden="false" customHeight="false" outlineLevel="0" collapsed="false">
      <c r="A437" s="0" t="s">
        <v>3</v>
      </c>
      <c r="B437" s="0" t="s">
        <v>73</v>
      </c>
      <c r="C437" s="0" t="s">
        <v>519</v>
      </c>
      <c r="D437" s="0" t="s">
        <v>520</v>
      </c>
      <c r="E437" s="0" t="s">
        <v>536</v>
      </c>
      <c r="F437" s="0" t="s">
        <v>539</v>
      </c>
      <c r="G437" s="0" t="s">
        <v>530</v>
      </c>
    </row>
    <row r="438" customFormat="false" ht="12.8" hidden="false" customHeight="false" outlineLevel="0" collapsed="false">
      <c r="A438" s="0" t="s">
        <v>3</v>
      </c>
      <c r="B438" s="0" t="s">
        <v>73</v>
      </c>
      <c r="C438" s="0" t="s">
        <v>521</v>
      </c>
      <c r="D438" s="0" t="s">
        <v>520</v>
      </c>
      <c r="E438" s="0" t="s">
        <v>537</v>
      </c>
      <c r="F438" s="0" t="s">
        <v>539</v>
      </c>
      <c r="G438" s="0" t="s">
        <v>530</v>
      </c>
    </row>
    <row r="439" customFormat="false" ht="12.8" hidden="false" customHeight="false" outlineLevel="0" collapsed="false">
      <c r="A439" s="0" t="s">
        <v>3</v>
      </c>
      <c r="B439" s="0" t="s">
        <v>73</v>
      </c>
      <c r="C439" s="0" t="s">
        <v>521</v>
      </c>
      <c r="D439" s="0" t="s">
        <v>520</v>
      </c>
      <c r="E439" s="0" t="s">
        <v>531</v>
      </c>
      <c r="F439" s="0" t="s">
        <v>539</v>
      </c>
      <c r="G439" s="0" t="s">
        <v>530</v>
      </c>
    </row>
    <row r="440" customFormat="false" ht="12.8" hidden="false" customHeight="false" outlineLevel="0" collapsed="false">
      <c r="A440" s="0" t="s">
        <v>3</v>
      </c>
      <c r="B440" s="0" t="s">
        <v>73</v>
      </c>
      <c r="C440" s="0" t="s">
        <v>521</v>
      </c>
      <c r="D440" s="0" t="s">
        <v>520</v>
      </c>
      <c r="E440" s="0" t="s">
        <v>538</v>
      </c>
      <c r="F440" s="0" t="s">
        <v>539</v>
      </c>
      <c r="G440" s="0" t="s">
        <v>530</v>
      </c>
    </row>
    <row r="441" customFormat="false" ht="12.8" hidden="false" customHeight="false" outlineLevel="0" collapsed="false">
      <c r="A441" s="0" t="s">
        <v>3</v>
      </c>
      <c r="B441" s="0" t="s">
        <v>73</v>
      </c>
      <c r="C441" s="0" t="s">
        <v>521</v>
      </c>
      <c r="D441" s="0" t="s">
        <v>520</v>
      </c>
      <c r="E441" s="0" t="s">
        <v>536</v>
      </c>
      <c r="F441" s="0" t="s">
        <v>539</v>
      </c>
      <c r="G441" s="0" t="s">
        <v>530</v>
      </c>
    </row>
    <row r="442" customFormat="false" ht="12.8" hidden="false" customHeight="false" outlineLevel="0" collapsed="false">
      <c r="A442" s="0" t="s">
        <v>3</v>
      </c>
      <c r="B442" s="0" t="s">
        <v>74</v>
      </c>
      <c r="C442" s="0" t="s">
        <v>519</v>
      </c>
      <c r="D442" s="0" t="s">
        <v>520</v>
      </c>
      <c r="E442" s="0" t="s">
        <v>528</v>
      </c>
      <c r="F442" s="0" t="s">
        <v>539</v>
      </c>
      <c r="G442" s="0" t="s">
        <v>530</v>
      </c>
    </row>
    <row r="443" customFormat="false" ht="12.8" hidden="false" customHeight="false" outlineLevel="0" collapsed="false">
      <c r="A443" s="0" t="s">
        <v>3</v>
      </c>
      <c r="B443" s="0" t="s">
        <v>74</v>
      </c>
      <c r="C443" s="0" t="s">
        <v>519</v>
      </c>
      <c r="D443" s="0" t="s">
        <v>520</v>
      </c>
      <c r="E443" s="0" t="s">
        <v>531</v>
      </c>
      <c r="F443" s="0" t="s">
        <v>539</v>
      </c>
      <c r="G443" s="0" t="s">
        <v>530</v>
      </c>
    </row>
    <row r="444" customFormat="false" ht="12.8" hidden="false" customHeight="false" outlineLevel="0" collapsed="false">
      <c r="A444" s="0" t="s">
        <v>3</v>
      </c>
      <c r="B444" s="0" t="s">
        <v>74</v>
      </c>
      <c r="C444" s="0" t="s">
        <v>519</v>
      </c>
      <c r="D444" s="0" t="s">
        <v>520</v>
      </c>
      <c r="E444" s="0" t="s">
        <v>532</v>
      </c>
      <c r="F444" s="0" t="s">
        <v>539</v>
      </c>
      <c r="G444" s="0" t="s">
        <v>530</v>
      </c>
    </row>
    <row r="445" customFormat="false" ht="12.8" hidden="false" customHeight="false" outlineLevel="0" collapsed="false">
      <c r="A445" s="0" t="s">
        <v>3</v>
      </c>
      <c r="B445" s="0" t="s">
        <v>74</v>
      </c>
      <c r="C445" s="0" t="s">
        <v>519</v>
      </c>
      <c r="D445" s="0" t="s">
        <v>520</v>
      </c>
      <c r="E445" s="0" t="s">
        <v>533</v>
      </c>
      <c r="F445" s="0" t="s">
        <v>539</v>
      </c>
      <c r="G445" s="0" t="s">
        <v>530</v>
      </c>
    </row>
    <row r="446" customFormat="false" ht="12.8" hidden="false" customHeight="false" outlineLevel="0" collapsed="false">
      <c r="A446" s="0" t="s">
        <v>3</v>
      </c>
      <c r="B446" s="0" t="s">
        <v>74</v>
      </c>
      <c r="C446" s="0" t="s">
        <v>519</v>
      </c>
      <c r="D446" s="0" t="s">
        <v>520</v>
      </c>
      <c r="E446" s="0" t="s">
        <v>534</v>
      </c>
      <c r="F446" s="0" t="s">
        <v>539</v>
      </c>
      <c r="G446" s="0" t="s">
        <v>530</v>
      </c>
    </row>
    <row r="447" customFormat="false" ht="12.8" hidden="false" customHeight="false" outlineLevel="0" collapsed="false">
      <c r="A447" s="0" t="s">
        <v>3</v>
      </c>
      <c r="B447" s="0" t="s">
        <v>74</v>
      </c>
      <c r="C447" s="0" t="s">
        <v>519</v>
      </c>
      <c r="D447" s="0" t="s">
        <v>520</v>
      </c>
      <c r="E447" s="0" t="s">
        <v>535</v>
      </c>
      <c r="F447" s="0" t="s">
        <v>539</v>
      </c>
      <c r="G447" s="0" t="s">
        <v>530</v>
      </c>
    </row>
    <row r="448" customFormat="false" ht="12.8" hidden="false" customHeight="false" outlineLevel="0" collapsed="false">
      <c r="A448" s="0" t="s">
        <v>3</v>
      </c>
      <c r="B448" s="0" t="s">
        <v>74</v>
      </c>
      <c r="C448" s="0" t="s">
        <v>519</v>
      </c>
      <c r="D448" s="0" t="s">
        <v>520</v>
      </c>
      <c r="E448" s="0" t="s">
        <v>536</v>
      </c>
      <c r="F448" s="0" t="s">
        <v>539</v>
      </c>
      <c r="G448" s="0" t="s">
        <v>530</v>
      </c>
    </row>
    <row r="449" customFormat="false" ht="12.8" hidden="false" customHeight="false" outlineLevel="0" collapsed="false">
      <c r="A449" s="0" t="s">
        <v>3</v>
      </c>
      <c r="B449" s="0" t="s">
        <v>74</v>
      </c>
      <c r="C449" s="0" t="s">
        <v>521</v>
      </c>
      <c r="D449" s="0" t="s">
        <v>520</v>
      </c>
      <c r="E449" s="0" t="s">
        <v>537</v>
      </c>
      <c r="F449" s="0" t="s">
        <v>539</v>
      </c>
      <c r="G449" s="0" t="s">
        <v>530</v>
      </c>
    </row>
    <row r="450" customFormat="false" ht="12.8" hidden="false" customHeight="false" outlineLevel="0" collapsed="false">
      <c r="A450" s="0" t="s">
        <v>3</v>
      </c>
      <c r="B450" s="0" t="s">
        <v>74</v>
      </c>
      <c r="C450" s="0" t="s">
        <v>521</v>
      </c>
      <c r="D450" s="0" t="s">
        <v>520</v>
      </c>
      <c r="E450" s="0" t="s">
        <v>531</v>
      </c>
      <c r="F450" s="0" t="s">
        <v>539</v>
      </c>
      <c r="G450" s="0" t="s">
        <v>530</v>
      </c>
    </row>
    <row r="451" customFormat="false" ht="12.8" hidden="false" customHeight="false" outlineLevel="0" collapsed="false">
      <c r="A451" s="0" t="s">
        <v>3</v>
      </c>
      <c r="B451" s="0" t="s">
        <v>74</v>
      </c>
      <c r="C451" s="0" t="s">
        <v>521</v>
      </c>
      <c r="D451" s="0" t="s">
        <v>520</v>
      </c>
      <c r="E451" s="0" t="s">
        <v>538</v>
      </c>
      <c r="F451" s="0" t="s">
        <v>539</v>
      </c>
      <c r="G451" s="0" t="s">
        <v>530</v>
      </c>
    </row>
    <row r="452" customFormat="false" ht="12.8" hidden="false" customHeight="false" outlineLevel="0" collapsed="false">
      <c r="A452" s="0" t="s">
        <v>3</v>
      </c>
      <c r="B452" s="0" t="s">
        <v>74</v>
      </c>
      <c r="C452" s="0" t="s">
        <v>521</v>
      </c>
      <c r="D452" s="0" t="s">
        <v>520</v>
      </c>
      <c r="E452" s="0" t="s">
        <v>536</v>
      </c>
      <c r="F452" s="0" t="s">
        <v>539</v>
      </c>
      <c r="G452" s="0" t="s">
        <v>530</v>
      </c>
    </row>
    <row r="453" customFormat="false" ht="12.8" hidden="false" customHeight="false" outlineLevel="0" collapsed="false">
      <c r="A453" s="0" t="s">
        <v>3</v>
      </c>
      <c r="B453" s="0" t="s">
        <v>75</v>
      </c>
      <c r="C453" s="0" t="s">
        <v>519</v>
      </c>
      <c r="D453" s="0" t="s">
        <v>520</v>
      </c>
      <c r="E453" s="0" t="s">
        <v>528</v>
      </c>
      <c r="F453" s="0" t="s">
        <v>539</v>
      </c>
      <c r="G453" s="0" t="s">
        <v>530</v>
      </c>
    </row>
    <row r="454" customFormat="false" ht="12.8" hidden="false" customHeight="false" outlineLevel="0" collapsed="false">
      <c r="A454" s="0" t="s">
        <v>3</v>
      </c>
      <c r="B454" s="0" t="s">
        <v>75</v>
      </c>
      <c r="C454" s="0" t="s">
        <v>519</v>
      </c>
      <c r="D454" s="0" t="s">
        <v>520</v>
      </c>
      <c r="E454" s="0" t="s">
        <v>531</v>
      </c>
      <c r="F454" s="0" t="s">
        <v>539</v>
      </c>
      <c r="G454" s="0" t="s">
        <v>530</v>
      </c>
    </row>
    <row r="455" customFormat="false" ht="12.8" hidden="false" customHeight="false" outlineLevel="0" collapsed="false">
      <c r="A455" s="0" t="s">
        <v>3</v>
      </c>
      <c r="B455" s="0" t="s">
        <v>75</v>
      </c>
      <c r="C455" s="0" t="s">
        <v>519</v>
      </c>
      <c r="D455" s="0" t="s">
        <v>520</v>
      </c>
      <c r="E455" s="0" t="s">
        <v>532</v>
      </c>
      <c r="F455" s="0" t="s">
        <v>539</v>
      </c>
      <c r="G455" s="0" t="s">
        <v>530</v>
      </c>
    </row>
    <row r="456" customFormat="false" ht="12.8" hidden="false" customHeight="false" outlineLevel="0" collapsed="false">
      <c r="A456" s="0" t="s">
        <v>3</v>
      </c>
      <c r="B456" s="0" t="s">
        <v>75</v>
      </c>
      <c r="C456" s="0" t="s">
        <v>519</v>
      </c>
      <c r="D456" s="0" t="s">
        <v>520</v>
      </c>
      <c r="E456" s="0" t="s">
        <v>533</v>
      </c>
      <c r="F456" s="0" t="s">
        <v>539</v>
      </c>
      <c r="G456" s="0" t="s">
        <v>530</v>
      </c>
    </row>
    <row r="457" customFormat="false" ht="12.8" hidden="false" customHeight="false" outlineLevel="0" collapsed="false">
      <c r="A457" s="0" t="s">
        <v>3</v>
      </c>
      <c r="B457" s="0" t="s">
        <v>75</v>
      </c>
      <c r="C457" s="0" t="s">
        <v>519</v>
      </c>
      <c r="D457" s="0" t="s">
        <v>520</v>
      </c>
      <c r="E457" s="0" t="s">
        <v>534</v>
      </c>
      <c r="F457" s="0" t="s">
        <v>539</v>
      </c>
      <c r="G457" s="0" t="s">
        <v>530</v>
      </c>
    </row>
    <row r="458" customFormat="false" ht="12.8" hidden="false" customHeight="false" outlineLevel="0" collapsed="false">
      <c r="A458" s="0" t="s">
        <v>3</v>
      </c>
      <c r="B458" s="0" t="s">
        <v>75</v>
      </c>
      <c r="C458" s="0" t="s">
        <v>519</v>
      </c>
      <c r="D458" s="0" t="s">
        <v>520</v>
      </c>
      <c r="E458" s="0" t="s">
        <v>535</v>
      </c>
      <c r="F458" s="0" t="s">
        <v>539</v>
      </c>
      <c r="G458" s="0" t="s">
        <v>530</v>
      </c>
    </row>
    <row r="459" customFormat="false" ht="12.8" hidden="false" customHeight="false" outlineLevel="0" collapsed="false">
      <c r="A459" s="0" t="s">
        <v>3</v>
      </c>
      <c r="B459" s="0" t="s">
        <v>75</v>
      </c>
      <c r="C459" s="0" t="s">
        <v>519</v>
      </c>
      <c r="D459" s="0" t="s">
        <v>520</v>
      </c>
      <c r="E459" s="0" t="s">
        <v>536</v>
      </c>
      <c r="F459" s="0" t="s">
        <v>539</v>
      </c>
      <c r="G459" s="0" t="s">
        <v>530</v>
      </c>
    </row>
    <row r="460" customFormat="false" ht="12.8" hidden="false" customHeight="false" outlineLevel="0" collapsed="false">
      <c r="A460" s="0" t="s">
        <v>3</v>
      </c>
      <c r="B460" s="0" t="s">
        <v>75</v>
      </c>
      <c r="C460" s="0" t="s">
        <v>521</v>
      </c>
      <c r="D460" s="0" t="s">
        <v>520</v>
      </c>
      <c r="E460" s="0" t="s">
        <v>537</v>
      </c>
      <c r="F460" s="0" t="s">
        <v>539</v>
      </c>
      <c r="G460" s="0" t="s">
        <v>530</v>
      </c>
    </row>
    <row r="461" customFormat="false" ht="12.8" hidden="false" customHeight="false" outlineLevel="0" collapsed="false">
      <c r="A461" s="0" t="s">
        <v>3</v>
      </c>
      <c r="B461" s="0" t="s">
        <v>75</v>
      </c>
      <c r="C461" s="0" t="s">
        <v>521</v>
      </c>
      <c r="D461" s="0" t="s">
        <v>520</v>
      </c>
      <c r="E461" s="0" t="s">
        <v>531</v>
      </c>
      <c r="F461" s="0" t="s">
        <v>539</v>
      </c>
      <c r="G461" s="0" t="s">
        <v>530</v>
      </c>
    </row>
    <row r="462" customFormat="false" ht="12.8" hidden="false" customHeight="false" outlineLevel="0" collapsed="false">
      <c r="A462" s="0" t="s">
        <v>3</v>
      </c>
      <c r="B462" s="0" t="s">
        <v>75</v>
      </c>
      <c r="C462" s="0" t="s">
        <v>521</v>
      </c>
      <c r="D462" s="0" t="s">
        <v>520</v>
      </c>
      <c r="E462" s="0" t="s">
        <v>538</v>
      </c>
      <c r="F462" s="0" t="s">
        <v>539</v>
      </c>
      <c r="G462" s="0" t="s">
        <v>530</v>
      </c>
    </row>
    <row r="463" customFormat="false" ht="12.8" hidden="false" customHeight="false" outlineLevel="0" collapsed="false">
      <c r="A463" s="0" t="s">
        <v>3</v>
      </c>
      <c r="B463" s="0" t="s">
        <v>75</v>
      </c>
      <c r="C463" s="0" t="s">
        <v>521</v>
      </c>
      <c r="D463" s="0" t="s">
        <v>520</v>
      </c>
      <c r="E463" s="0" t="s">
        <v>536</v>
      </c>
      <c r="F463" s="0" t="s">
        <v>539</v>
      </c>
      <c r="G463" s="0" t="s">
        <v>530</v>
      </c>
    </row>
    <row r="464" customFormat="false" ht="12.8" hidden="false" customHeight="false" outlineLevel="0" collapsed="false">
      <c r="A464" s="0" t="s">
        <v>3</v>
      </c>
      <c r="B464" s="0" t="s">
        <v>76</v>
      </c>
      <c r="C464" s="0" t="s">
        <v>519</v>
      </c>
      <c r="D464" s="0" t="s">
        <v>520</v>
      </c>
      <c r="E464" s="0" t="s">
        <v>528</v>
      </c>
      <c r="F464" s="0" t="s">
        <v>539</v>
      </c>
      <c r="G464" s="0" t="s">
        <v>530</v>
      </c>
    </row>
    <row r="465" customFormat="false" ht="12.8" hidden="false" customHeight="false" outlineLevel="0" collapsed="false">
      <c r="A465" s="0" t="s">
        <v>3</v>
      </c>
      <c r="B465" s="0" t="s">
        <v>76</v>
      </c>
      <c r="C465" s="0" t="s">
        <v>519</v>
      </c>
      <c r="D465" s="0" t="s">
        <v>520</v>
      </c>
      <c r="E465" s="0" t="s">
        <v>531</v>
      </c>
      <c r="F465" s="0" t="s">
        <v>539</v>
      </c>
      <c r="G465" s="0" t="s">
        <v>530</v>
      </c>
    </row>
    <row r="466" customFormat="false" ht="12.8" hidden="false" customHeight="false" outlineLevel="0" collapsed="false">
      <c r="A466" s="0" t="s">
        <v>3</v>
      </c>
      <c r="B466" s="0" t="s">
        <v>76</v>
      </c>
      <c r="C466" s="0" t="s">
        <v>519</v>
      </c>
      <c r="D466" s="0" t="s">
        <v>520</v>
      </c>
      <c r="E466" s="0" t="s">
        <v>532</v>
      </c>
      <c r="F466" s="0" t="s">
        <v>539</v>
      </c>
      <c r="G466" s="0" t="s">
        <v>530</v>
      </c>
    </row>
    <row r="467" customFormat="false" ht="12.8" hidden="false" customHeight="false" outlineLevel="0" collapsed="false">
      <c r="A467" s="0" t="s">
        <v>3</v>
      </c>
      <c r="B467" s="0" t="s">
        <v>76</v>
      </c>
      <c r="C467" s="0" t="s">
        <v>519</v>
      </c>
      <c r="D467" s="0" t="s">
        <v>520</v>
      </c>
      <c r="E467" s="0" t="s">
        <v>533</v>
      </c>
      <c r="F467" s="0" t="s">
        <v>539</v>
      </c>
      <c r="G467" s="0" t="s">
        <v>530</v>
      </c>
    </row>
    <row r="468" customFormat="false" ht="12.8" hidden="false" customHeight="false" outlineLevel="0" collapsed="false">
      <c r="A468" s="0" t="s">
        <v>3</v>
      </c>
      <c r="B468" s="0" t="s">
        <v>76</v>
      </c>
      <c r="C468" s="0" t="s">
        <v>519</v>
      </c>
      <c r="D468" s="0" t="s">
        <v>520</v>
      </c>
      <c r="E468" s="0" t="s">
        <v>534</v>
      </c>
      <c r="F468" s="0" t="s">
        <v>539</v>
      </c>
      <c r="G468" s="0" t="s">
        <v>530</v>
      </c>
    </row>
    <row r="469" customFormat="false" ht="12.8" hidden="false" customHeight="false" outlineLevel="0" collapsed="false">
      <c r="A469" s="0" t="s">
        <v>3</v>
      </c>
      <c r="B469" s="0" t="s">
        <v>76</v>
      </c>
      <c r="C469" s="0" t="s">
        <v>519</v>
      </c>
      <c r="D469" s="0" t="s">
        <v>520</v>
      </c>
      <c r="E469" s="0" t="s">
        <v>535</v>
      </c>
      <c r="F469" s="0" t="s">
        <v>539</v>
      </c>
      <c r="G469" s="0" t="s">
        <v>530</v>
      </c>
    </row>
    <row r="470" customFormat="false" ht="12.8" hidden="false" customHeight="false" outlineLevel="0" collapsed="false">
      <c r="A470" s="0" t="s">
        <v>3</v>
      </c>
      <c r="B470" s="0" t="s">
        <v>76</v>
      </c>
      <c r="C470" s="0" t="s">
        <v>519</v>
      </c>
      <c r="D470" s="0" t="s">
        <v>520</v>
      </c>
      <c r="E470" s="0" t="s">
        <v>536</v>
      </c>
      <c r="F470" s="0" t="s">
        <v>539</v>
      </c>
      <c r="G470" s="0" t="s">
        <v>530</v>
      </c>
    </row>
    <row r="471" customFormat="false" ht="12.8" hidden="false" customHeight="false" outlineLevel="0" collapsed="false">
      <c r="A471" s="0" t="s">
        <v>3</v>
      </c>
      <c r="B471" s="0" t="s">
        <v>76</v>
      </c>
      <c r="C471" s="0" t="s">
        <v>521</v>
      </c>
      <c r="D471" s="0" t="s">
        <v>520</v>
      </c>
      <c r="E471" s="0" t="s">
        <v>537</v>
      </c>
      <c r="F471" s="0" t="s">
        <v>539</v>
      </c>
      <c r="G471" s="0" t="s">
        <v>530</v>
      </c>
    </row>
    <row r="472" customFormat="false" ht="12.8" hidden="false" customHeight="false" outlineLevel="0" collapsed="false">
      <c r="A472" s="0" t="s">
        <v>3</v>
      </c>
      <c r="B472" s="0" t="s">
        <v>76</v>
      </c>
      <c r="C472" s="0" t="s">
        <v>521</v>
      </c>
      <c r="D472" s="0" t="s">
        <v>520</v>
      </c>
      <c r="E472" s="0" t="s">
        <v>531</v>
      </c>
      <c r="F472" s="0" t="s">
        <v>539</v>
      </c>
      <c r="G472" s="0" t="s">
        <v>530</v>
      </c>
    </row>
    <row r="473" customFormat="false" ht="12.8" hidden="false" customHeight="false" outlineLevel="0" collapsed="false">
      <c r="A473" s="0" t="s">
        <v>3</v>
      </c>
      <c r="B473" s="0" t="s">
        <v>76</v>
      </c>
      <c r="C473" s="0" t="s">
        <v>521</v>
      </c>
      <c r="D473" s="0" t="s">
        <v>520</v>
      </c>
      <c r="E473" s="0" t="s">
        <v>538</v>
      </c>
      <c r="F473" s="0" t="s">
        <v>539</v>
      </c>
      <c r="G473" s="0" t="s">
        <v>530</v>
      </c>
    </row>
    <row r="474" customFormat="false" ht="12.8" hidden="false" customHeight="false" outlineLevel="0" collapsed="false">
      <c r="A474" s="0" t="s">
        <v>3</v>
      </c>
      <c r="B474" s="0" t="s">
        <v>76</v>
      </c>
      <c r="C474" s="0" t="s">
        <v>521</v>
      </c>
      <c r="D474" s="0" t="s">
        <v>520</v>
      </c>
      <c r="E474" s="0" t="s">
        <v>536</v>
      </c>
      <c r="F474" s="0" t="s">
        <v>539</v>
      </c>
      <c r="G474" s="0" t="s">
        <v>530</v>
      </c>
    </row>
    <row r="475" customFormat="false" ht="12.8" hidden="false" customHeight="false" outlineLevel="0" collapsed="false">
      <c r="A475" s="0" t="s">
        <v>3</v>
      </c>
      <c r="B475" s="0" t="s">
        <v>77</v>
      </c>
      <c r="C475" s="0" t="s">
        <v>519</v>
      </c>
      <c r="D475" s="0" t="s">
        <v>520</v>
      </c>
      <c r="E475" s="0" t="s">
        <v>528</v>
      </c>
      <c r="F475" s="0" t="s">
        <v>539</v>
      </c>
      <c r="G475" s="0" t="s">
        <v>530</v>
      </c>
    </row>
    <row r="476" customFormat="false" ht="12.8" hidden="false" customHeight="false" outlineLevel="0" collapsed="false">
      <c r="A476" s="0" t="s">
        <v>3</v>
      </c>
      <c r="B476" s="0" t="s">
        <v>77</v>
      </c>
      <c r="C476" s="0" t="s">
        <v>519</v>
      </c>
      <c r="D476" s="0" t="s">
        <v>520</v>
      </c>
      <c r="E476" s="0" t="s">
        <v>531</v>
      </c>
      <c r="F476" s="0" t="s">
        <v>539</v>
      </c>
      <c r="G476" s="0" t="s">
        <v>530</v>
      </c>
    </row>
    <row r="477" customFormat="false" ht="12.8" hidden="false" customHeight="false" outlineLevel="0" collapsed="false">
      <c r="A477" s="0" t="s">
        <v>3</v>
      </c>
      <c r="B477" s="0" t="s">
        <v>77</v>
      </c>
      <c r="C477" s="0" t="s">
        <v>519</v>
      </c>
      <c r="D477" s="0" t="s">
        <v>520</v>
      </c>
      <c r="E477" s="0" t="s">
        <v>532</v>
      </c>
      <c r="F477" s="0" t="s">
        <v>539</v>
      </c>
      <c r="G477" s="0" t="s">
        <v>530</v>
      </c>
    </row>
    <row r="478" customFormat="false" ht="12.8" hidden="false" customHeight="false" outlineLevel="0" collapsed="false">
      <c r="A478" s="0" t="s">
        <v>3</v>
      </c>
      <c r="B478" s="0" t="s">
        <v>77</v>
      </c>
      <c r="C478" s="0" t="s">
        <v>519</v>
      </c>
      <c r="D478" s="0" t="s">
        <v>520</v>
      </c>
      <c r="E478" s="0" t="s">
        <v>533</v>
      </c>
      <c r="F478" s="0" t="s">
        <v>539</v>
      </c>
      <c r="G478" s="0" t="s">
        <v>530</v>
      </c>
    </row>
    <row r="479" customFormat="false" ht="12.8" hidden="false" customHeight="false" outlineLevel="0" collapsed="false">
      <c r="A479" s="0" t="s">
        <v>3</v>
      </c>
      <c r="B479" s="0" t="s">
        <v>77</v>
      </c>
      <c r="C479" s="0" t="s">
        <v>519</v>
      </c>
      <c r="D479" s="0" t="s">
        <v>520</v>
      </c>
      <c r="E479" s="0" t="s">
        <v>534</v>
      </c>
      <c r="F479" s="0" t="s">
        <v>539</v>
      </c>
      <c r="G479" s="0" t="s">
        <v>530</v>
      </c>
    </row>
    <row r="480" customFormat="false" ht="12.8" hidden="false" customHeight="false" outlineLevel="0" collapsed="false">
      <c r="A480" s="0" t="s">
        <v>3</v>
      </c>
      <c r="B480" s="0" t="s">
        <v>77</v>
      </c>
      <c r="C480" s="0" t="s">
        <v>519</v>
      </c>
      <c r="D480" s="0" t="s">
        <v>520</v>
      </c>
      <c r="E480" s="0" t="s">
        <v>535</v>
      </c>
      <c r="F480" s="0" t="s">
        <v>539</v>
      </c>
      <c r="G480" s="0" t="s">
        <v>530</v>
      </c>
    </row>
    <row r="481" customFormat="false" ht="12.8" hidden="false" customHeight="false" outlineLevel="0" collapsed="false">
      <c r="A481" s="0" t="s">
        <v>3</v>
      </c>
      <c r="B481" s="0" t="s">
        <v>77</v>
      </c>
      <c r="C481" s="0" t="s">
        <v>519</v>
      </c>
      <c r="D481" s="0" t="s">
        <v>520</v>
      </c>
      <c r="E481" s="0" t="s">
        <v>536</v>
      </c>
      <c r="F481" s="0" t="s">
        <v>539</v>
      </c>
      <c r="G481" s="0" t="s">
        <v>530</v>
      </c>
    </row>
    <row r="482" customFormat="false" ht="12.8" hidden="false" customHeight="false" outlineLevel="0" collapsed="false">
      <c r="A482" s="0" t="s">
        <v>3</v>
      </c>
      <c r="B482" s="0" t="s">
        <v>77</v>
      </c>
      <c r="C482" s="0" t="s">
        <v>521</v>
      </c>
      <c r="D482" s="0" t="s">
        <v>520</v>
      </c>
      <c r="E482" s="0" t="s">
        <v>537</v>
      </c>
      <c r="F482" s="0" t="s">
        <v>539</v>
      </c>
      <c r="G482" s="0" t="s">
        <v>530</v>
      </c>
    </row>
    <row r="483" customFormat="false" ht="12.8" hidden="false" customHeight="false" outlineLevel="0" collapsed="false">
      <c r="A483" s="0" t="s">
        <v>3</v>
      </c>
      <c r="B483" s="0" t="s">
        <v>77</v>
      </c>
      <c r="C483" s="0" t="s">
        <v>521</v>
      </c>
      <c r="D483" s="0" t="s">
        <v>520</v>
      </c>
      <c r="E483" s="0" t="s">
        <v>531</v>
      </c>
      <c r="F483" s="0" t="s">
        <v>539</v>
      </c>
      <c r="G483" s="0" t="s">
        <v>530</v>
      </c>
    </row>
    <row r="484" customFormat="false" ht="12.8" hidden="false" customHeight="false" outlineLevel="0" collapsed="false">
      <c r="A484" s="0" t="s">
        <v>3</v>
      </c>
      <c r="B484" s="0" t="s">
        <v>77</v>
      </c>
      <c r="C484" s="0" t="s">
        <v>521</v>
      </c>
      <c r="D484" s="0" t="s">
        <v>520</v>
      </c>
      <c r="E484" s="0" t="s">
        <v>538</v>
      </c>
      <c r="F484" s="0" t="s">
        <v>539</v>
      </c>
      <c r="G484" s="0" t="s">
        <v>530</v>
      </c>
    </row>
    <row r="485" customFormat="false" ht="12.8" hidden="false" customHeight="false" outlineLevel="0" collapsed="false">
      <c r="A485" s="0" t="s">
        <v>3</v>
      </c>
      <c r="B485" s="0" t="s">
        <v>77</v>
      </c>
      <c r="C485" s="0" t="s">
        <v>521</v>
      </c>
      <c r="D485" s="0" t="s">
        <v>520</v>
      </c>
      <c r="E485" s="0" t="s">
        <v>536</v>
      </c>
      <c r="F485" s="0" t="s">
        <v>539</v>
      </c>
      <c r="G485" s="0" t="s">
        <v>530</v>
      </c>
    </row>
    <row r="486" customFormat="false" ht="12.8" hidden="false" customHeight="false" outlineLevel="0" collapsed="false">
      <c r="A486" s="0" t="s">
        <v>3</v>
      </c>
      <c r="B486" s="0" t="s">
        <v>78</v>
      </c>
      <c r="C486" s="0" t="s">
        <v>519</v>
      </c>
      <c r="D486" s="0" t="s">
        <v>520</v>
      </c>
      <c r="E486" s="0" t="s">
        <v>528</v>
      </c>
      <c r="F486" s="0" t="s">
        <v>539</v>
      </c>
      <c r="G486" s="0" t="s">
        <v>530</v>
      </c>
    </row>
    <row r="487" customFormat="false" ht="12.8" hidden="false" customHeight="false" outlineLevel="0" collapsed="false">
      <c r="A487" s="0" t="s">
        <v>3</v>
      </c>
      <c r="B487" s="0" t="s">
        <v>78</v>
      </c>
      <c r="C487" s="0" t="s">
        <v>519</v>
      </c>
      <c r="D487" s="0" t="s">
        <v>520</v>
      </c>
      <c r="E487" s="0" t="s">
        <v>531</v>
      </c>
      <c r="F487" s="0" t="s">
        <v>539</v>
      </c>
      <c r="G487" s="0" t="s">
        <v>530</v>
      </c>
    </row>
    <row r="488" customFormat="false" ht="12.8" hidden="false" customHeight="false" outlineLevel="0" collapsed="false">
      <c r="A488" s="0" t="s">
        <v>3</v>
      </c>
      <c r="B488" s="0" t="s">
        <v>78</v>
      </c>
      <c r="C488" s="0" t="s">
        <v>519</v>
      </c>
      <c r="D488" s="0" t="s">
        <v>520</v>
      </c>
      <c r="E488" s="0" t="s">
        <v>532</v>
      </c>
      <c r="F488" s="0" t="s">
        <v>539</v>
      </c>
      <c r="G488" s="0" t="s">
        <v>530</v>
      </c>
    </row>
    <row r="489" customFormat="false" ht="12.8" hidden="false" customHeight="false" outlineLevel="0" collapsed="false">
      <c r="A489" s="0" t="s">
        <v>3</v>
      </c>
      <c r="B489" s="0" t="s">
        <v>78</v>
      </c>
      <c r="C489" s="0" t="s">
        <v>519</v>
      </c>
      <c r="D489" s="0" t="s">
        <v>520</v>
      </c>
      <c r="E489" s="0" t="s">
        <v>533</v>
      </c>
      <c r="F489" s="0" t="s">
        <v>539</v>
      </c>
      <c r="G489" s="0" t="s">
        <v>530</v>
      </c>
    </row>
    <row r="490" customFormat="false" ht="12.8" hidden="false" customHeight="false" outlineLevel="0" collapsed="false">
      <c r="A490" s="0" t="s">
        <v>3</v>
      </c>
      <c r="B490" s="0" t="s">
        <v>78</v>
      </c>
      <c r="C490" s="0" t="s">
        <v>519</v>
      </c>
      <c r="D490" s="0" t="s">
        <v>520</v>
      </c>
      <c r="E490" s="0" t="s">
        <v>534</v>
      </c>
      <c r="F490" s="0" t="s">
        <v>539</v>
      </c>
      <c r="G490" s="0" t="s">
        <v>530</v>
      </c>
    </row>
    <row r="491" customFormat="false" ht="12.8" hidden="false" customHeight="false" outlineLevel="0" collapsed="false">
      <c r="A491" s="0" t="s">
        <v>3</v>
      </c>
      <c r="B491" s="0" t="s">
        <v>78</v>
      </c>
      <c r="C491" s="0" t="s">
        <v>519</v>
      </c>
      <c r="D491" s="0" t="s">
        <v>520</v>
      </c>
      <c r="E491" s="0" t="s">
        <v>535</v>
      </c>
      <c r="F491" s="0" t="s">
        <v>539</v>
      </c>
      <c r="G491" s="0" t="s">
        <v>530</v>
      </c>
    </row>
    <row r="492" customFormat="false" ht="12.8" hidden="false" customHeight="false" outlineLevel="0" collapsed="false">
      <c r="A492" s="0" t="s">
        <v>3</v>
      </c>
      <c r="B492" s="0" t="s">
        <v>78</v>
      </c>
      <c r="C492" s="0" t="s">
        <v>519</v>
      </c>
      <c r="D492" s="0" t="s">
        <v>520</v>
      </c>
      <c r="E492" s="0" t="s">
        <v>536</v>
      </c>
      <c r="F492" s="0" t="s">
        <v>539</v>
      </c>
      <c r="G492" s="0" t="s">
        <v>530</v>
      </c>
    </row>
    <row r="493" customFormat="false" ht="12.8" hidden="false" customHeight="false" outlineLevel="0" collapsed="false">
      <c r="A493" s="0" t="s">
        <v>3</v>
      </c>
      <c r="B493" s="0" t="s">
        <v>78</v>
      </c>
      <c r="C493" s="0" t="s">
        <v>521</v>
      </c>
      <c r="D493" s="0" t="s">
        <v>520</v>
      </c>
      <c r="E493" s="0" t="s">
        <v>537</v>
      </c>
      <c r="F493" s="0" t="s">
        <v>539</v>
      </c>
      <c r="G493" s="0" t="s">
        <v>530</v>
      </c>
    </row>
    <row r="494" customFormat="false" ht="12.8" hidden="false" customHeight="false" outlineLevel="0" collapsed="false">
      <c r="A494" s="0" t="s">
        <v>3</v>
      </c>
      <c r="B494" s="0" t="s">
        <v>78</v>
      </c>
      <c r="C494" s="0" t="s">
        <v>521</v>
      </c>
      <c r="D494" s="0" t="s">
        <v>520</v>
      </c>
      <c r="E494" s="0" t="s">
        <v>531</v>
      </c>
      <c r="F494" s="0" t="s">
        <v>539</v>
      </c>
      <c r="G494" s="0" t="s">
        <v>530</v>
      </c>
    </row>
    <row r="495" customFormat="false" ht="12.8" hidden="false" customHeight="false" outlineLevel="0" collapsed="false">
      <c r="A495" s="0" t="s">
        <v>3</v>
      </c>
      <c r="B495" s="0" t="s">
        <v>78</v>
      </c>
      <c r="C495" s="0" t="s">
        <v>521</v>
      </c>
      <c r="D495" s="0" t="s">
        <v>520</v>
      </c>
      <c r="E495" s="0" t="s">
        <v>538</v>
      </c>
      <c r="F495" s="0" t="s">
        <v>539</v>
      </c>
      <c r="G495" s="0" t="s">
        <v>530</v>
      </c>
    </row>
    <row r="496" customFormat="false" ht="12.8" hidden="false" customHeight="false" outlineLevel="0" collapsed="false">
      <c r="A496" s="0" t="s">
        <v>3</v>
      </c>
      <c r="B496" s="0" t="s">
        <v>78</v>
      </c>
      <c r="C496" s="0" t="s">
        <v>521</v>
      </c>
      <c r="D496" s="0" t="s">
        <v>520</v>
      </c>
      <c r="E496" s="0" t="s">
        <v>536</v>
      </c>
      <c r="F496" s="0" t="s">
        <v>539</v>
      </c>
      <c r="G496" s="0" t="s">
        <v>530</v>
      </c>
    </row>
    <row r="497" customFormat="false" ht="12.8" hidden="false" customHeight="false" outlineLevel="0" collapsed="false">
      <c r="A497" s="0" t="s">
        <v>3</v>
      </c>
      <c r="B497" s="0" t="s">
        <v>79</v>
      </c>
      <c r="C497" s="0" t="s">
        <v>519</v>
      </c>
      <c r="D497" s="0" t="s">
        <v>520</v>
      </c>
      <c r="E497" s="0" t="s">
        <v>528</v>
      </c>
      <c r="F497" s="0" t="s">
        <v>539</v>
      </c>
      <c r="G497" s="0" t="s">
        <v>530</v>
      </c>
    </row>
    <row r="498" customFormat="false" ht="12.8" hidden="false" customHeight="false" outlineLevel="0" collapsed="false">
      <c r="A498" s="0" t="s">
        <v>3</v>
      </c>
      <c r="B498" s="0" t="s">
        <v>79</v>
      </c>
      <c r="C498" s="0" t="s">
        <v>519</v>
      </c>
      <c r="D498" s="0" t="s">
        <v>520</v>
      </c>
      <c r="E498" s="0" t="s">
        <v>531</v>
      </c>
      <c r="F498" s="0" t="s">
        <v>539</v>
      </c>
      <c r="G498" s="0" t="s">
        <v>530</v>
      </c>
    </row>
    <row r="499" customFormat="false" ht="12.8" hidden="false" customHeight="false" outlineLevel="0" collapsed="false">
      <c r="A499" s="0" t="s">
        <v>3</v>
      </c>
      <c r="B499" s="0" t="s">
        <v>79</v>
      </c>
      <c r="C499" s="0" t="s">
        <v>519</v>
      </c>
      <c r="D499" s="0" t="s">
        <v>520</v>
      </c>
      <c r="E499" s="0" t="s">
        <v>532</v>
      </c>
      <c r="F499" s="0" t="s">
        <v>539</v>
      </c>
      <c r="G499" s="0" t="s">
        <v>530</v>
      </c>
    </row>
    <row r="500" customFormat="false" ht="12.8" hidden="false" customHeight="false" outlineLevel="0" collapsed="false">
      <c r="A500" s="0" t="s">
        <v>3</v>
      </c>
      <c r="B500" s="0" t="s">
        <v>79</v>
      </c>
      <c r="C500" s="0" t="s">
        <v>519</v>
      </c>
      <c r="D500" s="0" t="s">
        <v>520</v>
      </c>
      <c r="E500" s="0" t="s">
        <v>533</v>
      </c>
      <c r="F500" s="0" t="s">
        <v>539</v>
      </c>
      <c r="G500" s="0" t="s">
        <v>530</v>
      </c>
    </row>
    <row r="501" customFormat="false" ht="12.8" hidden="false" customHeight="false" outlineLevel="0" collapsed="false">
      <c r="A501" s="0" t="s">
        <v>3</v>
      </c>
      <c r="B501" s="0" t="s">
        <v>79</v>
      </c>
      <c r="C501" s="0" t="s">
        <v>519</v>
      </c>
      <c r="D501" s="0" t="s">
        <v>520</v>
      </c>
      <c r="E501" s="0" t="s">
        <v>534</v>
      </c>
      <c r="F501" s="0" t="s">
        <v>539</v>
      </c>
      <c r="G501" s="0" t="s">
        <v>530</v>
      </c>
    </row>
    <row r="502" customFormat="false" ht="12.8" hidden="false" customHeight="false" outlineLevel="0" collapsed="false">
      <c r="A502" s="0" t="s">
        <v>3</v>
      </c>
      <c r="B502" s="0" t="s">
        <v>79</v>
      </c>
      <c r="C502" s="0" t="s">
        <v>519</v>
      </c>
      <c r="D502" s="0" t="s">
        <v>520</v>
      </c>
      <c r="E502" s="0" t="s">
        <v>535</v>
      </c>
      <c r="F502" s="0" t="s">
        <v>539</v>
      </c>
      <c r="G502" s="0" t="s">
        <v>530</v>
      </c>
    </row>
    <row r="503" customFormat="false" ht="12.8" hidden="false" customHeight="false" outlineLevel="0" collapsed="false">
      <c r="A503" s="0" t="s">
        <v>3</v>
      </c>
      <c r="B503" s="0" t="s">
        <v>79</v>
      </c>
      <c r="C503" s="0" t="s">
        <v>519</v>
      </c>
      <c r="D503" s="0" t="s">
        <v>520</v>
      </c>
      <c r="E503" s="0" t="s">
        <v>536</v>
      </c>
      <c r="F503" s="0" t="s">
        <v>539</v>
      </c>
      <c r="G503" s="0" t="s">
        <v>530</v>
      </c>
    </row>
    <row r="504" customFormat="false" ht="12.8" hidden="false" customHeight="false" outlineLevel="0" collapsed="false">
      <c r="A504" s="0" t="s">
        <v>3</v>
      </c>
      <c r="B504" s="0" t="s">
        <v>79</v>
      </c>
      <c r="C504" s="0" t="s">
        <v>521</v>
      </c>
      <c r="D504" s="0" t="s">
        <v>520</v>
      </c>
      <c r="E504" s="0" t="s">
        <v>537</v>
      </c>
      <c r="F504" s="0" t="s">
        <v>539</v>
      </c>
      <c r="G504" s="0" t="s">
        <v>530</v>
      </c>
    </row>
    <row r="505" customFormat="false" ht="12.8" hidden="false" customHeight="false" outlineLevel="0" collapsed="false">
      <c r="A505" s="0" t="s">
        <v>3</v>
      </c>
      <c r="B505" s="0" t="s">
        <v>79</v>
      </c>
      <c r="C505" s="0" t="s">
        <v>521</v>
      </c>
      <c r="D505" s="0" t="s">
        <v>520</v>
      </c>
      <c r="E505" s="0" t="s">
        <v>531</v>
      </c>
      <c r="F505" s="0" t="s">
        <v>539</v>
      </c>
      <c r="G505" s="0" t="s">
        <v>530</v>
      </c>
    </row>
    <row r="506" customFormat="false" ht="12.8" hidden="false" customHeight="false" outlineLevel="0" collapsed="false">
      <c r="A506" s="0" t="s">
        <v>3</v>
      </c>
      <c r="B506" s="0" t="s">
        <v>79</v>
      </c>
      <c r="C506" s="0" t="s">
        <v>521</v>
      </c>
      <c r="D506" s="0" t="s">
        <v>520</v>
      </c>
      <c r="E506" s="0" t="s">
        <v>538</v>
      </c>
      <c r="F506" s="0" t="s">
        <v>539</v>
      </c>
      <c r="G506" s="0" t="s">
        <v>530</v>
      </c>
    </row>
    <row r="507" customFormat="false" ht="12.8" hidden="false" customHeight="false" outlineLevel="0" collapsed="false">
      <c r="A507" s="0" t="s">
        <v>3</v>
      </c>
      <c r="B507" s="0" t="s">
        <v>79</v>
      </c>
      <c r="C507" s="0" t="s">
        <v>521</v>
      </c>
      <c r="D507" s="0" t="s">
        <v>520</v>
      </c>
      <c r="E507" s="0" t="s">
        <v>536</v>
      </c>
      <c r="F507" s="0" t="s">
        <v>539</v>
      </c>
      <c r="G507" s="0" t="s">
        <v>530</v>
      </c>
    </row>
    <row r="508" customFormat="false" ht="12.8" hidden="false" customHeight="false" outlineLevel="0" collapsed="false">
      <c r="A508" s="0" t="s">
        <v>3</v>
      </c>
      <c r="B508" s="0" t="s">
        <v>80</v>
      </c>
      <c r="C508" s="0" t="s">
        <v>519</v>
      </c>
      <c r="D508" s="0" t="s">
        <v>520</v>
      </c>
      <c r="E508" s="0" t="s">
        <v>528</v>
      </c>
      <c r="F508" s="0" t="s">
        <v>539</v>
      </c>
      <c r="G508" s="0" t="s">
        <v>530</v>
      </c>
    </row>
    <row r="509" customFormat="false" ht="12.8" hidden="false" customHeight="false" outlineLevel="0" collapsed="false">
      <c r="A509" s="0" t="s">
        <v>3</v>
      </c>
      <c r="B509" s="0" t="s">
        <v>80</v>
      </c>
      <c r="C509" s="0" t="s">
        <v>519</v>
      </c>
      <c r="D509" s="0" t="s">
        <v>520</v>
      </c>
      <c r="E509" s="0" t="s">
        <v>531</v>
      </c>
      <c r="F509" s="0" t="s">
        <v>539</v>
      </c>
      <c r="G509" s="0" t="s">
        <v>530</v>
      </c>
    </row>
    <row r="510" customFormat="false" ht="12.8" hidden="false" customHeight="false" outlineLevel="0" collapsed="false">
      <c r="A510" s="0" t="s">
        <v>3</v>
      </c>
      <c r="B510" s="0" t="s">
        <v>80</v>
      </c>
      <c r="C510" s="0" t="s">
        <v>519</v>
      </c>
      <c r="D510" s="0" t="s">
        <v>520</v>
      </c>
      <c r="E510" s="0" t="s">
        <v>532</v>
      </c>
      <c r="F510" s="0" t="s">
        <v>539</v>
      </c>
      <c r="G510" s="0" t="s">
        <v>530</v>
      </c>
    </row>
    <row r="511" customFormat="false" ht="12.8" hidden="false" customHeight="false" outlineLevel="0" collapsed="false">
      <c r="A511" s="0" t="s">
        <v>3</v>
      </c>
      <c r="B511" s="0" t="s">
        <v>80</v>
      </c>
      <c r="C511" s="0" t="s">
        <v>519</v>
      </c>
      <c r="D511" s="0" t="s">
        <v>520</v>
      </c>
      <c r="E511" s="0" t="s">
        <v>533</v>
      </c>
      <c r="F511" s="0" t="s">
        <v>539</v>
      </c>
      <c r="G511" s="0" t="s">
        <v>530</v>
      </c>
    </row>
    <row r="512" customFormat="false" ht="12.8" hidden="false" customHeight="false" outlineLevel="0" collapsed="false">
      <c r="A512" s="0" t="s">
        <v>3</v>
      </c>
      <c r="B512" s="0" t="s">
        <v>80</v>
      </c>
      <c r="C512" s="0" t="s">
        <v>519</v>
      </c>
      <c r="D512" s="0" t="s">
        <v>520</v>
      </c>
      <c r="E512" s="0" t="s">
        <v>534</v>
      </c>
      <c r="F512" s="0" t="s">
        <v>539</v>
      </c>
      <c r="G512" s="0" t="s">
        <v>530</v>
      </c>
    </row>
    <row r="513" customFormat="false" ht="12.8" hidden="false" customHeight="false" outlineLevel="0" collapsed="false">
      <c r="A513" s="0" t="s">
        <v>3</v>
      </c>
      <c r="B513" s="0" t="s">
        <v>80</v>
      </c>
      <c r="C513" s="0" t="s">
        <v>519</v>
      </c>
      <c r="D513" s="0" t="s">
        <v>520</v>
      </c>
      <c r="E513" s="0" t="s">
        <v>535</v>
      </c>
      <c r="F513" s="0" t="s">
        <v>539</v>
      </c>
      <c r="G513" s="0" t="s">
        <v>530</v>
      </c>
    </row>
    <row r="514" customFormat="false" ht="12.8" hidden="false" customHeight="false" outlineLevel="0" collapsed="false">
      <c r="A514" s="0" t="s">
        <v>3</v>
      </c>
      <c r="B514" s="0" t="s">
        <v>80</v>
      </c>
      <c r="C514" s="0" t="s">
        <v>519</v>
      </c>
      <c r="D514" s="0" t="s">
        <v>520</v>
      </c>
      <c r="E514" s="0" t="s">
        <v>536</v>
      </c>
      <c r="F514" s="0" t="s">
        <v>539</v>
      </c>
      <c r="G514" s="0" t="s">
        <v>530</v>
      </c>
    </row>
    <row r="515" customFormat="false" ht="12.8" hidden="false" customHeight="false" outlineLevel="0" collapsed="false">
      <c r="A515" s="0" t="s">
        <v>3</v>
      </c>
      <c r="B515" s="0" t="s">
        <v>80</v>
      </c>
      <c r="C515" s="0" t="s">
        <v>521</v>
      </c>
      <c r="D515" s="0" t="s">
        <v>520</v>
      </c>
      <c r="E515" s="0" t="s">
        <v>537</v>
      </c>
      <c r="F515" s="0" t="s">
        <v>539</v>
      </c>
      <c r="G515" s="0" t="s">
        <v>530</v>
      </c>
    </row>
    <row r="516" customFormat="false" ht="12.8" hidden="false" customHeight="false" outlineLevel="0" collapsed="false">
      <c r="A516" s="0" t="s">
        <v>3</v>
      </c>
      <c r="B516" s="0" t="s">
        <v>80</v>
      </c>
      <c r="C516" s="0" t="s">
        <v>521</v>
      </c>
      <c r="D516" s="0" t="s">
        <v>520</v>
      </c>
      <c r="E516" s="0" t="s">
        <v>531</v>
      </c>
      <c r="F516" s="0" t="s">
        <v>539</v>
      </c>
      <c r="G516" s="0" t="s">
        <v>530</v>
      </c>
    </row>
    <row r="517" customFormat="false" ht="12.8" hidden="false" customHeight="false" outlineLevel="0" collapsed="false">
      <c r="A517" s="0" t="s">
        <v>3</v>
      </c>
      <c r="B517" s="0" t="s">
        <v>80</v>
      </c>
      <c r="C517" s="0" t="s">
        <v>521</v>
      </c>
      <c r="D517" s="0" t="s">
        <v>520</v>
      </c>
      <c r="E517" s="0" t="s">
        <v>538</v>
      </c>
      <c r="F517" s="0" t="s">
        <v>539</v>
      </c>
      <c r="G517" s="0" t="s">
        <v>530</v>
      </c>
    </row>
    <row r="518" customFormat="false" ht="12.8" hidden="false" customHeight="false" outlineLevel="0" collapsed="false">
      <c r="A518" s="0" t="s">
        <v>3</v>
      </c>
      <c r="B518" s="0" t="s">
        <v>80</v>
      </c>
      <c r="C518" s="0" t="s">
        <v>521</v>
      </c>
      <c r="D518" s="0" t="s">
        <v>520</v>
      </c>
      <c r="E518" s="0" t="s">
        <v>536</v>
      </c>
      <c r="F518" s="0" t="s">
        <v>539</v>
      </c>
      <c r="G518" s="0" t="s">
        <v>530</v>
      </c>
    </row>
    <row r="519" customFormat="false" ht="12.8" hidden="false" customHeight="false" outlineLevel="0" collapsed="false">
      <c r="A519" s="0" t="s">
        <v>3</v>
      </c>
      <c r="B519" s="0" t="s">
        <v>81</v>
      </c>
      <c r="C519" s="0" t="s">
        <v>519</v>
      </c>
      <c r="D519" s="0" t="s">
        <v>520</v>
      </c>
      <c r="E519" s="0" t="s">
        <v>528</v>
      </c>
      <c r="F519" s="0" t="s">
        <v>539</v>
      </c>
      <c r="G519" s="0" t="s">
        <v>530</v>
      </c>
    </row>
    <row r="520" customFormat="false" ht="12.8" hidden="false" customHeight="false" outlineLevel="0" collapsed="false">
      <c r="A520" s="0" t="s">
        <v>3</v>
      </c>
      <c r="B520" s="0" t="s">
        <v>81</v>
      </c>
      <c r="C520" s="0" t="s">
        <v>519</v>
      </c>
      <c r="D520" s="0" t="s">
        <v>520</v>
      </c>
      <c r="E520" s="0" t="s">
        <v>531</v>
      </c>
      <c r="F520" s="0" t="s">
        <v>539</v>
      </c>
      <c r="G520" s="0" t="s">
        <v>530</v>
      </c>
    </row>
    <row r="521" customFormat="false" ht="12.8" hidden="false" customHeight="false" outlineLevel="0" collapsed="false">
      <c r="A521" s="0" t="s">
        <v>3</v>
      </c>
      <c r="B521" s="0" t="s">
        <v>81</v>
      </c>
      <c r="C521" s="0" t="s">
        <v>519</v>
      </c>
      <c r="D521" s="0" t="s">
        <v>520</v>
      </c>
      <c r="E521" s="0" t="s">
        <v>532</v>
      </c>
      <c r="F521" s="0" t="s">
        <v>539</v>
      </c>
      <c r="G521" s="0" t="s">
        <v>530</v>
      </c>
    </row>
    <row r="522" customFormat="false" ht="12.8" hidden="false" customHeight="false" outlineLevel="0" collapsed="false">
      <c r="A522" s="0" t="s">
        <v>3</v>
      </c>
      <c r="B522" s="0" t="s">
        <v>81</v>
      </c>
      <c r="C522" s="0" t="s">
        <v>519</v>
      </c>
      <c r="D522" s="0" t="s">
        <v>520</v>
      </c>
      <c r="E522" s="0" t="s">
        <v>533</v>
      </c>
      <c r="F522" s="0" t="s">
        <v>539</v>
      </c>
      <c r="G522" s="0" t="s">
        <v>530</v>
      </c>
    </row>
    <row r="523" customFormat="false" ht="12.8" hidden="false" customHeight="false" outlineLevel="0" collapsed="false">
      <c r="A523" s="0" t="s">
        <v>3</v>
      </c>
      <c r="B523" s="0" t="s">
        <v>81</v>
      </c>
      <c r="C523" s="0" t="s">
        <v>519</v>
      </c>
      <c r="D523" s="0" t="s">
        <v>520</v>
      </c>
      <c r="E523" s="0" t="s">
        <v>534</v>
      </c>
      <c r="F523" s="0" t="s">
        <v>539</v>
      </c>
      <c r="G523" s="0" t="s">
        <v>530</v>
      </c>
    </row>
    <row r="524" customFormat="false" ht="12.8" hidden="false" customHeight="false" outlineLevel="0" collapsed="false">
      <c r="A524" s="0" t="s">
        <v>3</v>
      </c>
      <c r="B524" s="0" t="s">
        <v>81</v>
      </c>
      <c r="C524" s="0" t="s">
        <v>519</v>
      </c>
      <c r="D524" s="0" t="s">
        <v>520</v>
      </c>
      <c r="E524" s="0" t="s">
        <v>535</v>
      </c>
      <c r="F524" s="0" t="s">
        <v>539</v>
      </c>
      <c r="G524" s="0" t="s">
        <v>530</v>
      </c>
    </row>
    <row r="525" customFormat="false" ht="12.8" hidden="false" customHeight="false" outlineLevel="0" collapsed="false">
      <c r="A525" s="0" t="s">
        <v>3</v>
      </c>
      <c r="B525" s="0" t="s">
        <v>81</v>
      </c>
      <c r="C525" s="0" t="s">
        <v>519</v>
      </c>
      <c r="D525" s="0" t="s">
        <v>520</v>
      </c>
      <c r="E525" s="0" t="s">
        <v>536</v>
      </c>
      <c r="F525" s="0" t="s">
        <v>539</v>
      </c>
      <c r="G525" s="0" t="s">
        <v>530</v>
      </c>
    </row>
    <row r="526" customFormat="false" ht="12.8" hidden="false" customHeight="false" outlineLevel="0" collapsed="false">
      <c r="A526" s="0" t="s">
        <v>3</v>
      </c>
      <c r="B526" s="0" t="s">
        <v>81</v>
      </c>
      <c r="C526" s="0" t="s">
        <v>521</v>
      </c>
      <c r="D526" s="0" t="s">
        <v>520</v>
      </c>
      <c r="E526" s="0" t="s">
        <v>537</v>
      </c>
      <c r="F526" s="0" t="s">
        <v>539</v>
      </c>
      <c r="G526" s="0" t="s">
        <v>530</v>
      </c>
    </row>
    <row r="527" customFormat="false" ht="12.8" hidden="false" customHeight="false" outlineLevel="0" collapsed="false">
      <c r="A527" s="0" t="s">
        <v>3</v>
      </c>
      <c r="B527" s="0" t="s">
        <v>81</v>
      </c>
      <c r="C527" s="0" t="s">
        <v>521</v>
      </c>
      <c r="D527" s="0" t="s">
        <v>520</v>
      </c>
      <c r="E527" s="0" t="s">
        <v>531</v>
      </c>
      <c r="F527" s="0" t="s">
        <v>539</v>
      </c>
      <c r="G527" s="0" t="s">
        <v>530</v>
      </c>
    </row>
    <row r="528" customFormat="false" ht="12.8" hidden="false" customHeight="false" outlineLevel="0" collapsed="false">
      <c r="A528" s="0" t="s">
        <v>3</v>
      </c>
      <c r="B528" s="0" t="s">
        <v>81</v>
      </c>
      <c r="C528" s="0" t="s">
        <v>521</v>
      </c>
      <c r="D528" s="0" t="s">
        <v>520</v>
      </c>
      <c r="E528" s="0" t="s">
        <v>538</v>
      </c>
      <c r="F528" s="0" t="s">
        <v>539</v>
      </c>
      <c r="G528" s="0" t="s">
        <v>530</v>
      </c>
    </row>
    <row r="529" customFormat="false" ht="12.8" hidden="false" customHeight="false" outlineLevel="0" collapsed="false">
      <c r="A529" s="0" t="s">
        <v>3</v>
      </c>
      <c r="B529" s="0" t="s">
        <v>81</v>
      </c>
      <c r="C529" s="0" t="s">
        <v>521</v>
      </c>
      <c r="D529" s="0" t="s">
        <v>520</v>
      </c>
      <c r="E529" s="0" t="s">
        <v>536</v>
      </c>
      <c r="F529" s="0" t="s">
        <v>539</v>
      </c>
      <c r="G529" s="0" t="s">
        <v>530</v>
      </c>
    </row>
    <row r="530" customFormat="false" ht="12.8" hidden="false" customHeight="false" outlineLevel="0" collapsed="false">
      <c r="A530" s="0" t="s">
        <v>3</v>
      </c>
      <c r="B530" s="0" t="s">
        <v>82</v>
      </c>
      <c r="C530" s="0" t="s">
        <v>519</v>
      </c>
      <c r="D530" s="0" t="s">
        <v>520</v>
      </c>
      <c r="E530" s="0" t="s">
        <v>528</v>
      </c>
      <c r="F530" s="0" t="s">
        <v>539</v>
      </c>
      <c r="G530" s="0" t="s">
        <v>530</v>
      </c>
    </row>
    <row r="531" customFormat="false" ht="12.8" hidden="false" customHeight="false" outlineLevel="0" collapsed="false">
      <c r="A531" s="0" t="s">
        <v>3</v>
      </c>
      <c r="B531" s="0" t="s">
        <v>82</v>
      </c>
      <c r="C531" s="0" t="s">
        <v>519</v>
      </c>
      <c r="D531" s="0" t="s">
        <v>520</v>
      </c>
      <c r="E531" s="0" t="s">
        <v>531</v>
      </c>
      <c r="F531" s="0" t="s">
        <v>539</v>
      </c>
      <c r="G531" s="0" t="s">
        <v>530</v>
      </c>
    </row>
    <row r="532" customFormat="false" ht="12.8" hidden="false" customHeight="false" outlineLevel="0" collapsed="false">
      <c r="A532" s="0" t="s">
        <v>3</v>
      </c>
      <c r="B532" s="0" t="s">
        <v>82</v>
      </c>
      <c r="C532" s="0" t="s">
        <v>519</v>
      </c>
      <c r="D532" s="0" t="s">
        <v>520</v>
      </c>
      <c r="E532" s="0" t="s">
        <v>532</v>
      </c>
      <c r="F532" s="0" t="s">
        <v>539</v>
      </c>
      <c r="G532" s="0" t="s">
        <v>530</v>
      </c>
    </row>
    <row r="533" customFormat="false" ht="12.8" hidden="false" customHeight="false" outlineLevel="0" collapsed="false">
      <c r="A533" s="0" t="s">
        <v>3</v>
      </c>
      <c r="B533" s="0" t="s">
        <v>82</v>
      </c>
      <c r="C533" s="0" t="s">
        <v>519</v>
      </c>
      <c r="D533" s="0" t="s">
        <v>520</v>
      </c>
      <c r="E533" s="0" t="s">
        <v>533</v>
      </c>
      <c r="F533" s="0" t="s">
        <v>539</v>
      </c>
      <c r="G533" s="0" t="s">
        <v>530</v>
      </c>
    </row>
    <row r="534" customFormat="false" ht="12.8" hidden="false" customHeight="false" outlineLevel="0" collapsed="false">
      <c r="A534" s="0" t="s">
        <v>3</v>
      </c>
      <c r="B534" s="0" t="s">
        <v>82</v>
      </c>
      <c r="C534" s="0" t="s">
        <v>519</v>
      </c>
      <c r="D534" s="0" t="s">
        <v>520</v>
      </c>
      <c r="E534" s="0" t="s">
        <v>534</v>
      </c>
      <c r="F534" s="0" t="s">
        <v>539</v>
      </c>
      <c r="G534" s="0" t="s">
        <v>530</v>
      </c>
    </row>
    <row r="535" customFormat="false" ht="12.8" hidden="false" customHeight="false" outlineLevel="0" collapsed="false">
      <c r="A535" s="0" t="s">
        <v>3</v>
      </c>
      <c r="B535" s="0" t="s">
        <v>82</v>
      </c>
      <c r="C535" s="0" t="s">
        <v>519</v>
      </c>
      <c r="D535" s="0" t="s">
        <v>520</v>
      </c>
      <c r="E535" s="0" t="s">
        <v>535</v>
      </c>
      <c r="F535" s="0" t="s">
        <v>539</v>
      </c>
      <c r="G535" s="0" t="s">
        <v>530</v>
      </c>
    </row>
    <row r="536" customFormat="false" ht="12.8" hidden="false" customHeight="false" outlineLevel="0" collapsed="false">
      <c r="A536" s="0" t="s">
        <v>3</v>
      </c>
      <c r="B536" s="0" t="s">
        <v>82</v>
      </c>
      <c r="C536" s="0" t="s">
        <v>519</v>
      </c>
      <c r="D536" s="0" t="s">
        <v>520</v>
      </c>
      <c r="E536" s="0" t="s">
        <v>536</v>
      </c>
      <c r="F536" s="0" t="s">
        <v>539</v>
      </c>
      <c r="G536" s="0" t="s">
        <v>530</v>
      </c>
    </row>
    <row r="537" customFormat="false" ht="12.8" hidden="false" customHeight="false" outlineLevel="0" collapsed="false">
      <c r="A537" s="0" t="s">
        <v>3</v>
      </c>
      <c r="B537" s="0" t="s">
        <v>82</v>
      </c>
      <c r="C537" s="0" t="s">
        <v>521</v>
      </c>
      <c r="D537" s="0" t="s">
        <v>520</v>
      </c>
      <c r="E537" s="0" t="s">
        <v>537</v>
      </c>
      <c r="F537" s="0" t="s">
        <v>539</v>
      </c>
      <c r="G537" s="0" t="s">
        <v>530</v>
      </c>
    </row>
    <row r="538" customFormat="false" ht="12.8" hidden="false" customHeight="false" outlineLevel="0" collapsed="false">
      <c r="A538" s="0" t="s">
        <v>3</v>
      </c>
      <c r="B538" s="0" t="s">
        <v>82</v>
      </c>
      <c r="C538" s="0" t="s">
        <v>521</v>
      </c>
      <c r="D538" s="0" t="s">
        <v>520</v>
      </c>
      <c r="E538" s="0" t="s">
        <v>531</v>
      </c>
      <c r="F538" s="0" t="s">
        <v>539</v>
      </c>
      <c r="G538" s="0" t="s">
        <v>530</v>
      </c>
    </row>
    <row r="539" customFormat="false" ht="12.8" hidden="false" customHeight="false" outlineLevel="0" collapsed="false">
      <c r="A539" s="0" t="s">
        <v>3</v>
      </c>
      <c r="B539" s="0" t="s">
        <v>82</v>
      </c>
      <c r="C539" s="0" t="s">
        <v>521</v>
      </c>
      <c r="D539" s="0" t="s">
        <v>520</v>
      </c>
      <c r="E539" s="0" t="s">
        <v>538</v>
      </c>
      <c r="F539" s="0" t="s">
        <v>539</v>
      </c>
      <c r="G539" s="0" t="s">
        <v>530</v>
      </c>
    </row>
    <row r="540" customFormat="false" ht="12.8" hidden="false" customHeight="false" outlineLevel="0" collapsed="false">
      <c r="A540" s="0" t="s">
        <v>3</v>
      </c>
      <c r="B540" s="0" t="s">
        <v>82</v>
      </c>
      <c r="C540" s="0" t="s">
        <v>521</v>
      </c>
      <c r="D540" s="0" t="s">
        <v>520</v>
      </c>
      <c r="E540" s="0" t="s">
        <v>536</v>
      </c>
      <c r="F540" s="0" t="s">
        <v>539</v>
      </c>
      <c r="G540" s="0" t="s">
        <v>530</v>
      </c>
    </row>
    <row r="541" customFormat="false" ht="12.8" hidden="false" customHeight="false" outlineLevel="0" collapsed="false">
      <c r="A541" s="0" t="s">
        <v>3</v>
      </c>
      <c r="B541" s="0" t="s">
        <v>83</v>
      </c>
      <c r="C541" s="0" t="s">
        <v>519</v>
      </c>
      <c r="D541" s="0" t="s">
        <v>520</v>
      </c>
      <c r="E541" s="0" t="s">
        <v>528</v>
      </c>
      <c r="F541" s="0" t="s">
        <v>539</v>
      </c>
      <c r="G541" s="0" t="s">
        <v>530</v>
      </c>
    </row>
    <row r="542" customFormat="false" ht="12.8" hidden="false" customHeight="false" outlineLevel="0" collapsed="false">
      <c r="A542" s="0" t="s">
        <v>3</v>
      </c>
      <c r="B542" s="0" t="s">
        <v>83</v>
      </c>
      <c r="C542" s="0" t="s">
        <v>519</v>
      </c>
      <c r="D542" s="0" t="s">
        <v>520</v>
      </c>
      <c r="E542" s="0" t="s">
        <v>531</v>
      </c>
      <c r="F542" s="0" t="s">
        <v>539</v>
      </c>
      <c r="G542" s="0" t="s">
        <v>530</v>
      </c>
    </row>
    <row r="543" customFormat="false" ht="12.8" hidden="false" customHeight="false" outlineLevel="0" collapsed="false">
      <c r="A543" s="0" t="s">
        <v>3</v>
      </c>
      <c r="B543" s="0" t="s">
        <v>83</v>
      </c>
      <c r="C543" s="0" t="s">
        <v>519</v>
      </c>
      <c r="D543" s="0" t="s">
        <v>520</v>
      </c>
      <c r="E543" s="0" t="s">
        <v>532</v>
      </c>
      <c r="F543" s="0" t="s">
        <v>539</v>
      </c>
      <c r="G543" s="0" t="s">
        <v>530</v>
      </c>
    </row>
    <row r="544" customFormat="false" ht="12.8" hidden="false" customHeight="false" outlineLevel="0" collapsed="false">
      <c r="A544" s="0" t="s">
        <v>3</v>
      </c>
      <c r="B544" s="0" t="s">
        <v>83</v>
      </c>
      <c r="C544" s="0" t="s">
        <v>519</v>
      </c>
      <c r="D544" s="0" t="s">
        <v>520</v>
      </c>
      <c r="E544" s="0" t="s">
        <v>533</v>
      </c>
      <c r="F544" s="0" t="s">
        <v>539</v>
      </c>
      <c r="G544" s="0" t="s">
        <v>530</v>
      </c>
    </row>
    <row r="545" customFormat="false" ht="12.8" hidden="false" customHeight="false" outlineLevel="0" collapsed="false">
      <c r="A545" s="0" t="s">
        <v>3</v>
      </c>
      <c r="B545" s="0" t="s">
        <v>83</v>
      </c>
      <c r="C545" s="0" t="s">
        <v>519</v>
      </c>
      <c r="D545" s="0" t="s">
        <v>520</v>
      </c>
      <c r="E545" s="0" t="s">
        <v>534</v>
      </c>
      <c r="F545" s="0" t="s">
        <v>539</v>
      </c>
      <c r="G545" s="0" t="s">
        <v>530</v>
      </c>
    </row>
    <row r="546" customFormat="false" ht="12.8" hidden="false" customHeight="false" outlineLevel="0" collapsed="false">
      <c r="A546" s="0" t="s">
        <v>3</v>
      </c>
      <c r="B546" s="0" t="s">
        <v>83</v>
      </c>
      <c r="C546" s="0" t="s">
        <v>519</v>
      </c>
      <c r="D546" s="0" t="s">
        <v>520</v>
      </c>
      <c r="E546" s="0" t="s">
        <v>535</v>
      </c>
      <c r="F546" s="0" t="s">
        <v>539</v>
      </c>
      <c r="G546" s="0" t="s">
        <v>530</v>
      </c>
    </row>
    <row r="547" customFormat="false" ht="12.8" hidden="false" customHeight="false" outlineLevel="0" collapsed="false">
      <c r="A547" s="0" t="s">
        <v>3</v>
      </c>
      <c r="B547" s="0" t="s">
        <v>83</v>
      </c>
      <c r="C547" s="0" t="s">
        <v>519</v>
      </c>
      <c r="D547" s="0" t="s">
        <v>520</v>
      </c>
      <c r="E547" s="0" t="s">
        <v>536</v>
      </c>
      <c r="F547" s="0" t="s">
        <v>539</v>
      </c>
      <c r="G547" s="0" t="s">
        <v>530</v>
      </c>
    </row>
    <row r="548" customFormat="false" ht="12.8" hidden="false" customHeight="false" outlineLevel="0" collapsed="false">
      <c r="A548" s="0" t="s">
        <v>3</v>
      </c>
      <c r="B548" s="0" t="s">
        <v>83</v>
      </c>
      <c r="C548" s="0" t="s">
        <v>521</v>
      </c>
      <c r="D548" s="0" t="s">
        <v>520</v>
      </c>
      <c r="E548" s="0" t="s">
        <v>537</v>
      </c>
      <c r="F548" s="0" t="s">
        <v>539</v>
      </c>
      <c r="G548" s="0" t="s">
        <v>530</v>
      </c>
    </row>
    <row r="549" customFormat="false" ht="12.8" hidden="false" customHeight="false" outlineLevel="0" collapsed="false">
      <c r="A549" s="0" t="s">
        <v>3</v>
      </c>
      <c r="B549" s="0" t="s">
        <v>83</v>
      </c>
      <c r="C549" s="0" t="s">
        <v>521</v>
      </c>
      <c r="D549" s="0" t="s">
        <v>520</v>
      </c>
      <c r="E549" s="0" t="s">
        <v>531</v>
      </c>
      <c r="F549" s="0" t="s">
        <v>539</v>
      </c>
      <c r="G549" s="0" t="s">
        <v>530</v>
      </c>
    </row>
    <row r="550" customFormat="false" ht="12.8" hidden="false" customHeight="false" outlineLevel="0" collapsed="false">
      <c r="A550" s="0" t="s">
        <v>3</v>
      </c>
      <c r="B550" s="0" t="s">
        <v>83</v>
      </c>
      <c r="C550" s="0" t="s">
        <v>521</v>
      </c>
      <c r="D550" s="0" t="s">
        <v>520</v>
      </c>
      <c r="E550" s="0" t="s">
        <v>538</v>
      </c>
      <c r="F550" s="0" t="s">
        <v>539</v>
      </c>
      <c r="G550" s="0" t="s">
        <v>530</v>
      </c>
    </row>
    <row r="551" customFormat="false" ht="12.8" hidden="false" customHeight="false" outlineLevel="0" collapsed="false">
      <c r="A551" s="0" t="s">
        <v>3</v>
      </c>
      <c r="B551" s="0" t="s">
        <v>83</v>
      </c>
      <c r="C551" s="0" t="s">
        <v>521</v>
      </c>
      <c r="D551" s="0" t="s">
        <v>520</v>
      </c>
      <c r="E551" s="0" t="s">
        <v>536</v>
      </c>
      <c r="F551" s="0" t="s">
        <v>539</v>
      </c>
      <c r="G551" s="0" t="s">
        <v>530</v>
      </c>
    </row>
    <row r="552" customFormat="false" ht="12.8" hidden="false" customHeight="false" outlineLevel="0" collapsed="false">
      <c r="A552" s="0" t="s">
        <v>3</v>
      </c>
      <c r="B552" s="0" t="s">
        <v>84</v>
      </c>
      <c r="C552" s="0" t="s">
        <v>519</v>
      </c>
      <c r="D552" s="0" t="s">
        <v>520</v>
      </c>
      <c r="E552" s="0" t="s">
        <v>528</v>
      </c>
      <c r="F552" s="0" t="s">
        <v>539</v>
      </c>
      <c r="G552" s="0" t="s">
        <v>530</v>
      </c>
    </row>
    <row r="553" customFormat="false" ht="12.8" hidden="false" customHeight="false" outlineLevel="0" collapsed="false">
      <c r="A553" s="0" t="s">
        <v>3</v>
      </c>
      <c r="B553" s="0" t="s">
        <v>84</v>
      </c>
      <c r="C553" s="0" t="s">
        <v>519</v>
      </c>
      <c r="D553" s="0" t="s">
        <v>520</v>
      </c>
      <c r="E553" s="0" t="s">
        <v>531</v>
      </c>
      <c r="F553" s="0" t="s">
        <v>539</v>
      </c>
      <c r="G553" s="0" t="s">
        <v>530</v>
      </c>
    </row>
    <row r="554" customFormat="false" ht="12.8" hidden="false" customHeight="false" outlineLevel="0" collapsed="false">
      <c r="A554" s="0" t="s">
        <v>3</v>
      </c>
      <c r="B554" s="0" t="s">
        <v>84</v>
      </c>
      <c r="C554" s="0" t="s">
        <v>519</v>
      </c>
      <c r="D554" s="0" t="s">
        <v>520</v>
      </c>
      <c r="E554" s="0" t="s">
        <v>532</v>
      </c>
      <c r="F554" s="0" t="s">
        <v>539</v>
      </c>
      <c r="G554" s="0" t="s">
        <v>530</v>
      </c>
    </row>
    <row r="555" customFormat="false" ht="12.8" hidden="false" customHeight="false" outlineLevel="0" collapsed="false">
      <c r="A555" s="0" t="s">
        <v>3</v>
      </c>
      <c r="B555" s="0" t="s">
        <v>84</v>
      </c>
      <c r="C555" s="0" t="s">
        <v>519</v>
      </c>
      <c r="D555" s="0" t="s">
        <v>520</v>
      </c>
      <c r="E555" s="0" t="s">
        <v>533</v>
      </c>
      <c r="F555" s="0" t="s">
        <v>539</v>
      </c>
      <c r="G555" s="0" t="s">
        <v>530</v>
      </c>
    </row>
    <row r="556" customFormat="false" ht="12.8" hidden="false" customHeight="false" outlineLevel="0" collapsed="false">
      <c r="A556" s="0" t="s">
        <v>3</v>
      </c>
      <c r="B556" s="0" t="s">
        <v>84</v>
      </c>
      <c r="C556" s="0" t="s">
        <v>519</v>
      </c>
      <c r="D556" s="0" t="s">
        <v>520</v>
      </c>
      <c r="E556" s="0" t="s">
        <v>534</v>
      </c>
      <c r="F556" s="0" t="s">
        <v>539</v>
      </c>
      <c r="G556" s="0" t="s">
        <v>530</v>
      </c>
    </row>
    <row r="557" customFormat="false" ht="12.8" hidden="false" customHeight="false" outlineLevel="0" collapsed="false">
      <c r="A557" s="0" t="s">
        <v>3</v>
      </c>
      <c r="B557" s="0" t="s">
        <v>84</v>
      </c>
      <c r="C557" s="0" t="s">
        <v>519</v>
      </c>
      <c r="D557" s="0" t="s">
        <v>520</v>
      </c>
      <c r="E557" s="0" t="s">
        <v>535</v>
      </c>
      <c r="F557" s="0" t="s">
        <v>539</v>
      </c>
      <c r="G557" s="0" t="s">
        <v>530</v>
      </c>
    </row>
    <row r="558" customFormat="false" ht="12.8" hidden="false" customHeight="false" outlineLevel="0" collapsed="false">
      <c r="A558" s="0" t="s">
        <v>3</v>
      </c>
      <c r="B558" s="0" t="s">
        <v>84</v>
      </c>
      <c r="C558" s="0" t="s">
        <v>519</v>
      </c>
      <c r="D558" s="0" t="s">
        <v>520</v>
      </c>
      <c r="E558" s="0" t="s">
        <v>536</v>
      </c>
      <c r="F558" s="0" t="s">
        <v>539</v>
      </c>
      <c r="G558" s="0" t="s">
        <v>530</v>
      </c>
    </row>
    <row r="559" customFormat="false" ht="12.8" hidden="false" customHeight="false" outlineLevel="0" collapsed="false">
      <c r="A559" s="0" t="s">
        <v>3</v>
      </c>
      <c r="B559" s="0" t="s">
        <v>84</v>
      </c>
      <c r="C559" s="0" t="s">
        <v>521</v>
      </c>
      <c r="D559" s="0" t="s">
        <v>520</v>
      </c>
      <c r="E559" s="0" t="s">
        <v>537</v>
      </c>
      <c r="F559" s="0" t="s">
        <v>539</v>
      </c>
      <c r="G559" s="0" t="s">
        <v>530</v>
      </c>
    </row>
    <row r="560" customFormat="false" ht="12.8" hidden="false" customHeight="false" outlineLevel="0" collapsed="false">
      <c r="A560" s="0" t="s">
        <v>3</v>
      </c>
      <c r="B560" s="0" t="s">
        <v>84</v>
      </c>
      <c r="C560" s="0" t="s">
        <v>521</v>
      </c>
      <c r="D560" s="0" t="s">
        <v>520</v>
      </c>
      <c r="E560" s="0" t="s">
        <v>531</v>
      </c>
      <c r="F560" s="0" t="s">
        <v>539</v>
      </c>
      <c r="G560" s="0" t="s">
        <v>530</v>
      </c>
    </row>
    <row r="561" customFormat="false" ht="12.8" hidden="false" customHeight="false" outlineLevel="0" collapsed="false">
      <c r="A561" s="0" t="s">
        <v>3</v>
      </c>
      <c r="B561" s="0" t="s">
        <v>84</v>
      </c>
      <c r="C561" s="0" t="s">
        <v>521</v>
      </c>
      <c r="D561" s="0" t="s">
        <v>520</v>
      </c>
      <c r="E561" s="0" t="s">
        <v>538</v>
      </c>
      <c r="F561" s="0" t="s">
        <v>539</v>
      </c>
      <c r="G561" s="0" t="s">
        <v>530</v>
      </c>
    </row>
    <row r="562" customFormat="false" ht="12.8" hidden="false" customHeight="false" outlineLevel="0" collapsed="false">
      <c r="A562" s="0" t="s">
        <v>3</v>
      </c>
      <c r="B562" s="0" t="s">
        <v>84</v>
      </c>
      <c r="C562" s="0" t="s">
        <v>521</v>
      </c>
      <c r="D562" s="0" t="s">
        <v>520</v>
      </c>
      <c r="E562" s="0" t="s">
        <v>536</v>
      </c>
      <c r="F562" s="0" t="s">
        <v>539</v>
      </c>
      <c r="G562" s="0" t="s">
        <v>530</v>
      </c>
    </row>
    <row r="563" customFormat="false" ht="12.8" hidden="false" customHeight="false" outlineLevel="0" collapsed="false">
      <c r="A563" s="0" t="s">
        <v>3</v>
      </c>
      <c r="B563" s="0" t="s">
        <v>85</v>
      </c>
      <c r="C563" s="0" t="s">
        <v>519</v>
      </c>
      <c r="D563" s="0" t="s">
        <v>520</v>
      </c>
      <c r="E563" s="0" t="s">
        <v>528</v>
      </c>
      <c r="F563" s="0" t="s">
        <v>529</v>
      </c>
      <c r="G563" s="0" t="s">
        <v>530</v>
      </c>
    </row>
    <row r="564" customFormat="false" ht="12.8" hidden="false" customHeight="false" outlineLevel="0" collapsed="false">
      <c r="A564" s="0" t="s">
        <v>3</v>
      </c>
      <c r="B564" s="0" t="s">
        <v>85</v>
      </c>
      <c r="C564" s="0" t="s">
        <v>519</v>
      </c>
      <c r="D564" s="0" t="s">
        <v>520</v>
      </c>
      <c r="E564" s="0" t="s">
        <v>531</v>
      </c>
      <c r="F564" s="0" t="s">
        <v>529</v>
      </c>
      <c r="G564" s="0" t="s">
        <v>530</v>
      </c>
    </row>
    <row r="565" customFormat="false" ht="12.8" hidden="false" customHeight="false" outlineLevel="0" collapsed="false">
      <c r="A565" s="0" t="s">
        <v>3</v>
      </c>
      <c r="B565" s="0" t="s">
        <v>85</v>
      </c>
      <c r="C565" s="0" t="s">
        <v>519</v>
      </c>
      <c r="D565" s="0" t="s">
        <v>520</v>
      </c>
      <c r="E565" s="0" t="s">
        <v>532</v>
      </c>
      <c r="F565" s="0" t="s">
        <v>529</v>
      </c>
      <c r="G565" s="0" t="s">
        <v>530</v>
      </c>
    </row>
    <row r="566" customFormat="false" ht="12.8" hidden="false" customHeight="false" outlineLevel="0" collapsed="false">
      <c r="A566" s="0" t="s">
        <v>3</v>
      </c>
      <c r="B566" s="0" t="s">
        <v>85</v>
      </c>
      <c r="C566" s="0" t="s">
        <v>519</v>
      </c>
      <c r="D566" s="0" t="s">
        <v>520</v>
      </c>
      <c r="E566" s="0" t="s">
        <v>533</v>
      </c>
      <c r="F566" s="0" t="s">
        <v>529</v>
      </c>
      <c r="G566" s="0" t="s">
        <v>530</v>
      </c>
    </row>
    <row r="567" customFormat="false" ht="12.8" hidden="false" customHeight="false" outlineLevel="0" collapsed="false">
      <c r="A567" s="0" t="s">
        <v>3</v>
      </c>
      <c r="B567" s="0" t="s">
        <v>85</v>
      </c>
      <c r="C567" s="0" t="s">
        <v>519</v>
      </c>
      <c r="D567" s="0" t="s">
        <v>520</v>
      </c>
      <c r="E567" s="0" t="s">
        <v>534</v>
      </c>
      <c r="F567" s="0" t="s">
        <v>529</v>
      </c>
      <c r="G567" s="0" t="s">
        <v>530</v>
      </c>
    </row>
    <row r="568" customFormat="false" ht="12.8" hidden="false" customHeight="false" outlineLevel="0" collapsed="false">
      <c r="A568" s="0" t="s">
        <v>3</v>
      </c>
      <c r="B568" s="0" t="s">
        <v>85</v>
      </c>
      <c r="C568" s="0" t="s">
        <v>519</v>
      </c>
      <c r="D568" s="0" t="s">
        <v>520</v>
      </c>
      <c r="E568" s="0" t="s">
        <v>535</v>
      </c>
      <c r="F568" s="0" t="s">
        <v>529</v>
      </c>
      <c r="G568" s="0" t="s">
        <v>530</v>
      </c>
    </row>
    <row r="569" customFormat="false" ht="12.8" hidden="false" customHeight="false" outlineLevel="0" collapsed="false">
      <c r="A569" s="0" t="s">
        <v>3</v>
      </c>
      <c r="B569" s="0" t="s">
        <v>85</v>
      </c>
      <c r="C569" s="0" t="s">
        <v>519</v>
      </c>
      <c r="D569" s="0" t="s">
        <v>520</v>
      </c>
      <c r="E569" s="0" t="s">
        <v>536</v>
      </c>
      <c r="F569" s="0" t="s">
        <v>529</v>
      </c>
      <c r="G569" s="0" t="s">
        <v>530</v>
      </c>
    </row>
    <row r="570" customFormat="false" ht="12.8" hidden="false" customHeight="false" outlineLevel="0" collapsed="false">
      <c r="A570" s="0" t="s">
        <v>3</v>
      </c>
      <c r="B570" s="0" t="s">
        <v>85</v>
      </c>
      <c r="C570" s="0" t="s">
        <v>521</v>
      </c>
      <c r="D570" s="0" t="s">
        <v>520</v>
      </c>
      <c r="E570" s="0" t="s">
        <v>537</v>
      </c>
      <c r="F570" s="0" t="s">
        <v>529</v>
      </c>
      <c r="G570" s="0" t="s">
        <v>530</v>
      </c>
    </row>
    <row r="571" customFormat="false" ht="12.8" hidden="false" customHeight="false" outlineLevel="0" collapsed="false">
      <c r="A571" s="0" t="s">
        <v>3</v>
      </c>
      <c r="B571" s="0" t="s">
        <v>85</v>
      </c>
      <c r="C571" s="0" t="s">
        <v>521</v>
      </c>
      <c r="D571" s="0" t="s">
        <v>520</v>
      </c>
      <c r="E571" s="0" t="s">
        <v>531</v>
      </c>
      <c r="F571" s="0" t="s">
        <v>529</v>
      </c>
      <c r="G571" s="0" t="s">
        <v>530</v>
      </c>
    </row>
    <row r="572" customFormat="false" ht="12.8" hidden="false" customHeight="false" outlineLevel="0" collapsed="false">
      <c r="A572" s="0" t="s">
        <v>3</v>
      </c>
      <c r="B572" s="0" t="s">
        <v>85</v>
      </c>
      <c r="C572" s="0" t="s">
        <v>521</v>
      </c>
      <c r="D572" s="0" t="s">
        <v>520</v>
      </c>
      <c r="E572" s="0" t="s">
        <v>538</v>
      </c>
      <c r="F572" s="0" t="s">
        <v>529</v>
      </c>
      <c r="G572" s="0" t="s">
        <v>530</v>
      </c>
    </row>
    <row r="573" customFormat="false" ht="12.8" hidden="false" customHeight="false" outlineLevel="0" collapsed="false">
      <c r="A573" s="0" t="s">
        <v>3</v>
      </c>
      <c r="B573" s="0" t="s">
        <v>85</v>
      </c>
      <c r="C573" s="0" t="s">
        <v>521</v>
      </c>
      <c r="D573" s="0" t="s">
        <v>520</v>
      </c>
      <c r="E573" s="0" t="s">
        <v>536</v>
      </c>
      <c r="F573" s="0" t="s">
        <v>529</v>
      </c>
      <c r="G573" s="0" t="s">
        <v>530</v>
      </c>
    </row>
    <row r="574" customFormat="false" ht="12.8" hidden="false" customHeight="false" outlineLevel="0" collapsed="false">
      <c r="A574" s="0" t="s">
        <v>3</v>
      </c>
      <c r="B574" s="0" t="s">
        <v>86</v>
      </c>
      <c r="C574" s="0" t="s">
        <v>519</v>
      </c>
      <c r="D574" s="0" t="s">
        <v>520</v>
      </c>
      <c r="E574" s="0" t="s">
        <v>528</v>
      </c>
      <c r="F574" s="0" t="s">
        <v>529</v>
      </c>
      <c r="G574" s="0" t="s">
        <v>530</v>
      </c>
    </row>
    <row r="575" customFormat="false" ht="12.8" hidden="false" customHeight="false" outlineLevel="0" collapsed="false">
      <c r="A575" s="0" t="s">
        <v>3</v>
      </c>
      <c r="B575" s="0" t="s">
        <v>86</v>
      </c>
      <c r="C575" s="0" t="s">
        <v>519</v>
      </c>
      <c r="D575" s="0" t="s">
        <v>520</v>
      </c>
      <c r="E575" s="0" t="s">
        <v>531</v>
      </c>
      <c r="F575" s="0" t="s">
        <v>529</v>
      </c>
      <c r="G575" s="0" t="s">
        <v>530</v>
      </c>
    </row>
    <row r="576" customFormat="false" ht="12.8" hidden="false" customHeight="false" outlineLevel="0" collapsed="false">
      <c r="A576" s="0" t="s">
        <v>3</v>
      </c>
      <c r="B576" s="0" t="s">
        <v>86</v>
      </c>
      <c r="C576" s="0" t="s">
        <v>519</v>
      </c>
      <c r="D576" s="0" t="s">
        <v>520</v>
      </c>
      <c r="E576" s="0" t="s">
        <v>532</v>
      </c>
      <c r="F576" s="0" t="s">
        <v>529</v>
      </c>
      <c r="G576" s="0" t="s">
        <v>530</v>
      </c>
    </row>
    <row r="577" customFormat="false" ht="12.8" hidden="false" customHeight="false" outlineLevel="0" collapsed="false">
      <c r="A577" s="0" t="s">
        <v>3</v>
      </c>
      <c r="B577" s="0" t="s">
        <v>86</v>
      </c>
      <c r="C577" s="0" t="s">
        <v>519</v>
      </c>
      <c r="D577" s="0" t="s">
        <v>520</v>
      </c>
      <c r="E577" s="0" t="s">
        <v>533</v>
      </c>
      <c r="F577" s="0" t="s">
        <v>529</v>
      </c>
      <c r="G577" s="0" t="s">
        <v>530</v>
      </c>
    </row>
    <row r="578" customFormat="false" ht="12.8" hidden="false" customHeight="false" outlineLevel="0" collapsed="false">
      <c r="A578" s="0" t="s">
        <v>3</v>
      </c>
      <c r="B578" s="0" t="s">
        <v>86</v>
      </c>
      <c r="C578" s="0" t="s">
        <v>519</v>
      </c>
      <c r="D578" s="0" t="s">
        <v>520</v>
      </c>
      <c r="E578" s="0" t="s">
        <v>534</v>
      </c>
      <c r="F578" s="0" t="s">
        <v>529</v>
      </c>
      <c r="G578" s="0" t="s">
        <v>530</v>
      </c>
    </row>
    <row r="579" customFormat="false" ht="12.8" hidden="false" customHeight="false" outlineLevel="0" collapsed="false">
      <c r="A579" s="0" t="s">
        <v>3</v>
      </c>
      <c r="B579" s="0" t="s">
        <v>86</v>
      </c>
      <c r="C579" s="0" t="s">
        <v>519</v>
      </c>
      <c r="D579" s="0" t="s">
        <v>520</v>
      </c>
      <c r="E579" s="0" t="s">
        <v>535</v>
      </c>
      <c r="F579" s="0" t="s">
        <v>529</v>
      </c>
      <c r="G579" s="0" t="s">
        <v>530</v>
      </c>
    </row>
    <row r="580" customFormat="false" ht="12.8" hidden="false" customHeight="false" outlineLevel="0" collapsed="false">
      <c r="A580" s="0" t="s">
        <v>3</v>
      </c>
      <c r="B580" s="0" t="s">
        <v>86</v>
      </c>
      <c r="C580" s="0" t="s">
        <v>519</v>
      </c>
      <c r="D580" s="0" t="s">
        <v>520</v>
      </c>
      <c r="E580" s="0" t="s">
        <v>536</v>
      </c>
      <c r="F580" s="0" t="s">
        <v>529</v>
      </c>
      <c r="G580" s="0" t="s">
        <v>530</v>
      </c>
    </row>
    <row r="581" customFormat="false" ht="12.8" hidden="false" customHeight="false" outlineLevel="0" collapsed="false">
      <c r="A581" s="0" t="s">
        <v>3</v>
      </c>
      <c r="B581" s="0" t="s">
        <v>86</v>
      </c>
      <c r="C581" s="0" t="s">
        <v>521</v>
      </c>
      <c r="D581" s="0" t="s">
        <v>520</v>
      </c>
      <c r="E581" s="0" t="s">
        <v>537</v>
      </c>
      <c r="F581" s="0" t="s">
        <v>529</v>
      </c>
      <c r="G581" s="0" t="s">
        <v>530</v>
      </c>
    </row>
    <row r="582" customFormat="false" ht="12.8" hidden="false" customHeight="false" outlineLevel="0" collapsed="false">
      <c r="A582" s="0" t="s">
        <v>3</v>
      </c>
      <c r="B582" s="0" t="s">
        <v>86</v>
      </c>
      <c r="C582" s="0" t="s">
        <v>521</v>
      </c>
      <c r="D582" s="0" t="s">
        <v>520</v>
      </c>
      <c r="E582" s="0" t="s">
        <v>531</v>
      </c>
      <c r="F582" s="0" t="s">
        <v>529</v>
      </c>
      <c r="G582" s="0" t="s">
        <v>530</v>
      </c>
    </row>
    <row r="583" customFormat="false" ht="12.8" hidden="false" customHeight="false" outlineLevel="0" collapsed="false">
      <c r="A583" s="0" t="s">
        <v>3</v>
      </c>
      <c r="B583" s="0" t="s">
        <v>86</v>
      </c>
      <c r="C583" s="0" t="s">
        <v>521</v>
      </c>
      <c r="D583" s="0" t="s">
        <v>520</v>
      </c>
      <c r="E583" s="0" t="s">
        <v>538</v>
      </c>
      <c r="F583" s="0" t="s">
        <v>529</v>
      </c>
      <c r="G583" s="0" t="s">
        <v>530</v>
      </c>
    </row>
    <row r="584" customFormat="false" ht="12.8" hidden="false" customHeight="false" outlineLevel="0" collapsed="false">
      <c r="A584" s="0" t="s">
        <v>3</v>
      </c>
      <c r="B584" s="0" t="s">
        <v>86</v>
      </c>
      <c r="C584" s="0" t="s">
        <v>521</v>
      </c>
      <c r="D584" s="0" t="s">
        <v>520</v>
      </c>
      <c r="E584" s="0" t="s">
        <v>536</v>
      </c>
      <c r="F584" s="0" t="s">
        <v>529</v>
      </c>
      <c r="G584" s="0" t="s">
        <v>530</v>
      </c>
    </row>
    <row r="585" customFormat="false" ht="12.8" hidden="false" customHeight="false" outlineLevel="0" collapsed="false">
      <c r="A585" s="0" t="s">
        <v>3</v>
      </c>
      <c r="B585" s="0" t="s">
        <v>87</v>
      </c>
      <c r="C585" s="0" t="s">
        <v>519</v>
      </c>
      <c r="D585" s="0" t="s">
        <v>520</v>
      </c>
      <c r="E585" s="0" t="s">
        <v>528</v>
      </c>
      <c r="F585" s="0" t="s">
        <v>529</v>
      </c>
      <c r="G585" s="0" t="s">
        <v>530</v>
      </c>
    </row>
    <row r="586" customFormat="false" ht="12.8" hidden="false" customHeight="false" outlineLevel="0" collapsed="false">
      <c r="A586" s="0" t="s">
        <v>3</v>
      </c>
      <c r="B586" s="0" t="s">
        <v>87</v>
      </c>
      <c r="C586" s="0" t="s">
        <v>519</v>
      </c>
      <c r="D586" s="0" t="s">
        <v>520</v>
      </c>
      <c r="E586" s="0" t="s">
        <v>531</v>
      </c>
      <c r="F586" s="0" t="s">
        <v>529</v>
      </c>
      <c r="G586" s="0" t="s">
        <v>530</v>
      </c>
    </row>
    <row r="587" customFormat="false" ht="12.8" hidden="false" customHeight="false" outlineLevel="0" collapsed="false">
      <c r="A587" s="0" t="s">
        <v>3</v>
      </c>
      <c r="B587" s="0" t="s">
        <v>87</v>
      </c>
      <c r="C587" s="0" t="s">
        <v>519</v>
      </c>
      <c r="D587" s="0" t="s">
        <v>520</v>
      </c>
      <c r="E587" s="0" t="s">
        <v>532</v>
      </c>
      <c r="F587" s="0" t="s">
        <v>529</v>
      </c>
      <c r="G587" s="0" t="s">
        <v>530</v>
      </c>
    </row>
    <row r="588" customFormat="false" ht="12.8" hidden="false" customHeight="false" outlineLevel="0" collapsed="false">
      <c r="A588" s="0" t="s">
        <v>3</v>
      </c>
      <c r="B588" s="0" t="s">
        <v>87</v>
      </c>
      <c r="C588" s="0" t="s">
        <v>519</v>
      </c>
      <c r="D588" s="0" t="s">
        <v>520</v>
      </c>
      <c r="E588" s="0" t="s">
        <v>533</v>
      </c>
      <c r="F588" s="0" t="s">
        <v>529</v>
      </c>
      <c r="G588" s="0" t="s">
        <v>530</v>
      </c>
    </row>
    <row r="589" customFormat="false" ht="12.8" hidden="false" customHeight="false" outlineLevel="0" collapsed="false">
      <c r="A589" s="0" t="s">
        <v>3</v>
      </c>
      <c r="B589" s="0" t="s">
        <v>87</v>
      </c>
      <c r="C589" s="0" t="s">
        <v>519</v>
      </c>
      <c r="D589" s="0" t="s">
        <v>520</v>
      </c>
      <c r="E589" s="0" t="s">
        <v>534</v>
      </c>
      <c r="F589" s="0" t="s">
        <v>529</v>
      </c>
      <c r="G589" s="0" t="s">
        <v>530</v>
      </c>
    </row>
    <row r="590" customFormat="false" ht="12.8" hidden="false" customHeight="false" outlineLevel="0" collapsed="false">
      <c r="A590" s="0" t="s">
        <v>3</v>
      </c>
      <c r="B590" s="0" t="s">
        <v>87</v>
      </c>
      <c r="C590" s="0" t="s">
        <v>519</v>
      </c>
      <c r="D590" s="0" t="s">
        <v>520</v>
      </c>
      <c r="E590" s="0" t="s">
        <v>535</v>
      </c>
      <c r="F590" s="0" t="s">
        <v>529</v>
      </c>
      <c r="G590" s="0" t="s">
        <v>530</v>
      </c>
    </row>
    <row r="591" customFormat="false" ht="12.8" hidden="false" customHeight="false" outlineLevel="0" collapsed="false">
      <c r="A591" s="0" t="s">
        <v>3</v>
      </c>
      <c r="B591" s="0" t="s">
        <v>87</v>
      </c>
      <c r="C591" s="0" t="s">
        <v>519</v>
      </c>
      <c r="D591" s="0" t="s">
        <v>520</v>
      </c>
      <c r="E591" s="0" t="s">
        <v>536</v>
      </c>
      <c r="F591" s="0" t="s">
        <v>529</v>
      </c>
      <c r="G591" s="0" t="s">
        <v>530</v>
      </c>
    </row>
    <row r="592" customFormat="false" ht="12.8" hidden="false" customHeight="false" outlineLevel="0" collapsed="false">
      <c r="A592" s="0" t="s">
        <v>3</v>
      </c>
      <c r="B592" s="0" t="s">
        <v>87</v>
      </c>
      <c r="C592" s="0" t="s">
        <v>521</v>
      </c>
      <c r="D592" s="0" t="s">
        <v>520</v>
      </c>
      <c r="E592" s="0" t="s">
        <v>537</v>
      </c>
      <c r="F592" s="0" t="s">
        <v>529</v>
      </c>
      <c r="G592" s="0" t="s">
        <v>530</v>
      </c>
    </row>
    <row r="593" customFormat="false" ht="12.8" hidden="false" customHeight="false" outlineLevel="0" collapsed="false">
      <c r="A593" s="0" t="s">
        <v>3</v>
      </c>
      <c r="B593" s="0" t="s">
        <v>87</v>
      </c>
      <c r="C593" s="0" t="s">
        <v>521</v>
      </c>
      <c r="D593" s="0" t="s">
        <v>520</v>
      </c>
      <c r="E593" s="0" t="s">
        <v>531</v>
      </c>
      <c r="F593" s="0" t="s">
        <v>529</v>
      </c>
      <c r="G593" s="0" t="s">
        <v>530</v>
      </c>
    </row>
    <row r="594" customFormat="false" ht="12.8" hidden="false" customHeight="false" outlineLevel="0" collapsed="false">
      <c r="A594" s="0" t="s">
        <v>3</v>
      </c>
      <c r="B594" s="0" t="s">
        <v>87</v>
      </c>
      <c r="C594" s="0" t="s">
        <v>521</v>
      </c>
      <c r="D594" s="0" t="s">
        <v>520</v>
      </c>
      <c r="E594" s="0" t="s">
        <v>538</v>
      </c>
      <c r="F594" s="0" t="s">
        <v>529</v>
      </c>
      <c r="G594" s="0" t="s">
        <v>530</v>
      </c>
    </row>
    <row r="595" customFormat="false" ht="12.8" hidden="false" customHeight="false" outlineLevel="0" collapsed="false">
      <c r="A595" s="0" t="s">
        <v>3</v>
      </c>
      <c r="B595" s="0" t="s">
        <v>87</v>
      </c>
      <c r="C595" s="0" t="s">
        <v>521</v>
      </c>
      <c r="D595" s="0" t="s">
        <v>520</v>
      </c>
      <c r="E595" s="0" t="s">
        <v>536</v>
      </c>
      <c r="F595" s="0" t="s">
        <v>529</v>
      </c>
      <c r="G595" s="0" t="s">
        <v>530</v>
      </c>
    </row>
    <row r="596" customFormat="false" ht="12.8" hidden="false" customHeight="false" outlineLevel="0" collapsed="false">
      <c r="A596" s="0" t="s">
        <v>3</v>
      </c>
      <c r="B596" s="0" t="s">
        <v>88</v>
      </c>
      <c r="C596" s="0" t="s">
        <v>519</v>
      </c>
      <c r="D596" s="0" t="s">
        <v>520</v>
      </c>
      <c r="E596" s="0" t="s">
        <v>528</v>
      </c>
      <c r="F596" s="0" t="s">
        <v>529</v>
      </c>
      <c r="G596" s="0" t="s">
        <v>530</v>
      </c>
    </row>
    <row r="597" customFormat="false" ht="12.8" hidden="false" customHeight="false" outlineLevel="0" collapsed="false">
      <c r="A597" s="0" t="s">
        <v>3</v>
      </c>
      <c r="B597" s="0" t="s">
        <v>88</v>
      </c>
      <c r="C597" s="0" t="s">
        <v>519</v>
      </c>
      <c r="D597" s="0" t="s">
        <v>520</v>
      </c>
      <c r="E597" s="0" t="s">
        <v>531</v>
      </c>
      <c r="F597" s="0" t="s">
        <v>529</v>
      </c>
      <c r="G597" s="0" t="s">
        <v>530</v>
      </c>
    </row>
    <row r="598" customFormat="false" ht="12.8" hidden="false" customHeight="false" outlineLevel="0" collapsed="false">
      <c r="A598" s="0" t="s">
        <v>3</v>
      </c>
      <c r="B598" s="0" t="s">
        <v>88</v>
      </c>
      <c r="C598" s="0" t="s">
        <v>519</v>
      </c>
      <c r="D598" s="0" t="s">
        <v>520</v>
      </c>
      <c r="E598" s="0" t="s">
        <v>532</v>
      </c>
      <c r="F598" s="0" t="s">
        <v>529</v>
      </c>
      <c r="G598" s="0" t="s">
        <v>530</v>
      </c>
    </row>
    <row r="599" customFormat="false" ht="12.8" hidden="false" customHeight="false" outlineLevel="0" collapsed="false">
      <c r="A599" s="0" t="s">
        <v>3</v>
      </c>
      <c r="B599" s="0" t="s">
        <v>88</v>
      </c>
      <c r="C599" s="0" t="s">
        <v>519</v>
      </c>
      <c r="D599" s="0" t="s">
        <v>520</v>
      </c>
      <c r="E599" s="0" t="s">
        <v>533</v>
      </c>
      <c r="F599" s="0" t="s">
        <v>529</v>
      </c>
      <c r="G599" s="0" t="s">
        <v>530</v>
      </c>
    </row>
    <row r="600" customFormat="false" ht="12.8" hidden="false" customHeight="false" outlineLevel="0" collapsed="false">
      <c r="A600" s="0" t="s">
        <v>3</v>
      </c>
      <c r="B600" s="0" t="s">
        <v>88</v>
      </c>
      <c r="C600" s="0" t="s">
        <v>519</v>
      </c>
      <c r="D600" s="0" t="s">
        <v>520</v>
      </c>
      <c r="E600" s="0" t="s">
        <v>534</v>
      </c>
      <c r="F600" s="0" t="s">
        <v>529</v>
      </c>
      <c r="G600" s="0" t="s">
        <v>530</v>
      </c>
    </row>
    <row r="601" customFormat="false" ht="12.8" hidden="false" customHeight="false" outlineLevel="0" collapsed="false">
      <c r="A601" s="0" t="s">
        <v>3</v>
      </c>
      <c r="B601" s="0" t="s">
        <v>88</v>
      </c>
      <c r="C601" s="0" t="s">
        <v>519</v>
      </c>
      <c r="D601" s="0" t="s">
        <v>520</v>
      </c>
      <c r="E601" s="0" t="s">
        <v>535</v>
      </c>
      <c r="F601" s="0" t="s">
        <v>529</v>
      </c>
      <c r="G601" s="0" t="s">
        <v>530</v>
      </c>
    </row>
    <row r="602" customFormat="false" ht="12.8" hidden="false" customHeight="false" outlineLevel="0" collapsed="false">
      <c r="A602" s="0" t="s">
        <v>3</v>
      </c>
      <c r="B602" s="0" t="s">
        <v>88</v>
      </c>
      <c r="C602" s="0" t="s">
        <v>519</v>
      </c>
      <c r="D602" s="0" t="s">
        <v>520</v>
      </c>
      <c r="E602" s="0" t="s">
        <v>536</v>
      </c>
      <c r="F602" s="0" t="s">
        <v>529</v>
      </c>
      <c r="G602" s="0" t="s">
        <v>530</v>
      </c>
    </row>
    <row r="603" customFormat="false" ht="12.8" hidden="false" customHeight="false" outlineLevel="0" collapsed="false">
      <c r="A603" s="0" t="s">
        <v>3</v>
      </c>
      <c r="B603" s="0" t="s">
        <v>88</v>
      </c>
      <c r="C603" s="0" t="s">
        <v>521</v>
      </c>
      <c r="D603" s="0" t="s">
        <v>520</v>
      </c>
      <c r="E603" s="0" t="s">
        <v>537</v>
      </c>
      <c r="F603" s="0" t="s">
        <v>529</v>
      </c>
      <c r="G603" s="0" t="s">
        <v>530</v>
      </c>
    </row>
    <row r="604" customFormat="false" ht="12.8" hidden="false" customHeight="false" outlineLevel="0" collapsed="false">
      <c r="A604" s="0" t="s">
        <v>3</v>
      </c>
      <c r="B604" s="0" t="s">
        <v>88</v>
      </c>
      <c r="C604" s="0" t="s">
        <v>521</v>
      </c>
      <c r="D604" s="0" t="s">
        <v>520</v>
      </c>
      <c r="E604" s="0" t="s">
        <v>531</v>
      </c>
      <c r="F604" s="0" t="s">
        <v>529</v>
      </c>
      <c r="G604" s="0" t="s">
        <v>530</v>
      </c>
    </row>
    <row r="605" customFormat="false" ht="12.8" hidden="false" customHeight="false" outlineLevel="0" collapsed="false">
      <c r="A605" s="0" t="s">
        <v>3</v>
      </c>
      <c r="B605" s="0" t="s">
        <v>88</v>
      </c>
      <c r="C605" s="0" t="s">
        <v>521</v>
      </c>
      <c r="D605" s="0" t="s">
        <v>520</v>
      </c>
      <c r="E605" s="0" t="s">
        <v>538</v>
      </c>
      <c r="F605" s="0" t="s">
        <v>529</v>
      </c>
      <c r="G605" s="0" t="s">
        <v>530</v>
      </c>
    </row>
    <row r="606" customFormat="false" ht="12.8" hidden="false" customHeight="false" outlineLevel="0" collapsed="false">
      <c r="A606" s="0" t="s">
        <v>3</v>
      </c>
      <c r="B606" s="0" t="s">
        <v>88</v>
      </c>
      <c r="C606" s="0" t="s">
        <v>521</v>
      </c>
      <c r="D606" s="0" t="s">
        <v>520</v>
      </c>
      <c r="E606" s="0" t="s">
        <v>536</v>
      </c>
      <c r="F606" s="0" t="s">
        <v>529</v>
      </c>
      <c r="G606" s="0" t="s">
        <v>530</v>
      </c>
    </row>
    <row r="607" customFormat="false" ht="12.8" hidden="false" customHeight="false" outlineLevel="0" collapsed="false">
      <c r="A607" s="0" t="s">
        <v>3</v>
      </c>
      <c r="B607" s="0" t="s">
        <v>89</v>
      </c>
      <c r="C607" s="0" t="s">
        <v>519</v>
      </c>
      <c r="D607" s="0" t="s">
        <v>520</v>
      </c>
      <c r="E607" s="0" t="s">
        <v>528</v>
      </c>
      <c r="F607" s="0" t="s">
        <v>529</v>
      </c>
      <c r="G607" s="0" t="s">
        <v>530</v>
      </c>
    </row>
    <row r="608" customFormat="false" ht="12.8" hidden="false" customHeight="false" outlineLevel="0" collapsed="false">
      <c r="A608" s="0" t="s">
        <v>3</v>
      </c>
      <c r="B608" s="0" t="s">
        <v>89</v>
      </c>
      <c r="C608" s="0" t="s">
        <v>519</v>
      </c>
      <c r="D608" s="0" t="s">
        <v>520</v>
      </c>
      <c r="E608" s="0" t="s">
        <v>531</v>
      </c>
      <c r="F608" s="0" t="s">
        <v>529</v>
      </c>
      <c r="G608" s="0" t="s">
        <v>530</v>
      </c>
    </row>
    <row r="609" customFormat="false" ht="12.8" hidden="false" customHeight="false" outlineLevel="0" collapsed="false">
      <c r="A609" s="0" t="s">
        <v>3</v>
      </c>
      <c r="B609" s="0" t="s">
        <v>89</v>
      </c>
      <c r="C609" s="0" t="s">
        <v>519</v>
      </c>
      <c r="D609" s="0" t="s">
        <v>520</v>
      </c>
      <c r="E609" s="0" t="s">
        <v>532</v>
      </c>
      <c r="F609" s="0" t="s">
        <v>529</v>
      </c>
      <c r="G609" s="0" t="s">
        <v>530</v>
      </c>
    </row>
    <row r="610" customFormat="false" ht="12.8" hidden="false" customHeight="false" outlineLevel="0" collapsed="false">
      <c r="A610" s="0" t="s">
        <v>3</v>
      </c>
      <c r="B610" s="0" t="s">
        <v>89</v>
      </c>
      <c r="C610" s="0" t="s">
        <v>519</v>
      </c>
      <c r="D610" s="0" t="s">
        <v>520</v>
      </c>
      <c r="E610" s="0" t="s">
        <v>533</v>
      </c>
      <c r="F610" s="0" t="s">
        <v>529</v>
      </c>
      <c r="G610" s="0" t="s">
        <v>530</v>
      </c>
    </row>
    <row r="611" customFormat="false" ht="12.8" hidden="false" customHeight="false" outlineLevel="0" collapsed="false">
      <c r="A611" s="0" t="s">
        <v>3</v>
      </c>
      <c r="B611" s="0" t="s">
        <v>89</v>
      </c>
      <c r="C611" s="0" t="s">
        <v>519</v>
      </c>
      <c r="D611" s="0" t="s">
        <v>520</v>
      </c>
      <c r="E611" s="0" t="s">
        <v>534</v>
      </c>
      <c r="F611" s="0" t="s">
        <v>529</v>
      </c>
      <c r="G611" s="0" t="s">
        <v>530</v>
      </c>
    </row>
    <row r="612" customFormat="false" ht="12.8" hidden="false" customHeight="false" outlineLevel="0" collapsed="false">
      <c r="A612" s="0" t="s">
        <v>3</v>
      </c>
      <c r="B612" s="0" t="s">
        <v>89</v>
      </c>
      <c r="C612" s="0" t="s">
        <v>519</v>
      </c>
      <c r="D612" s="0" t="s">
        <v>520</v>
      </c>
      <c r="E612" s="0" t="s">
        <v>535</v>
      </c>
      <c r="F612" s="0" t="s">
        <v>529</v>
      </c>
      <c r="G612" s="0" t="s">
        <v>530</v>
      </c>
    </row>
    <row r="613" customFormat="false" ht="12.8" hidden="false" customHeight="false" outlineLevel="0" collapsed="false">
      <c r="A613" s="0" t="s">
        <v>3</v>
      </c>
      <c r="B613" s="0" t="s">
        <v>89</v>
      </c>
      <c r="C613" s="0" t="s">
        <v>519</v>
      </c>
      <c r="D613" s="0" t="s">
        <v>520</v>
      </c>
      <c r="E613" s="0" t="s">
        <v>536</v>
      </c>
      <c r="F613" s="0" t="s">
        <v>529</v>
      </c>
      <c r="G613" s="0" t="s">
        <v>530</v>
      </c>
    </row>
    <row r="614" customFormat="false" ht="12.8" hidden="false" customHeight="false" outlineLevel="0" collapsed="false">
      <c r="A614" s="0" t="s">
        <v>3</v>
      </c>
      <c r="B614" s="0" t="s">
        <v>89</v>
      </c>
      <c r="C614" s="0" t="s">
        <v>521</v>
      </c>
      <c r="D614" s="0" t="s">
        <v>520</v>
      </c>
      <c r="E614" s="0" t="s">
        <v>537</v>
      </c>
      <c r="F614" s="0" t="s">
        <v>529</v>
      </c>
      <c r="G614" s="0" t="s">
        <v>530</v>
      </c>
    </row>
    <row r="615" customFormat="false" ht="12.8" hidden="false" customHeight="false" outlineLevel="0" collapsed="false">
      <c r="A615" s="0" t="s">
        <v>3</v>
      </c>
      <c r="B615" s="0" t="s">
        <v>89</v>
      </c>
      <c r="C615" s="0" t="s">
        <v>521</v>
      </c>
      <c r="D615" s="0" t="s">
        <v>520</v>
      </c>
      <c r="E615" s="0" t="s">
        <v>531</v>
      </c>
      <c r="F615" s="0" t="s">
        <v>529</v>
      </c>
      <c r="G615" s="0" t="s">
        <v>530</v>
      </c>
    </row>
    <row r="616" customFormat="false" ht="12.8" hidden="false" customHeight="false" outlineLevel="0" collapsed="false">
      <c r="A616" s="0" t="s">
        <v>3</v>
      </c>
      <c r="B616" s="0" t="s">
        <v>89</v>
      </c>
      <c r="C616" s="0" t="s">
        <v>521</v>
      </c>
      <c r="D616" s="0" t="s">
        <v>520</v>
      </c>
      <c r="E616" s="0" t="s">
        <v>538</v>
      </c>
      <c r="F616" s="0" t="s">
        <v>529</v>
      </c>
      <c r="G616" s="0" t="s">
        <v>530</v>
      </c>
    </row>
    <row r="617" customFormat="false" ht="12.8" hidden="false" customHeight="false" outlineLevel="0" collapsed="false">
      <c r="A617" s="0" t="s">
        <v>3</v>
      </c>
      <c r="B617" s="0" t="s">
        <v>89</v>
      </c>
      <c r="C617" s="0" t="s">
        <v>521</v>
      </c>
      <c r="D617" s="0" t="s">
        <v>520</v>
      </c>
      <c r="E617" s="0" t="s">
        <v>536</v>
      </c>
      <c r="F617" s="0" t="s">
        <v>529</v>
      </c>
      <c r="G617" s="0" t="s">
        <v>530</v>
      </c>
    </row>
    <row r="618" customFormat="false" ht="12.8" hidden="false" customHeight="false" outlineLevel="0" collapsed="false">
      <c r="A618" s="0" t="s">
        <v>3</v>
      </c>
      <c r="B618" s="0" t="s">
        <v>90</v>
      </c>
      <c r="C618" s="0" t="s">
        <v>519</v>
      </c>
      <c r="D618" s="0" t="s">
        <v>520</v>
      </c>
      <c r="E618" s="0" t="s">
        <v>528</v>
      </c>
      <c r="F618" s="0" t="s">
        <v>529</v>
      </c>
      <c r="G618" s="0" t="s">
        <v>530</v>
      </c>
    </row>
    <row r="619" customFormat="false" ht="12.8" hidden="false" customHeight="false" outlineLevel="0" collapsed="false">
      <c r="A619" s="0" t="s">
        <v>3</v>
      </c>
      <c r="B619" s="0" t="s">
        <v>90</v>
      </c>
      <c r="C619" s="0" t="s">
        <v>519</v>
      </c>
      <c r="D619" s="0" t="s">
        <v>520</v>
      </c>
      <c r="E619" s="0" t="s">
        <v>531</v>
      </c>
      <c r="F619" s="0" t="s">
        <v>529</v>
      </c>
      <c r="G619" s="0" t="s">
        <v>530</v>
      </c>
    </row>
    <row r="620" customFormat="false" ht="12.8" hidden="false" customHeight="false" outlineLevel="0" collapsed="false">
      <c r="A620" s="0" t="s">
        <v>3</v>
      </c>
      <c r="B620" s="0" t="s">
        <v>90</v>
      </c>
      <c r="C620" s="0" t="s">
        <v>519</v>
      </c>
      <c r="D620" s="0" t="s">
        <v>520</v>
      </c>
      <c r="E620" s="0" t="s">
        <v>532</v>
      </c>
      <c r="F620" s="0" t="s">
        <v>529</v>
      </c>
      <c r="G620" s="0" t="s">
        <v>530</v>
      </c>
    </row>
    <row r="621" customFormat="false" ht="12.8" hidden="false" customHeight="false" outlineLevel="0" collapsed="false">
      <c r="A621" s="0" t="s">
        <v>3</v>
      </c>
      <c r="B621" s="0" t="s">
        <v>90</v>
      </c>
      <c r="C621" s="0" t="s">
        <v>519</v>
      </c>
      <c r="D621" s="0" t="s">
        <v>520</v>
      </c>
      <c r="E621" s="0" t="s">
        <v>533</v>
      </c>
      <c r="F621" s="0" t="s">
        <v>529</v>
      </c>
      <c r="G621" s="0" t="s">
        <v>530</v>
      </c>
    </row>
    <row r="622" customFormat="false" ht="12.8" hidden="false" customHeight="false" outlineLevel="0" collapsed="false">
      <c r="A622" s="0" t="s">
        <v>3</v>
      </c>
      <c r="B622" s="0" t="s">
        <v>90</v>
      </c>
      <c r="C622" s="0" t="s">
        <v>519</v>
      </c>
      <c r="D622" s="0" t="s">
        <v>520</v>
      </c>
      <c r="E622" s="0" t="s">
        <v>534</v>
      </c>
      <c r="F622" s="0" t="s">
        <v>529</v>
      </c>
      <c r="G622" s="0" t="s">
        <v>530</v>
      </c>
    </row>
    <row r="623" customFormat="false" ht="12.8" hidden="false" customHeight="false" outlineLevel="0" collapsed="false">
      <c r="A623" s="0" t="s">
        <v>3</v>
      </c>
      <c r="B623" s="0" t="s">
        <v>90</v>
      </c>
      <c r="C623" s="0" t="s">
        <v>519</v>
      </c>
      <c r="D623" s="0" t="s">
        <v>520</v>
      </c>
      <c r="E623" s="0" t="s">
        <v>535</v>
      </c>
      <c r="F623" s="0" t="s">
        <v>529</v>
      </c>
      <c r="G623" s="0" t="s">
        <v>530</v>
      </c>
    </row>
    <row r="624" customFormat="false" ht="12.8" hidden="false" customHeight="false" outlineLevel="0" collapsed="false">
      <c r="A624" s="0" t="s">
        <v>3</v>
      </c>
      <c r="B624" s="0" t="s">
        <v>90</v>
      </c>
      <c r="C624" s="0" t="s">
        <v>519</v>
      </c>
      <c r="D624" s="0" t="s">
        <v>520</v>
      </c>
      <c r="E624" s="0" t="s">
        <v>536</v>
      </c>
      <c r="F624" s="0" t="s">
        <v>529</v>
      </c>
      <c r="G624" s="0" t="s">
        <v>530</v>
      </c>
    </row>
    <row r="625" customFormat="false" ht="12.8" hidden="false" customHeight="false" outlineLevel="0" collapsed="false">
      <c r="A625" s="0" t="s">
        <v>3</v>
      </c>
      <c r="B625" s="0" t="s">
        <v>90</v>
      </c>
      <c r="C625" s="0" t="s">
        <v>521</v>
      </c>
      <c r="D625" s="0" t="s">
        <v>520</v>
      </c>
      <c r="E625" s="0" t="s">
        <v>537</v>
      </c>
      <c r="F625" s="0" t="s">
        <v>529</v>
      </c>
      <c r="G625" s="0" t="s">
        <v>530</v>
      </c>
    </row>
    <row r="626" customFormat="false" ht="12.8" hidden="false" customHeight="false" outlineLevel="0" collapsed="false">
      <c r="A626" s="0" t="s">
        <v>3</v>
      </c>
      <c r="B626" s="0" t="s">
        <v>90</v>
      </c>
      <c r="C626" s="0" t="s">
        <v>521</v>
      </c>
      <c r="D626" s="0" t="s">
        <v>520</v>
      </c>
      <c r="E626" s="0" t="s">
        <v>531</v>
      </c>
      <c r="F626" s="0" t="s">
        <v>529</v>
      </c>
      <c r="G626" s="0" t="s">
        <v>530</v>
      </c>
    </row>
    <row r="627" customFormat="false" ht="12.8" hidden="false" customHeight="false" outlineLevel="0" collapsed="false">
      <c r="A627" s="0" t="s">
        <v>3</v>
      </c>
      <c r="B627" s="0" t="s">
        <v>90</v>
      </c>
      <c r="C627" s="0" t="s">
        <v>521</v>
      </c>
      <c r="D627" s="0" t="s">
        <v>520</v>
      </c>
      <c r="E627" s="0" t="s">
        <v>538</v>
      </c>
      <c r="F627" s="0" t="s">
        <v>529</v>
      </c>
      <c r="G627" s="0" t="s">
        <v>530</v>
      </c>
    </row>
    <row r="628" customFormat="false" ht="12.8" hidden="false" customHeight="false" outlineLevel="0" collapsed="false">
      <c r="A628" s="0" t="s">
        <v>3</v>
      </c>
      <c r="B628" s="0" t="s">
        <v>90</v>
      </c>
      <c r="C628" s="0" t="s">
        <v>521</v>
      </c>
      <c r="D628" s="0" t="s">
        <v>520</v>
      </c>
      <c r="E628" s="0" t="s">
        <v>536</v>
      </c>
      <c r="F628" s="0" t="s">
        <v>529</v>
      </c>
      <c r="G628" s="0" t="s">
        <v>530</v>
      </c>
    </row>
    <row r="629" customFormat="false" ht="12.8" hidden="false" customHeight="false" outlineLevel="0" collapsed="false">
      <c r="A629" s="0" t="s">
        <v>3</v>
      </c>
      <c r="B629" s="0" t="s">
        <v>91</v>
      </c>
      <c r="C629" s="0" t="s">
        <v>519</v>
      </c>
      <c r="D629" s="0" t="s">
        <v>520</v>
      </c>
      <c r="E629" s="0" t="s">
        <v>528</v>
      </c>
      <c r="F629" s="0" t="s">
        <v>529</v>
      </c>
      <c r="G629" s="0" t="s">
        <v>530</v>
      </c>
    </row>
    <row r="630" customFormat="false" ht="12.8" hidden="false" customHeight="false" outlineLevel="0" collapsed="false">
      <c r="A630" s="0" t="s">
        <v>3</v>
      </c>
      <c r="B630" s="0" t="s">
        <v>91</v>
      </c>
      <c r="C630" s="0" t="s">
        <v>519</v>
      </c>
      <c r="D630" s="0" t="s">
        <v>520</v>
      </c>
      <c r="E630" s="0" t="s">
        <v>531</v>
      </c>
      <c r="F630" s="0" t="s">
        <v>529</v>
      </c>
      <c r="G630" s="0" t="s">
        <v>530</v>
      </c>
    </row>
    <row r="631" customFormat="false" ht="12.8" hidden="false" customHeight="false" outlineLevel="0" collapsed="false">
      <c r="A631" s="0" t="s">
        <v>3</v>
      </c>
      <c r="B631" s="0" t="s">
        <v>91</v>
      </c>
      <c r="C631" s="0" t="s">
        <v>519</v>
      </c>
      <c r="D631" s="0" t="s">
        <v>520</v>
      </c>
      <c r="E631" s="0" t="s">
        <v>532</v>
      </c>
      <c r="F631" s="0" t="s">
        <v>529</v>
      </c>
      <c r="G631" s="0" t="s">
        <v>530</v>
      </c>
    </row>
    <row r="632" customFormat="false" ht="12.8" hidden="false" customHeight="false" outlineLevel="0" collapsed="false">
      <c r="A632" s="0" t="s">
        <v>3</v>
      </c>
      <c r="B632" s="0" t="s">
        <v>91</v>
      </c>
      <c r="C632" s="0" t="s">
        <v>519</v>
      </c>
      <c r="D632" s="0" t="s">
        <v>520</v>
      </c>
      <c r="E632" s="0" t="s">
        <v>533</v>
      </c>
      <c r="F632" s="0" t="s">
        <v>529</v>
      </c>
      <c r="G632" s="0" t="s">
        <v>530</v>
      </c>
    </row>
    <row r="633" customFormat="false" ht="12.8" hidden="false" customHeight="false" outlineLevel="0" collapsed="false">
      <c r="A633" s="0" t="s">
        <v>3</v>
      </c>
      <c r="B633" s="0" t="s">
        <v>91</v>
      </c>
      <c r="C633" s="0" t="s">
        <v>519</v>
      </c>
      <c r="D633" s="0" t="s">
        <v>520</v>
      </c>
      <c r="E633" s="0" t="s">
        <v>534</v>
      </c>
      <c r="F633" s="0" t="s">
        <v>529</v>
      </c>
      <c r="G633" s="0" t="s">
        <v>530</v>
      </c>
    </row>
    <row r="634" customFormat="false" ht="12.8" hidden="false" customHeight="false" outlineLevel="0" collapsed="false">
      <c r="A634" s="0" t="s">
        <v>3</v>
      </c>
      <c r="B634" s="0" t="s">
        <v>91</v>
      </c>
      <c r="C634" s="0" t="s">
        <v>519</v>
      </c>
      <c r="D634" s="0" t="s">
        <v>520</v>
      </c>
      <c r="E634" s="0" t="s">
        <v>535</v>
      </c>
      <c r="F634" s="0" t="s">
        <v>529</v>
      </c>
      <c r="G634" s="0" t="s">
        <v>530</v>
      </c>
    </row>
    <row r="635" customFormat="false" ht="12.8" hidden="false" customHeight="false" outlineLevel="0" collapsed="false">
      <c r="A635" s="0" t="s">
        <v>3</v>
      </c>
      <c r="B635" s="0" t="s">
        <v>91</v>
      </c>
      <c r="C635" s="0" t="s">
        <v>519</v>
      </c>
      <c r="D635" s="0" t="s">
        <v>520</v>
      </c>
      <c r="E635" s="0" t="s">
        <v>536</v>
      </c>
      <c r="F635" s="0" t="s">
        <v>529</v>
      </c>
      <c r="G635" s="0" t="s">
        <v>530</v>
      </c>
    </row>
    <row r="636" customFormat="false" ht="12.8" hidden="false" customHeight="false" outlineLevel="0" collapsed="false">
      <c r="A636" s="0" t="s">
        <v>3</v>
      </c>
      <c r="B636" s="0" t="s">
        <v>91</v>
      </c>
      <c r="C636" s="0" t="s">
        <v>521</v>
      </c>
      <c r="D636" s="0" t="s">
        <v>520</v>
      </c>
      <c r="E636" s="0" t="s">
        <v>537</v>
      </c>
      <c r="F636" s="0" t="s">
        <v>529</v>
      </c>
      <c r="G636" s="0" t="s">
        <v>530</v>
      </c>
    </row>
    <row r="637" customFormat="false" ht="12.8" hidden="false" customHeight="false" outlineLevel="0" collapsed="false">
      <c r="A637" s="0" t="s">
        <v>3</v>
      </c>
      <c r="B637" s="0" t="s">
        <v>91</v>
      </c>
      <c r="C637" s="0" t="s">
        <v>521</v>
      </c>
      <c r="D637" s="0" t="s">
        <v>520</v>
      </c>
      <c r="E637" s="0" t="s">
        <v>531</v>
      </c>
      <c r="F637" s="0" t="s">
        <v>529</v>
      </c>
      <c r="G637" s="0" t="s">
        <v>530</v>
      </c>
    </row>
    <row r="638" customFormat="false" ht="12.8" hidden="false" customHeight="false" outlineLevel="0" collapsed="false">
      <c r="A638" s="0" t="s">
        <v>3</v>
      </c>
      <c r="B638" s="0" t="s">
        <v>91</v>
      </c>
      <c r="C638" s="0" t="s">
        <v>521</v>
      </c>
      <c r="D638" s="0" t="s">
        <v>520</v>
      </c>
      <c r="E638" s="0" t="s">
        <v>538</v>
      </c>
      <c r="F638" s="0" t="s">
        <v>529</v>
      </c>
      <c r="G638" s="0" t="s">
        <v>530</v>
      </c>
    </row>
    <row r="639" customFormat="false" ht="12.8" hidden="false" customHeight="false" outlineLevel="0" collapsed="false">
      <c r="A639" s="0" t="s">
        <v>3</v>
      </c>
      <c r="B639" s="0" t="s">
        <v>91</v>
      </c>
      <c r="C639" s="0" t="s">
        <v>521</v>
      </c>
      <c r="D639" s="0" t="s">
        <v>520</v>
      </c>
      <c r="E639" s="0" t="s">
        <v>536</v>
      </c>
      <c r="F639" s="0" t="s">
        <v>529</v>
      </c>
      <c r="G639" s="0" t="s">
        <v>530</v>
      </c>
    </row>
    <row r="640" customFormat="false" ht="12.8" hidden="false" customHeight="false" outlineLevel="0" collapsed="false">
      <c r="A640" s="0" t="s">
        <v>3</v>
      </c>
      <c r="B640" s="0" t="s">
        <v>92</v>
      </c>
      <c r="C640" s="0" t="s">
        <v>519</v>
      </c>
      <c r="D640" s="0" t="s">
        <v>520</v>
      </c>
      <c r="E640" s="0" t="s">
        <v>528</v>
      </c>
      <c r="F640" s="0" t="s">
        <v>529</v>
      </c>
      <c r="G640" s="0" t="s">
        <v>530</v>
      </c>
    </row>
    <row r="641" customFormat="false" ht="12.8" hidden="false" customHeight="false" outlineLevel="0" collapsed="false">
      <c r="A641" s="0" t="s">
        <v>3</v>
      </c>
      <c r="B641" s="0" t="s">
        <v>92</v>
      </c>
      <c r="C641" s="0" t="s">
        <v>519</v>
      </c>
      <c r="D641" s="0" t="s">
        <v>520</v>
      </c>
      <c r="E641" s="0" t="s">
        <v>531</v>
      </c>
      <c r="F641" s="0" t="s">
        <v>529</v>
      </c>
      <c r="G641" s="0" t="s">
        <v>530</v>
      </c>
    </row>
    <row r="642" customFormat="false" ht="12.8" hidden="false" customHeight="false" outlineLevel="0" collapsed="false">
      <c r="A642" s="0" t="s">
        <v>3</v>
      </c>
      <c r="B642" s="0" t="s">
        <v>92</v>
      </c>
      <c r="C642" s="0" t="s">
        <v>519</v>
      </c>
      <c r="D642" s="0" t="s">
        <v>520</v>
      </c>
      <c r="E642" s="0" t="s">
        <v>532</v>
      </c>
      <c r="F642" s="0" t="s">
        <v>529</v>
      </c>
      <c r="G642" s="0" t="s">
        <v>530</v>
      </c>
    </row>
    <row r="643" customFormat="false" ht="12.8" hidden="false" customHeight="false" outlineLevel="0" collapsed="false">
      <c r="A643" s="0" t="s">
        <v>3</v>
      </c>
      <c r="B643" s="0" t="s">
        <v>92</v>
      </c>
      <c r="C643" s="0" t="s">
        <v>519</v>
      </c>
      <c r="D643" s="0" t="s">
        <v>520</v>
      </c>
      <c r="E643" s="0" t="s">
        <v>533</v>
      </c>
      <c r="F643" s="0" t="s">
        <v>529</v>
      </c>
      <c r="G643" s="0" t="s">
        <v>530</v>
      </c>
    </row>
    <row r="644" customFormat="false" ht="12.8" hidden="false" customHeight="false" outlineLevel="0" collapsed="false">
      <c r="A644" s="0" t="s">
        <v>3</v>
      </c>
      <c r="B644" s="0" t="s">
        <v>92</v>
      </c>
      <c r="C644" s="0" t="s">
        <v>519</v>
      </c>
      <c r="D644" s="0" t="s">
        <v>520</v>
      </c>
      <c r="E644" s="0" t="s">
        <v>534</v>
      </c>
      <c r="F644" s="0" t="s">
        <v>529</v>
      </c>
      <c r="G644" s="0" t="s">
        <v>530</v>
      </c>
    </row>
    <row r="645" customFormat="false" ht="12.8" hidden="false" customHeight="false" outlineLevel="0" collapsed="false">
      <c r="A645" s="0" t="s">
        <v>3</v>
      </c>
      <c r="B645" s="0" t="s">
        <v>92</v>
      </c>
      <c r="C645" s="0" t="s">
        <v>519</v>
      </c>
      <c r="D645" s="0" t="s">
        <v>520</v>
      </c>
      <c r="E645" s="0" t="s">
        <v>535</v>
      </c>
      <c r="F645" s="0" t="s">
        <v>529</v>
      </c>
      <c r="G645" s="0" t="s">
        <v>530</v>
      </c>
    </row>
    <row r="646" customFormat="false" ht="12.8" hidden="false" customHeight="false" outlineLevel="0" collapsed="false">
      <c r="A646" s="0" t="s">
        <v>3</v>
      </c>
      <c r="B646" s="0" t="s">
        <v>92</v>
      </c>
      <c r="C646" s="0" t="s">
        <v>519</v>
      </c>
      <c r="D646" s="0" t="s">
        <v>520</v>
      </c>
      <c r="E646" s="0" t="s">
        <v>536</v>
      </c>
      <c r="F646" s="0" t="s">
        <v>529</v>
      </c>
      <c r="G646" s="0" t="s">
        <v>530</v>
      </c>
    </row>
    <row r="647" customFormat="false" ht="12.8" hidden="false" customHeight="false" outlineLevel="0" collapsed="false">
      <c r="A647" s="0" t="s">
        <v>3</v>
      </c>
      <c r="B647" s="0" t="s">
        <v>92</v>
      </c>
      <c r="C647" s="0" t="s">
        <v>521</v>
      </c>
      <c r="D647" s="0" t="s">
        <v>520</v>
      </c>
      <c r="E647" s="0" t="s">
        <v>537</v>
      </c>
      <c r="F647" s="0" t="s">
        <v>529</v>
      </c>
      <c r="G647" s="0" t="s">
        <v>530</v>
      </c>
    </row>
    <row r="648" customFormat="false" ht="12.8" hidden="false" customHeight="false" outlineLevel="0" collapsed="false">
      <c r="A648" s="0" t="s">
        <v>3</v>
      </c>
      <c r="B648" s="0" t="s">
        <v>92</v>
      </c>
      <c r="C648" s="0" t="s">
        <v>521</v>
      </c>
      <c r="D648" s="0" t="s">
        <v>520</v>
      </c>
      <c r="E648" s="0" t="s">
        <v>531</v>
      </c>
      <c r="F648" s="0" t="s">
        <v>529</v>
      </c>
      <c r="G648" s="0" t="s">
        <v>530</v>
      </c>
    </row>
    <row r="649" customFormat="false" ht="12.8" hidden="false" customHeight="false" outlineLevel="0" collapsed="false">
      <c r="A649" s="0" t="s">
        <v>3</v>
      </c>
      <c r="B649" s="0" t="s">
        <v>92</v>
      </c>
      <c r="C649" s="0" t="s">
        <v>521</v>
      </c>
      <c r="D649" s="0" t="s">
        <v>520</v>
      </c>
      <c r="E649" s="0" t="s">
        <v>538</v>
      </c>
      <c r="F649" s="0" t="s">
        <v>529</v>
      </c>
      <c r="G649" s="0" t="s">
        <v>530</v>
      </c>
    </row>
    <row r="650" customFormat="false" ht="12.8" hidden="false" customHeight="false" outlineLevel="0" collapsed="false">
      <c r="A650" s="0" t="s">
        <v>3</v>
      </c>
      <c r="B650" s="0" t="s">
        <v>92</v>
      </c>
      <c r="C650" s="0" t="s">
        <v>521</v>
      </c>
      <c r="D650" s="0" t="s">
        <v>520</v>
      </c>
      <c r="E650" s="0" t="s">
        <v>536</v>
      </c>
      <c r="F650" s="0" t="s">
        <v>529</v>
      </c>
      <c r="G650" s="0" t="s">
        <v>530</v>
      </c>
    </row>
    <row r="651" customFormat="false" ht="12.8" hidden="false" customHeight="false" outlineLevel="0" collapsed="false">
      <c r="A651" s="0" t="s">
        <v>3</v>
      </c>
      <c r="B651" s="0" t="s">
        <v>93</v>
      </c>
      <c r="C651" s="0" t="s">
        <v>519</v>
      </c>
      <c r="D651" s="0" t="s">
        <v>520</v>
      </c>
      <c r="E651" s="0" t="s">
        <v>528</v>
      </c>
      <c r="F651" s="0" t="s">
        <v>529</v>
      </c>
      <c r="G651" s="0" t="s">
        <v>530</v>
      </c>
    </row>
    <row r="652" customFormat="false" ht="12.8" hidden="false" customHeight="false" outlineLevel="0" collapsed="false">
      <c r="A652" s="0" t="s">
        <v>3</v>
      </c>
      <c r="B652" s="0" t="s">
        <v>93</v>
      </c>
      <c r="C652" s="0" t="s">
        <v>519</v>
      </c>
      <c r="D652" s="0" t="s">
        <v>520</v>
      </c>
      <c r="E652" s="0" t="s">
        <v>531</v>
      </c>
      <c r="F652" s="0" t="s">
        <v>529</v>
      </c>
      <c r="G652" s="0" t="s">
        <v>530</v>
      </c>
    </row>
    <row r="653" customFormat="false" ht="12.8" hidden="false" customHeight="false" outlineLevel="0" collapsed="false">
      <c r="A653" s="0" t="s">
        <v>3</v>
      </c>
      <c r="B653" s="0" t="s">
        <v>93</v>
      </c>
      <c r="C653" s="0" t="s">
        <v>519</v>
      </c>
      <c r="D653" s="0" t="s">
        <v>520</v>
      </c>
      <c r="E653" s="0" t="s">
        <v>532</v>
      </c>
      <c r="F653" s="0" t="s">
        <v>529</v>
      </c>
      <c r="G653" s="0" t="s">
        <v>530</v>
      </c>
    </row>
    <row r="654" customFormat="false" ht="12.8" hidden="false" customHeight="false" outlineLevel="0" collapsed="false">
      <c r="A654" s="0" t="s">
        <v>3</v>
      </c>
      <c r="B654" s="0" t="s">
        <v>93</v>
      </c>
      <c r="C654" s="0" t="s">
        <v>519</v>
      </c>
      <c r="D654" s="0" t="s">
        <v>520</v>
      </c>
      <c r="E654" s="0" t="s">
        <v>533</v>
      </c>
      <c r="F654" s="0" t="s">
        <v>529</v>
      </c>
      <c r="G654" s="0" t="s">
        <v>530</v>
      </c>
    </row>
    <row r="655" customFormat="false" ht="12.8" hidden="false" customHeight="false" outlineLevel="0" collapsed="false">
      <c r="A655" s="0" t="s">
        <v>3</v>
      </c>
      <c r="B655" s="0" t="s">
        <v>93</v>
      </c>
      <c r="C655" s="0" t="s">
        <v>519</v>
      </c>
      <c r="D655" s="0" t="s">
        <v>520</v>
      </c>
      <c r="E655" s="0" t="s">
        <v>534</v>
      </c>
      <c r="F655" s="0" t="s">
        <v>529</v>
      </c>
      <c r="G655" s="0" t="s">
        <v>530</v>
      </c>
    </row>
    <row r="656" customFormat="false" ht="12.8" hidden="false" customHeight="false" outlineLevel="0" collapsed="false">
      <c r="A656" s="0" t="s">
        <v>3</v>
      </c>
      <c r="B656" s="0" t="s">
        <v>93</v>
      </c>
      <c r="C656" s="0" t="s">
        <v>519</v>
      </c>
      <c r="D656" s="0" t="s">
        <v>520</v>
      </c>
      <c r="E656" s="0" t="s">
        <v>535</v>
      </c>
      <c r="F656" s="0" t="s">
        <v>529</v>
      </c>
      <c r="G656" s="0" t="s">
        <v>530</v>
      </c>
    </row>
    <row r="657" customFormat="false" ht="12.8" hidden="false" customHeight="false" outlineLevel="0" collapsed="false">
      <c r="A657" s="0" t="s">
        <v>3</v>
      </c>
      <c r="B657" s="0" t="s">
        <v>93</v>
      </c>
      <c r="C657" s="0" t="s">
        <v>519</v>
      </c>
      <c r="D657" s="0" t="s">
        <v>520</v>
      </c>
      <c r="E657" s="0" t="s">
        <v>536</v>
      </c>
      <c r="F657" s="0" t="s">
        <v>529</v>
      </c>
      <c r="G657" s="0" t="s">
        <v>530</v>
      </c>
    </row>
    <row r="658" customFormat="false" ht="12.8" hidden="false" customHeight="false" outlineLevel="0" collapsed="false">
      <c r="A658" s="0" t="s">
        <v>3</v>
      </c>
      <c r="B658" s="0" t="s">
        <v>93</v>
      </c>
      <c r="C658" s="0" t="s">
        <v>521</v>
      </c>
      <c r="D658" s="0" t="s">
        <v>520</v>
      </c>
      <c r="E658" s="0" t="s">
        <v>537</v>
      </c>
      <c r="F658" s="0" t="s">
        <v>529</v>
      </c>
      <c r="G658" s="0" t="s">
        <v>530</v>
      </c>
    </row>
    <row r="659" customFormat="false" ht="12.8" hidden="false" customHeight="false" outlineLevel="0" collapsed="false">
      <c r="A659" s="0" t="s">
        <v>3</v>
      </c>
      <c r="B659" s="0" t="s">
        <v>93</v>
      </c>
      <c r="C659" s="0" t="s">
        <v>521</v>
      </c>
      <c r="D659" s="0" t="s">
        <v>520</v>
      </c>
      <c r="E659" s="0" t="s">
        <v>531</v>
      </c>
      <c r="F659" s="0" t="s">
        <v>529</v>
      </c>
      <c r="G659" s="0" t="s">
        <v>530</v>
      </c>
    </row>
    <row r="660" customFormat="false" ht="12.8" hidden="false" customHeight="false" outlineLevel="0" collapsed="false">
      <c r="A660" s="0" t="s">
        <v>3</v>
      </c>
      <c r="B660" s="0" t="s">
        <v>93</v>
      </c>
      <c r="C660" s="0" t="s">
        <v>521</v>
      </c>
      <c r="D660" s="0" t="s">
        <v>520</v>
      </c>
      <c r="E660" s="0" t="s">
        <v>538</v>
      </c>
      <c r="F660" s="0" t="s">
        <v>529</v>
      </c>
      <c r="G660" s="0" t="s">
        <v>530</v>
      </c>
    </row>
    <row r="661" customFormat="false" ht="12.8" hidden="false" customHeight="false" outlineLevel="0" collapsed="false">
      <c r="A661" s="0" t="s">
        <v>3</v>
      </c>
      <c r="B661" s="0" t="s">
        <v>93</v>
      </c>
      <c r="C661" s="0" t="s">
        <v>521</v>
      </c>
      <c r="D661" s="0" t="s">
        <v>520</v>
      </c>
      <c r="E661" s="0" t="s">
        <v>536</v>
      </c>
      <c r="F661" s="0" t="s">
        <v>529</v>
      </c>
      <c r="G661" s="0" t="s">
        <v>530</v>
      </c>
    </row>
    <row r="662" customFormat="false" ht="12.8" hidden="false" customHeight="false" outlineLevel="0" collapsed="false">
      <c r="A662" s="0" t="s">
        <v>3</v>
      </c>
      <c r="B662" s="0" t="s">
        <v>94</v>
      </c>
      <c r="C662" s="0" t="s">
        <v>519</v>
      </c>
      <c r="D662" s="0" t="s">
        <v>520</v>
      </c>
      <c r="E662" s="0" t="s">
        <v>528</v>
      </c>
      <c r="F662" s="0" t="s">
        <v>529</v>
      </c>
      <c r="G662" s="0" t="s">
        <v>530</v>
      </c>
    </row>
    <row r="663" customFormat="false" ht="12.8" hidden="false" customHeight="false" outlineLevel="0" collapsed="false">
      <c r="A663" s="0" t="s">
        <v>3</v>
      </c>
      <c r="B663" s="0" t="s">
        <v>94</v>
      </c>
      <c r="C663" s="0" t="s">
        <v>519</v>
      </c>
      <c r="D663" s="0" t="s">
        <v>520</v>
      </c>
      <c r="E663" s="0" t="s">
        <v>531</v>
      </c>
      <c r="F663" s="0" t="s">
        <v>529</v>
      </c>
      <c r="G663" s="0" t="s">
        <v>530</v>
      </c>
    </row>
    <row r="664" customFormat="false" ht="12.8" hidden="false" customHeight="false" outlineLevel="0" collapsed="false">
      <c r="A664" s="0" t="s">
        <v>3</v>
      </c>
      <c r="B664" s="0" t="s">
        <v>94</v>
      </c>
      <c r="C664" s="0" t="s">
        <v>519</v>
      </c>
      <c r="D664" s="0" t="s">
        <v>520</v>
      </c>
      <c r="E664" s="0" t="s">
        <v>532</v>
      </c>
      <c r="F664" s="0" t="s">
        <v>529</v>
      </c>
      <c r="G664" s="0" t="s">
        <v>530</v>
      </c>
    </row>
    <row r="665" customFormat="false" ht="12.8" hidden="false" customHeight="false" outlineLevel="0" collapsed="false">
      <c r="A665" s="0" t="s">
        <v>3</v>
      </c>
      <c r="B665" s="0" t="s">
        <v>94</v>
      </c>
      <c r="C665" s="0" t="s">
        <v>519</v>
      </c>
      <c r="D665" s="0" t="s">
        <v>520</v>
      </c>
      <c r="E665" s="0" t="s">
        <v>533</v>
      </c>
      <c r="F665" s="0" t="s">
        <v>529</v>
      </c>
      <c r="G665" s="0" t="s">
        <v>530</v>
      </c>
    </row>
    <row r="666" customFormat="false" ht="12.8" hidden="false" customHeight="false" outlineLevel="0" collapsed="false">
      <c r="A666" s="0" t="s">
        <v>3</v>
      </c>
      <c r="B666" s="0" t="s">
        <v>94</v>
      </c>
      <c r="C666" s="0" t="s">
        <v>519</v>
      </c>
      <c r="D666" s="0" t="s">
        <v>520</v>
      </c>
      <c r="E666" s="0" t="s">
        <v>534</v>
      </c>
      <c r="F666" s="0" t="s">
        <v>529</v>
      </c>
      <c r="G666" s="0" t="s">
        <v>530</v>
      </c>
    </row>
    <row r="667" customFormat="false" ht="12.8" hidden="false" customHeight="false" outlineLevel="0" collapsed="false">
      <c r="A667" s="0" t="s">
        <v>3</v>
      </c>
      <c r="B667" s="0" t="s">
        <v>94</v>
      </c>
      <c r="C667" s="0" t="s">
        <v>519</v>
      </c>
      <c r="D667" s="0" t="s">
        <v>520</v>
      </c>
      <c r="E667" s="0" t="s">
        <v>535</v>
      </c>
      <c r="F667" s="0" t="s">
        <v>529</v>
      </c>
      <c r="G667" s="0" t="s">
        <v>530</v>
      </c>
    </row>
    <row r="668" customFormat="false" ht="12.8" hidden="false" customHeight="false" outlineLevel="0" collapsed="false">
      <c r="A668" s="0" t="s">
        <v>3</v>
      </c>
      <c r="B668" s="0" t="s">
        <v>94</v>
      </c>
      <c r="C668" s="0" t="s">
        <v>519</v>
      </c>
      <c r="D668" s="0" t="s">
        <v>520</v>
      </c>
      <c r="E668" s="0" t="s">
        <v>536</v>
      </c>
      <c r="F668" s="0" t="s">
        <v>529</v>
      </c>
      <c r="G668" s="0" t="s">
        <v>530</v>
      </c>
    </row>
    <row r="669" customFormat="false" ht="12.8" hidden="false" customHeight="false" outlineLevel="0" collapsed="false">
      <c r="A669" s="0" t="s">
        <v>3</v>
      </c>
      <c r="B669" s="0" t="s">
        <v>94</v>
      </c>
      <c r="C669" s="0" t="s">
        <v>521</v>
      </c>
      <c r="D669" s="0" t="s">
        <v>520</v>
      </c>
      <c r="E669" s="0" t="s">
        <v>537</v>
      </c>
      <c r="F669" s="0" t="s">
        <v>529</v>
      </c>
      <c r="G669" s="0" t="s">
        <v>530</v>
      </c>
    </row>
    <row r="670" customFormat="false" ht="12.8" hidden="false" customHeight="false" outlineLevel="0" collapsed="false">
      <c r="A670" s="0" t="s">
        <v>3</v>
      </c>
      <c r="B670" s="0" t="s">
        <v>94</v>
      </c>
      <c r="C670" s="0" t="s">
        <v>521</v>
      </c>
      <c r="D670" s="0" t="s">
        <v>520</v>
      </c>
      <c r="E670" s="0" t="s">
        <v>531</v>
      </c>
      <c r="F670" s="0" t="s">
        <v>529</v>
      </c>
      <c r="G670" s="0" t="s">
        <v>530</v>
      </c>
    </row>
    <row r="671" customFormat="false" ht="12.8" hidden="false" customHeight="false" outlineLevel="0" collapsed="false">
      <c r="A671" s="0" t="s">
        <v>3</v>
      </c>
      <c r="B671" s="0" t="s">
        <v>94</v>
      </c>
      <c r="C671" s="0" t="s">
        <v>521</v>
      </c>
      <c r="D671" s="0" t="s">
        <v>520</v>
      </c>
      <c r="E671" s="0" t="s">
        <v>538</v>
      </c>
      <c r="F671" s="0" t="s">
        <v>529</v>
      </c>
      <c r="G671" s="0" t="s">
        <v>530</v>
      </c>
    </row>
    <row r="672" customFormat="false" ht="12.8" hidden="false" customHeight="false" outlineLevel="0" collapsed="false">
      <c r="A672" s="0" t="s">
        <v>3</v>
      </c>
      <c r="B672" s="0" t="s">
        <v>94</v>
      </c>
      <c r="C672" s="0" t="s">
        <v>521</v>
      </c>
      <c r="D672" s="0" t="s">
        <v>520</v>
      </c>
      <c r="E672" s="0" t="s">
        <v>536</v>
      </c>
      <c r="F672" s="0" t="s">
        <v>529</v>
      </c>
      <c r="G672" s="0" t="s">
        <v>530</v>
      </c>
    </row>
    <row r="673" customFormat="false" ht="12.8" hidden="false" customHeight="false" outlineLevel="0" collapsed="false">
      <c r="A673" s="0" t="s">
        <v>4</v>
      </c>
      <c r="B673" s="0" t="s">
        <v>95</v>
      </c>
      <c r="C673" s="0" t="s">
        <v>519</v>
      </c>
      <c r="D673" s="0" t="s">
        <v>520</v>
      </c>
      <c r="E673" s="0" t="s">
        <v>528</v>
      </c>
      <c r="F673" s="0" t="s">
        <v>539</v>
      </c>
      <c r="G673" s="0" t="s">
        <v>530</v>
      </c>
    </row>
    <row r="674" customFormat="false" ht="12.8" hidden="false" customHeight="false" outlineLevel="0" collapsed="false">
      <c r="A674" s="0" t="s">
        <v>4</v>
      </c>
      <c r="B674" s="0" t="s">
        <v>95</v>
      </c>
      <c r="C674" s="0" t="s">
        <v>519</v>
      </c>
      <c r="D674" s="0" t="s">
        <v>520</v>
      </c>
      <c r="E674" s="0" t="s">
        <v>531</v>
      </c>
      <c r="F674" s="0" t="s">
        <v>539</v>
      </c>
      <c r="G674" s="0" t="s">
        <v>530</v>
      </c>
    </row>
    <row r="675" customFormat="false" ht="12.8" hidden="false" customHeight="false" outlineLevel="0" collapsed="false">
      <c r="A675" s="0" t="s">
        <v>4</v>
      </c>
      <c r="B675" s="0" t="s">
        <v>95</v>
      </c>
      <c r="C675" s="0" t="s">
        <v>519</v>
      </c>
      <c r="D675" s="0" t="s">
        <v>520</v>
      </c>
      <c r="E675" s="0" t="s">
        <v>532</v>
      </c>
      <c r="F675" s="0" t="s">
        <v>539</v>
      </c>
      <c r="G675" s="0" t="s">
        <v>530</v>
      </c>
    </row>
    <row r="676" customFormat="false" ht="12.8" hidden="false" customHeight="false" outlineLevel="0" collapsed="false">
      <c r="A676" s="0" t="s">
        <v>4</v>
      </c>
      <c r="B676" s="0" t="s">
        <v>95</v>
      </c>
      <c r="C676" s="0" t="s">
        <v>519</v>
      </c>
      <c r="D676" s="0" t="s">
        <v>520</v>
      </c>
      <c r="E676" s="0" t="s">
        <v>533</v>
      </c>
      <c r="F676" s="0" t="s">
        <v>539</v>
      </c>
      <c r="G676" s="0" t="s">
        <v>530</v>
      </c>
    </row>
    <row r="677" customFormat="false" ht="12.8" hidden="false" customHeight="false" outlineLevel="0" collapsed="false">
      <c r="A677" s="0" t="s">
        <v>4</v>
      </c>
      <c r="B677" s="0" t="s">
        <v>95</v>
      </c>
      <c r="C677" s="0" t="s">
        <v>519</v>
      </c>
      <c r="D677" s="0" t="s">
        <v>520</v>
      </c>
      <c r="E677" s="0" t="s">
        <v>534</v>
      </c>
      <c r="F677" s="0" t="s">
        <v>539</v>
      </c>
      <c r="G677" s="0" t="s">
        <v>530</v>
      </c>
    </row>
    <row r="678" customFormat="false" ht="12.8" hidden="false" customHeight="false" outlineLevel="0" collapsed="false">
      <c r="A678" s="0" t="s">
        <v>4</v>
      </c>
      <c r="B678" s="0" t="s">
        <v>95</v>
      </c>
      <c r="C678" s="0" t="s">
        <v>519</v>
      </c>
      <c r="D678" s="0" t="s">
        <v>520</v>
      </c>
      <c r="E678" s="0" t="s">
        <v>535</v>
      </c>
      <c r="F678" s="0" t="s">
        <v>539</v>
      </c>
      <c r="G678" s="0" t="s">
        <v>530</v>
      </c>
    </row>
    <row r="679" customFormat="false" ht="12.8" hidden="false" customHeight="false" outlineLevel="0" collapsed="false">
      <c r="A679" s="0" t="s">
        <v>4</v>
      </c>
      <c r="B679" s="0" t="s">
        <v>95</v>
      </c>
      <c r="C679" s="0" t="s">
        <v>519</v>
      </c>
      <c r="D679" s="0" t="s">
        <v>520</v>
      </c>
      <c r="E679" s="0" t="s">
        <v>536</v>
      </c>
      <c r="F679" s="0" t="s">
        <v>539</v>
      </c>
      <c r="G679" s="0" t="s">
        <v>530</v>
      </c>
    </row>
    <row r="680" customFormat="false" ht="12.8" hidden="false" customHeight="false" outlineLevel="0" collapsed="false">
      <c r="A680" s="0" t="s">
        <v>4</v>
      </c>
      <c r="B680" s="0" t="s">
        <v>95</v>
      </c>
      <c r="C680" s="0" t="s">
        <v>521</v>
      </c>
      <c r="D680" s="0" t="s">
        <v>520</v>
      </c>
      <c r="E680" s="0" t="s">
        <v>537</v>
      </c>
      <c r="F680" s="0" t="s">
        <v>539</v>
      </c>
      <c r="G680" s="0" t="s">
        <v>530</v>
      </c>
    </row>
    <row r="681" customFormat="false" ht="12.8" hidden="false" customHeight="false" outlineLevel="0" collapsed="false">
      <c r="A681" s="0" t="s">
        <v>4</v>
      </c>
      <c r="B681" s="0" t="s">
        <v>95</v>
      </c>
      <c r="C681" s="0" t="s">
        <v>521</v>
      </c>
      <c r="D681" s="0" t="s">
        <v>520</v>
      </c>
      <c r="E681" s="0" t="s">
        <v>531</v>
      </c>
      <c r="F681" s="0" t="s">
        <v>539</v>
      </c>
      <c r="G681" s="0" t="s">
        <v>530</v>
      </c>
    </row>
    <row r="682" customFormat="false" ht="12.8" hidden="false" customHeight="false" outlineLevel="0" collapsed="false">
      <c r="A682" s="0" t="s">
        <v>4</v>
      </c>
      <c r="B682" s="0" t="s">
        <v>95</v>
      </c>
      <c r="C682" s="0" t="s">
        <v>521</v>
      </c>
      <c r="D682" s="0" t="s">
        <v>520</v>
      </c>
      <c r="E682" s="0" t="s">
        <v>538</v>
      </c>
      <c r="F682" s="0" t="s">
        <v>539</v>
      </c>
      <c r="G682" s="0" t="s">
        <v>530</v>
      </c>
    </row>
    <row r="683" customFormat="false" ht="12.8" hidden="false" customHeight="false" outlineLevel="0" collapsed="false">
      <c r="A683" s="0" t="s">
        <v>4</v>
      </c>
      <c r="B683" s="0" t="s">
        <v>95</v>
      </c>
      <c r="C683" s="0" t="s">
        <v>521</v>
      </c>
      <c r="D683" s="0" t="s">
        <v>520</v>
      </c>
      <c r="E683" s="0" t="s">
        <v>536</v>
      </c>
      <c r="F683" s="0" t="s">
        <v>539</v>
      </c>
      <c r="G683" s="0" t="s">
        <v>530</v>
      </c>
    </row>
    <row r="684" customFormat="false" ht="12.8" hidden="false" customHeight="false" outlineLevel="0" collapsed="false">
      <c r="A684" s="0" t="s">
        <v>4</v>
      </c>
      <c r="B684" s="0" t="s">
        <v>96</v>
      </c>
      <c r="C684" s="0" t="s">
        <v>519</v>
      </c>
      <c r="D684" s="0" t="s">
        <v>520</v>
      </c>
      <c r="E684" s="0" t="s">
        <v>528</v>
      </c>
      <c r="F684" s="0" t="s">
        <v>539</v>
      </c>
      <c r="G684" s="0" t="s">
        <v>530</v>
      </c>
    </row>
    <row r="685" customFormat="false" ht="12.8" hidden="false" customHeight="false" outlineLevel="0" collapsed="false">
      <c r="A685" s="0" t="s">
        <v>4</v>
      </c>
      <c r="B685" s="0" t="s">
        <v>96</v>
      </c>
      <c r="C685" s="0" t="s">
        <v>519</v>
      </c>
      <c r="D685" s="0" t="s">
        <v>520</v>
      </c>
      <c r="E685" s="0" t="s">
        <v>531</v>
      </c>
      <c r="F685" s="0" t="s">
        <v>539</v>
      </c>
      <c r="G685" s="0" t="s">
        <v>530</v>
      </c>
    </row>
    <row r="686" customFormat="false" ht="12.8" hidden="false" customHeight="false" outlineLevel="0" collapsed="false">
      <c r="A686" s="0" t="s">
        <v>4</v>
      </c>
      <c r="B686" s="0" t="s">
        <v>96</v>
      </c>
      <c r="C686" s="0" t="s">
        <v>519</v>
      </c>
      <c r="D686" s="0" t="s">
        <v>520</v>
      </c>
      <c r="E686" s="0" t="s">
        <v>532</v>
      </c>
      <c r="F686" s="0" t="s">
        <v>539</v>
      </c>
      <c r="G686" s="0" t="s">
        <v>530</v>
      </c>
    </row>
    <row r="687" customFormat="false" ht="12.8" hidden="false" customHeight="false" outlineLevel="0" collapsed="false">
      <c r="A687" s="0" t="s">
        <v>4</v>
      </c>
      <c r="B687" s="0" t="s">
        <v>96</v>
      </c>
      <c r="C687" s="0" t="s">
        <v>519</v>
      </c>
      <c r="D687" s="0" t="s">
        <v>520</v>
      </c>
      <c r="E687" s="0" t="s">
        <v>533</v>
      </c>
      <c r="F687" s="0" t="s">
        <v>539</v>
      </c>
      <c r="G687" s="0" t="s">
        <v>530</v>
      </c>
    </row>
    <row r="688" customFormat="false" ht="12.8" hidden="false" customHeight="false" outlineLevel="0" collapsed="false">
      <c r="A688" s="0" t="s">
        <v>4</v>
      </c>
      <c r="B688" s="0" t="s">
        <v>96</v>
      </c>
      <c r="C688" s="0" t="s">
        <v>519</v>
      </c>
      <c r="D688" s="0" t="s">
        <v>520</v>
      </c>
      <c r="E688" s="0" t="s">
        <v>534</v>
      </c>
      <c r="F688" s="0" t="s">
        <v>539</v>
      </c>
      <c r="G688" s="0" t="s">
        <v>530</v>
      </c>
    </row>
    <row r="689" customFormat="false" ht="12.8" hidden="false" customHeight="false" outlineLevel="0" collapsed="false">
      <c r="A689" s="0" t="s">
        <v>4</v>
      </c>
      <c r="B689" s="0" t="s">
        <v>96</v>
      </c>
      <c r="C689" s="0" t="s">
        <v>519</v>
      </c>
      <c r="D689" s="0" t="s">
        <v>520</v>
      </c>
      <c r="E689" s="0" t="s">
        <v>535</v>
      </c>
      <c r="F689" s="0" t="s">
        <v>539</v>
      </c>
      <c r="G689" s="0" t="s">
        <v>530</v>
      </c>
    </row>
    <row r="690" customFormat="false" ht="12.8" hidden="false" customHeight="false" outlineLevel="0" collapsed="false">
      <c r="A690" s="0" t="s">
        <v>4</v>
      </c>
      <c r="B690" s="0" t="s">
        <v>96</v>
      </c>
      <c r="C690" s="0" t="s">
        <v>519</v>
      </c>
      <c r="D690" s="0" t="s">
        <v>520</v>
      </c>
      <c r="E690" s="0" t="s">
        <v>536</v>
      </c>
      <c r="F690" s="0" t="s">
        <v>539</v>
      </c>
      <c r="G690" s="0" t="s">
        <v>530</v>
      </c>
    </row>
    <row r="691" customFormat="false" ht="12.8" hidden="false" customHeight="false" outlineLevel="0" collapsed="false">
      <c r="A691" s="0" t="s">
        <v>4</v>
      </c>
      <c r="B691" s="0" t="s">
        <v>96</v>
      </c>
      <c r="C691" s="0" t="s">
        <v>521</v>
      </c>
      <c r="D691" s="0" t="s">
        <v>520</v>
      </c>
      <c r="E691" s="0" t="s">
        <v>537</v>
      </c>
      <c r="F691" s="0" t="s">
        <v>539</v>
      </c>
      <c r="G691" s="0" t="s">
        <v>530</v>
      </c>
    </row>
    <row r="692" customFormat="false" ht="12.8" hidden="false" customHeight="false" outlineLevel="0" collapsed="false">
      <c r="A692" s="0" t="s">
        <v>4</v>
      </c>
      <c r="B692" s="0" t="s">
        <v>96</v>
      </c>
      <c r="C692" s="0" t="s">
        <v>521</v>
      </c>
      <c r="D692" s="0" t="s">
        <v>520</v>
      </c>
      <c r="E692" s="0" t="s">
        <v>531</v>
      </c>
      <c r="F692" s="0" t="s">
        <v>539</v>
      </c>
      <c r="G692" s="0" t="s">
        <v>530</v>
      </c>
    </row>
    <row r="693" customFormat="false" ht="12.8" hidden="false" customHeight="false" outlineLevel="0" collapsed="false">
      <c r="A693" s="0" t="s">
        <v>4</v>
      </c>
      <c r="B693" s="0" t="s">
        <v>96</v>
      </c>
      <c r="C693" s="0" t="s">
        <v>521</v>
      </c>
      <c r="D693" s="0" t="s">
        <v>520</v>
      </c>
      <c r="E693" s="0" t="s">
        <v>538</v>
      </c>
      <c r="F693" s="0" t="s">
        <v>539</v>
      </c>
      <c r="G693" s="0" t="s">
        <v>530</v>
      </c>
    </row>
    <row r="694" customFormat="false" ht="12.8" hidden="false" customHeight="false" outlineLevel="0" collapsed="false">
      <c r="A694" s="0" t="s">
        <v>4</v>
      </c>
      <c r="B694" s="0" t="s">
        <v>96</v>
      </c>
      <c r="C694" s="0" t="s">
        <v>521</v>
      </c>
      <c r="D694" s="0" t="s">
        <v>520</v>
      </c>
      <c r="E694" s="0" t="s">
        <v>536</v>
      </c>
      <c r="F694" s="0" t="s">
        <v>539</v>
      </c>
      <c r="G694" s="0" t="s">
        <v>530</v>
      </c>
    </row>
    <row r="695" customFormat="false" ht="12.8" hidden="false" customHeight="false" outlineLevel="0" collapsed="false">
      <c r="A695" s="0" t="s">
        <v>4</v>
      </c>
      <c r="B695" s="0" t="s">
        <v>97</v>
      </c>
      <c r="C695" s="0" t="s">
        <v>519</v>
      </c>
      <c r="D695" s="0" t="s">
        <v>520</v>
      </c>
      <c r="E695" s="0" t="s">
        <v>528</v>
      </c>
      <c r="F695" s="0" t="s">
        <v>529</v>
      </c>
      <c r="G695" s="0" t="s">
        <v>530</v>
      </c>
    </row>
    <row r="696" customFormat="false" ht="12.8" hidden="false" customHeight="false" outlineLevel="0" collapsed="false">
      <c r="A696" s="0" t="s">
        <v>4</v>
      </c>
      <c r="B696" s="0" t="s">
        <v>97</v>
      </c>
      <c r="C696" s="0" t="s">
        <v>519</v>
      </c>
      <c r="D696" s="0" t="s">
        <v>520</v>
      </c>
      <c r="E696" s="0" t="s">
        <v>531</v>
      </c>
      <c r="F696" s="0" t="s">
        <v>529</v>
      </c>
      <c r="G696" s="0" t="s">
        <v>530</v>
      </c>
    </row>
    <row r="697" customFormat="false" ht="12.8" hidden="false" customHeight="false" outlineLevel="0" collapsed="false">
      <c r="A697" s="0" t="s">
        <v>4</v>
      </c>
      <c r="B697" s="0" t="s">
        <v>97</v>
      </c>
      <c r="C697" s="0" t="s">
        <v>519</v>
      </c>
      <c r="D697" s="0" t="s">
        <v>520</v>
      </c>
      <c r="E697" s="0" t="s">
        <v>532</v>
      </c>
      <c r="F697" s="0" t="s">
        <v>529</v>
      </c>
      <c r="G697" s="0" t="s">
        <v>530</v>
      </c>
    </row>
    <row r="698" customFormat="false" ht="12.8" hidden="false" customHeight="false" outlineLevel="0" collapsed="false">
      <c r="A698" s="0" t="s">
        <v>4</v>
      </c>
      <c r="B698" s="0" t="s">
        <v>97</v>
      </c>
      <c r="C698" s="0" t="s">
        <v>519</v>
      </c>
      <c r="D698" s="0" t="s">
        <v>520</v>
      </c>
      <c r="E698" s="0" t="s">
        <v>533</v>
      </c>
      <c r="F698" s="0" t="s">
        <v>529</v>
      </c>
      <c r="G698" s="0" t="s">
        <v>530</v>
      </c>
    </row>
    <row r="699" customFormat="false" ht="12.8" hidden="false" customHeight="false" outlineLevel="0" collapsed="false">
      <c r="A699" s="0" t="s">
        <v>4</v>
      </c>
      <c r="B699" s="0" t="s">
        <v>97</v>
      </c>
      <c r="C699" s="0" t="s">
        <v>519</v>
      </c>
      <c r="D699" s="0" t="s">
        <v>520</v>
      </c>
      <c r="E699" s="0" t="s">
        <v>534</v>
      </c>
      <c r="F699" s="0" t="s">
        <v>529</v>
      </c>
      <c r="G699" s="0" t="s">
        <v>530</v>
      </c>
    </row>
    <row r="700" customFormat="false" ht="12.8" hidden="false" customHeight="false" outlineLevel="0" collapsed="false">
      <c r="A700" s="0" t="s">
        <v>4</v>
      </c>
      <c r="B700" s="0" t="s">
        <v>97</v>
      </c>
      <c r="C700" s="0" t="s">
        <v>519</v>
      </c>
      <c r="D700" s="0" t="s">
        <v>520</v>
      </c>
      <c r="E700" s="0" t="s">
        <v>535</v>
      </c>
      <c r="F700" s="0" t="s">
        <v>529</v>
      </c>
      <c r="G700" s="0" t="s">
        <v>530</v>
      </c>
    </row>
    <row r="701" customFormat="false" ht="12.8" hidden="false" customHeight="false" outlineLevel="0" collapsed="false">
      <c r="A701" s="0" t="s">
        <v>4</v>
      </c>
      <c r="B701" s="0" t="s">
        <v>97</v>
      </c>
      <c r="C701" s="0" t="s">
        <v>519</v>
      </c>
      <c r="D701" s="0" t="s">
        <v>520</v>
      </c>
      <c r="E701" s="0" t="s">
        <v>536</v>
      </c>
      <c r="F701" s="0" t="s">
        <v>529</v>
      </c>
      <c r="G701" s="0" t="s">
        <v>530</v>
      </c>
    </row>
    <row r="702" customFormat="false" ht="12.8" hidden="false" customHeight="false" outlineLevel="0" collapsed="false">
      <c r="A702" s="0" t="s">
        <v>4</v>
      </c>
      <c r="B702" s="0" t="s">
        <v>97</v>
      </c>
      <c r="C702" s="0" t="s">
        <v>521</v>
      </c>
      <c r="D702" s="0" t="s">
        <v>520</v>
      </c>
      <c r="E702" s="0" t="s">
        <v>537</v>
      </c>
      <c r="F702" s="0" t="s">
        <v>529</v>
      </c>
      <c r="G702" s="0" t="s">
        <v>530</v>
      </c>
    </row>
    <row r="703" customFormat="false" ht="12.8" hidden="false" customHeight="false" outlineLevel="0" collapsed="false">
      <c r="A703" s="0" t="s">
        <v>4</v>
      </c>
      <c r="B703" s="0" t="s">
        <v>97</v>
      </c>
      <c r="C703" s="0" t="s">
        <v>521</v>
      </c>
      <c r="D703" s="0" t="s">
        <v>520</v>
      </c>
      <c r="E703" s="0" t="s">
        <v>531</v>
      </c>
      <c r="F703" s="0" t="s">
        <v>529</v>
      </c>
      <c r="G703" s="0" t="s">
        <v>530</v>
      </c>
    </row>
    <row r="704" customFormat="false" ht="12.8" hidden="false" customHeight="false" outlineLevel="0" collapsed="false">
      <c r="A704" s="0" t="s">
        <v>4</v>
      </c>
      <c r="B704" s="0" t="s">
        <v>97</v>
      </c>
      <c r="C704" s="0" t="s">
        <v>521</v>
      </c>
      <c r="D704" s="0" t="s">
        <v>520</v>
      </c>
      <c r="E704" s="0" t="s">
        <v>538</v>
      </c>
      <c r="F704" s="0" t="s">
        <v>529</v>
      </c>
      <c r="G704" s="0" t="s">
        <v>530</v>
      </c>
    </row>
    <row r="705" customFormat="false" ht="12.8" hidden="false" customHeight="false" outlineLevel="0" collapsed="false">
      <c r="A705" s="0" t="s">
        <v>4</v>
      </c>
      <c r="B705" s="0" t="s">
        <v>97</v>
      </c>
      <c r="C705" s="0" t="s">
        <v>521</v>
      </c>
      <c r="D705" s="0" t="s">
        <v>520</v>
      </c>
      <c r="E705" s="0" t="s">
        <v>536</v>
      </c>
      <c r="F705" s="0" t="s">
        <v>529</v>
      </c>
      <c r="G705" s="0" t="s">
        <v>530</v>
      </c>
    </row>
    <row r="706" customFormat="false" ht="12.8" hidden="false" customHeight="false" outlineLevel="0" collapsed="false">
      <c r="A706" s="0" t="s">
        <v>4</v>
      </c>
      <c r="B706" s="0" t="s">
        <v>98</v>
      </c>
      <c r="C706" s="0" t="s">
        <v>519</v>
      </c>
      <c r="D706" s="0" t="s">
        <v>520</v>
      </c>
      <c r="E706" s="0" t="s">
        <v>528</v>
      </c>
      <c r="F706" s="0" t="s">
        <v>529</v>
      </c>
      <c r="G706" s="0" t="s">
        <v>530</v>
      </c>
    </row>
    <row r="707" customFormat="false" ht="12.8" hidden="false" customHeight="false" outlineLevel="0" collapsed="false">
      <c r="A707" s="0" t="s">
        <v>4</v>
      </c>
      <c r="B707" s="0" t="s">
        <v>98</v>
      </c>
      <c r="C707" s="0" t="s">
        <v>519</v>
      </c>
      <c r="D707" s="0" t="s">
        <v>520</v>
      </c>
      <c r="E707" s="0" t="s">
        <v>531</v>
      </c>
      <c r="F707" s="0" t="s">
        <v>529</v>
      </c>
      <c r="G707" s="0" t="s">
        <v>530</v>
      </c>
    </row>
    <row r="708" customFormat="false" ht="12.8" hidden="false" customHeight="false" outlineLevel="0" collapsed="false">
      <c r="A708" s="0" t="s">
        <v>4</v>
      </c>
      <c r="B708" s="0" t="s">
        <v>98</v>
      </c>
      <c r="C708" s="0" t="s">
        <v>519</v>
      </c>
      <c r="D708" s="0" t="s">
        <v>520</v>
      </c>
      <c r="E708" s="0" t="s">
        <v>532</v>
      </c>
      <c r="F708" s="0" t="s">
        <v>529</v>
      </c>
      <c r="G708" s="0" t="s">
        <v>530</v>
      </c>
    </row>
    <row r="709" customFormat="false" ht="12.8" hidden="false" customHeight="false" outlineLevel="0" collapsed="false">
      <c r="A709" s="0" t="s">
        <v>4</v>
      </c>
      <c r="B709" s="0" t="s">
        <v>98</v>
      </c>
      <c r="C709" s="0" t="s">
        <v>519</v>
      </c>
      <c r="D709" s="0" t="s">
        <v>520</v>
      </c>
      <c r="E709" s="0" t="s">
        <v>533</v>
      </c>
      <c r="F709" s="0" t="s">
        <v>529</v>
      </c>
      <c r="G709" s="0" t="s">
        <v>530</v>
      </c>
    </row>
    <row r="710" customFormat="false" ht="12.8" hidden="false" customHeight="false" outlineLevel="0" collapsed="false">
      <c r="A710" s="0" t="s">
        <v>4</v>
      </c>
      <c r="B710" s="0" t="s">
        <v>98</v>
      </c>
      <c r="C710" s="0" t="s">
        <v>519</v>
      </c>
      <c r="D710" s="0" t="s">
        <v>520</v>
      </c>
      <c r="E710" s="0" t="s">
        <v>534</v>
      </c>
      <c r="F710" s="0" t="s">
        <v>529</v>
      </c>
      <c r="G710" s="0" t="s">
        <v>530</v>
      </c>
    </row>
    <row r="711" customFormat="false" ht="12.8" hidden="false" customHeight="false" outlineLevel="0" collapsed="false">
      <c r="A711" s="0" t="s">
        <v>4</v>
      </c>
      <c r="B711" s="0" t="s">
        <v>98</v>
      </c>
      <c r="C711" s="0" t="s">
        <v>519</v>
      </c>
      <c r="D711" s="0" t="s">
        <v>520</v>
      </c>
      <c r="E711" s="0" t="s">
        <v>535</v>
      </c>
      <c r="F711" s="0" t="s">
        <v>529</v>
      </c>
      <c r="G711" s="0" t="s">
        <v>530</v>
      </c>
    </row>
    <row r="712" customFormat="false" ht="12.8" hidden="false" customHeight="false" outlineLevel="0" collapsed="false">
      <c r="A712" s="0" t="s">
        <v>4</v>
      </c>
      <c r="B712" s="0" t="s">
        <v>98</v>
      </c>
      <c r="C712" s="0" t="s">
        <v>519</v>
      </c>
      <c r="D712" s="0" t="s">
        <v>520</v>
      </c>
      <c r="E712" s="0" t="s">
        <v>536</v>
      </c>
      <c r="F712" s="0" t="s">
        <v>529</v>
      </c>
      <c r="G712" s="0" t="s">
        <v>530</v>
      </c>
    </row>
    <row r="713" customFormat="false" ht="12.8" hidden="false" customHeight="false" outlineLevel="0" collapsed="false">
      <c r="A713" s="0" t="s">
        <v>4</v>
      </c>
      <c r="B713" s="0" t="s">
        <v>98</v>
      </c>
      <c r="C713" s="0" t="s">
        <v>521</v>
      </c>
      <c r="D713" s="0" t="s">
        <v>520</v>
      </c>
      <c r="E713" s="0" t="s">
        <v>537</v>
      </c>
      <c r="F713" s="0" t="s">
        <v>529</v>
      </c>
      <c r="G713" s="0" t="s">
        <v>530</v>
      </c>
    </row>
    <row r="714" customFormat="false" ht="12.8" hidden="false" customHeight="false" outlineLevel="0" collapsed="false">
      <c r="A714" s="0" t="s">
        <v>4</v>
      </c>
      <c r="B714" s="0" t="s">
        <v>98</v>
      </c>
      <c r="C714" s="0" t="s">
        <v>521</v>
      </c>
      <c r="D714" s="0" t="s">
        <v>520</v>
      </c>
      <c r="E714" s="0" t="s">
        <v>531</v>
      </c>
      <c r="F714" s="0" t="s">
        <v>529</v>
      </c>
      <c r="G714" s="0" t="s">
        <v>530</v>
      </c>
    </row>
    <row r="715" customFormat="false" ht="12.8" hidden="false" customHeight="false" outlineLevel="0" collapsed="false">
      <c r="A715" s="0" t="s">
        <v>4</v>
      </c>
      <c r="B715" s="0" t="s">
        <v>98</v>
      </c>
      <c r="C715" s="0" t="s">
        <v>521</v>
      </c>
      <c r="D715" s="0" t="s">
        <v>520</v>
      </c>
      <c r="E715" s="0" t="s">
        <v>538</v>
      </c>
      <c r="F715" s="0" t="s">
        <v>529</v>
      </c>
      <c r="G715" s="0" t="s">
        <v>530</v>
      </c>
    </row>
    <row r="716" customFormat="false" ht="12.8" hidden="false" customHeight="false" outlineLevel="0" collapsed="false">
      <c r="A716" s="0" t="s">
        <v>4</v>
      </c>
      <c r="B716" s="0" t="s">
        <v>98</v>
      </c>
      <c r="C716" s="0" t="s">
        <v>521</v>
      </c>
      <c r="D716" s="0" t="s">
        <v>520</v>
      </c>
      <c r="E716" s="0" t="s">
        <v>536</v>
      </c>
      <c r="F716" s="0" t="s">
        <v>529</v>
      </c>
      <c r="G716" s="0" t="s">
        <v>530</v>
      </c>
    </row>
    <row r="717" customFormat="false" ht="12.8" hidden="false" customHeight="false" outlineLevel="0" collapsed="false">
      <c r="A717" s="0" t="s">
        <v>4</v>
      </c>
      <c r="B717" s="0" t="s">
        <v>99</v>
      </c>
      <c r="C717" s="0" t="s">
        <v>519</v>
      </c>
      <c r="D717" s="0" t="s">
        <v>520</v>
      </c>
      <c r="E717" s="0" t="s">
        <v>528</v>
      </c>
      <c r="F717" s="0" t="s">
        <v>529</v>
      </c>
      <c r="G717" s="0" t="s">
        <v>530</v>
      </c>
    </row>
    <row r="718" customFormat="false" ht="12.8" hidden="false" customHeight="false" outlineLevel="0" collapsed="false">
      <c r="A718" s="0" t="s">
        <v>4</v>
      </c>
      <c r="B718" s="0" t="s">
        <v>99</v>
      </c>
      <c r="C718" s="0" t="s">
        <v>519</v>
      </c>
      <c r="D718" s="0" t="s">
        <v>520</v>
      </c>
      <c r="E718" s="0" t="s">
        <v>531</v>
      </c>
      <c r="F718" s="0" t="s">
        <v>529</v>
      </c>
      <c r="G718" s="0" t="s">
        <v>530</v>
      </c>
    </row>
    <row r="719" customFormat="false" ht="12.8" hidden="false" customHeight="false" outlineLevel="0" collapsed="false">
      <c r="A719" s="0" t="s">
        <v>4</v>
      </c>
      <c r="B719" s="0" t="s">
        <v>99</v>
      </c>
      <c r="C719" s="0" t="s">
        <v>519</v>
      </c>
      <c r="D719" s="0" t="s">
        <v>520</v>
      </c>
      <c r="E719" s="0" t="s">
        <v>532</v>
      </c>
      <c r="F719" s="0" t="s">
        <v>529</v>
      </c>
      <c r="G719" s="0" t="s">
        <v>530</v>
      </c>
    </row>
    <row r="720" customFormat="false" ht="12.8" hidden="false" customHeight="false" outlineLevel="0" collapsed="false">
      <c r="A720" s="0" t="s">
        <v>4</v>
      </c>
      <c r="B720" s="0" t="s">
        <v>99</v>
      </c>
      <c r="C720" s="0" t="s">
        <v>519</v>
      </c>
      <c r="D720" s="0" t="s">
        <v>520</v>
      </c>
      <c r="E720" s="0" t="s">
        <v>533</v>
      </c>
      <c r="F720" s="0" t="s">
        <v>529</v>
      </c>
      <c r="G720" s="0" t="s">
        <v>530</v>
      </c>
    </row>
    <row r="721" customFormat="false" ht="12.8" hidden="false" customHeight="false" outlineLevel="0" collapsed="false">
      <c r="A721" s="0" t="s">
        <v>4</v>
      </c>
      <c r="B721" s="0" t="s">
        <v>99</v>
      </c>
      <c r="C721" s="0" t="s">
        <v>519</v>
      </c>
      <c r="D721" s="0" t="s">
        <v>520</v>
      </c>
      <c r="E721" s="0" t="s">
        <v>534</v>
      </c>
      <c r="F721" s="0" t="s">
        <v>529</v>
      </c>
      <c r="G721" s="0" t="s">
        <v>530</v>
      </c>
    </row>
    <row r="722" customFormat="false" ht="12.8" hidden="false" customHeight="false" outlineLevel="0" collapsed="false">
      <c r="A722" s="0" t="s">
        <v>4</v>
      </c>
      <c r="B722" s="0" t="s">
        <v>99</v>
      </c>
      <c r="C722" s="0" t="s">
        <v>519</v>
      </c>
      <c r="D722" s="0" t="s">
        <v>520</v>
      </c>
      <c r="E722" s="0" t="s">
        <v>535</v>
      </c>
      <c r="F722" s="0" t="s">
        <v>529</v>
      </c>
      <c r="G722" s="0" t="s">
        <v>530</v>
      </c>
    </row>
    <row r="723" customFormat="false" ht="12.8" hidden="false" customHeight="false" outlineLevel="0" collapsed="false">
      <c r="A723" s="0" t="s">
        <v>4</v>
      </c>
      <c r="B723" s="0" t="s">
        <v>99</v>
      </c>
      <c r="C723" s="0" t="s">
        <v>519</v>
      </c>
      <c r="D723" s="0" t="s">
        <v>520</v>
      </c>
      <c r="E723" s="0" t="s">
        <v>536</v>
      </c>
      <c r="F723" s="0" t="s">
        <v>529</v>
      </c>
      <c r="G723" s="0" t="s">
        <v>530</v>
      </c>
    </row>
    <row r="724" customFormat="false" ht="12.8" hidden="false" customHeight="false" outlineLevel="0" collapsed="false">
      <c r="A724" s="0" t="s">
        <v>4</v>
      </c>
      <c r="B724" s="0" t="s">
        <v>99</v>
      </c>
      <c r="C724" s="0" t="s">
        <v>521</v>
      </c>
      <c r="D724" s="0" t="s">
        <v>520</v>
      </c>
      <c r="E724" s="0" t="s">
        <v>537</v>
      </c>
      <c r="F724" s="0" t="s">
        <v>529</v>
      </c>
      <c r="G724" s="0" t="s">
        <v>530</v>
      </c>
    </row>
    <row r="725" customFormat="false" ht="12.8" hidden="false" customHeight="false" outlineLevel="0" collapsed="false">
      <c r="A725" s="0" t="s">
        <v>4</v>
      </c>
      <c r="B725" s="0" t="s">
        <v>99</v>
      </c>
      <c r="C725" s="0" t="s">
        <v>521</v>
      </c>
      <c r="D725" s="0" t="s">
        <v>520</v>
      </c>
      <c r="E725" s="0" t="s">
        <v>531</v>
      </c>
      <c r="F725" s="0" t="s">
        <v>529</v>
      </c>
      <c r="G725" s="0" t="s">
        <v>530</v>
      </c>
    </row>
    <row r="726" customFormat="false" ht="12.8" hidden="false" customHeight="false" outlineLevel="0" collapsed="false">
      <c r="A726" s="0" t="s">
        <v>4</v>
      </c>
      <c r="B726" s="0" t="s">
        <v>99</v>
      </c>
      <c r="C726" s="0" t="s">
        <v>521</v>
      </c>
      <c r="D726" s="0" t="s">
        <v>520</v>
      </c>
      <c r="E726" s="0" t="s">
        <v>538</v>
      </c>
      <c r="F726" s="0" t="s">
        <v>529</v>
      </c>
      <c r="G726" s="0" t="s">
        <v>530</v>
      </c>
    </row>
    <row r="727" customFormat="false" ht="12.8" hidden="false" customHeight="false" outlineLevel="0" collapsed="false">
      <c r="A727" s="0" t="s">
        <v>4</v>
      </c>
      <c r="B727" s="0" t="s">
        <v>99</v>
      </c>
      <c r="C727" s="0" t="s">
        <v>521</v>
      </c>
      <c r="D727" s="0" t="s">
        <v>520</v>
      </c>
      <c r="E727" s="0" t="s">
        <v>536</v>
      </c>
      <c r="F727" s="0" t="s">
        <v>529</v>
      </c>
      <c r="G727" s="0" t="s">
        <v>530</v>
      </c>
    </row>
    <row r="728" customFormat="false" ht="12.8" hidden="false" customHeight="false" outlineLevel="0" collapsed="false">
      <c r="A728" s="0" t="s">
        <v>4</v>
      </c>
      <c r="B728" s="0" t="s">
        <v>100</v>
      </c>
      <c r="C728" s="0" t="s">
        <v>519</v>
      </c>
      <c r="D728" s="0" t="s">
        <v>522</v>
      </c>
      <c r="E728" s="0" t="s">
        <v>541</v>
      </c>
      <c r="F728" s="0" t="s">
        <v>539</v>
      </c>
      <c r="G728" s="0" t="s">
        <v>530</v>
      </c>
    </row>
    <row r="729" customFormat="false" ht="12.8" hidden="false" customHeight="false" outlineLevel="0" collapsed="false">
      <c r="A729" s="0" t="s">
        <v>4</v>
      </c>
      <c r="B729" s="0" t="s">
        <v>100</v>
      </c>
      <c r="C729" s="0" t="s">
        <v>519</v>
      </c>
      <c r="D729" s="0" t="s">
        <v>522</v>
      </c>
      <c r="E729" s="0" t="s">
        <v>537</v>
      </c>
      <c r="F729" s="0" t="s">
        <v>539</v>
      </c>
      <c r="G729" s="0" t="s">
        <v>530</v>
      </c>
    </row>
    <row r="730" customFormat="false" ht="12.8" hidden="false" customHeight="false" outlineLevel="0" collapsed="false">
      <c r="A730" s="0" t="s">
        <v>4</v>
      </c>
      <c r="B730" s="0" t="s">
        <v>100</v>
      </c>
      <c r="C730" s="0" t="s">
        <v>519</v>
      </c>
      <c r="D730" s="0" t="s">
        <v>522</v>
      </c>
      <c r="E730" s="0" t="s">
        <v>531</v>
      </c>
      <c r="F730" s="0" t="s">
        <v>539</v>
      </c>
      <c r="G730" s="0" t="s">
        <v>530</v>
      </c>
    </row>
    <row r="731" customFormat="false" ht="12.8" hidden="false" customHeight="false" outlineLevel="0" collapsed="false">
      <c r="A731" s="0" t="s">
        <v>4</v>
      </c>
      <c r="B731" s="0" t="s">
        <v>100</v>
      </c>
      <c r="C731" s="0" t="s">
        <v>521</v>
      </c>
      <c r="D731" s="0" t="s">
        <v>522</v>
      </c>
      <c r="E731" s="0" t="s">
        <v>541</v>
      </c>
      <c r="F731" s="0" t="s">
        <v>539</v>
      </c>
      <c r="G731" s="0" t="s">
        <v>530</v>
      </c>
    </row>
    <row r="732" customFormat="false" ht="12.8" hidden="false" customHeight="false" outlineLevel="0" collapsed="false">
      <c r="A732" s="0" t="s">
        <v>4</v>
      </c>
      <c r="B732" s="0" t="s">
        <v>100</v>
      </c>
      <c r="C732" s="0" t="s">
        <v>521</v>
      </c>
      <c r="D732" s="0" t="s">
        <v>522</v>
      </c>
      <c r="E732" s="0" t="s">
        <v>537</v>
      </c>
      <c r="F732" s="0" t="s">
        <v>539</v>
      </c>
      <c r="G732" s="0" t="s">
        <v>530</v>
      </c>
    </row>
    <row r="733" customFormat="false" ht="12.8" hidden="false" customHeight="false" outlineLevel="0" collapsed="false">
      <c r="A733" s="0" t="s">
        <v>4</v>
      </c>
      <c r="B733" s="0" t="s">
        <v>100</v>
      </c>
      <c r="C733" s="0" t="s">
        <v>521</v>
      </c>
      <c r="D733" s="0" t="s">
        <v>522</v>
      </c>
      <c r="E733" s="0" t="s">
        <v>531</v>
      </c>
      <c r="F733" s="0" t="s">
        <v>539</v>
      </c>
      <c r="G733" s="0" t="s">
        <v>530</v>
      </c>
    </row>
    <row r="734" customFormat="false" ht="12.8" hidden="false" customHeight="false" outlineLevel="0" collapsed="false">
      <c r="A734" s="0" t="s">
        <v>4</v>
      </c>
      <c r="B734" s="0" t="s">
        <v>102</v>
      </c>
      <c r="C734" s="0" t="s">
        <v>519</v>
      </c>
      <c r="D734" s="0" t="s">
        <v>522</v>
      </c>
      <c r="E734" s="0" t="s">
        <v>541</v>
      </c>
      <c r="F734" s="0" t="s">
        <v>539</v>
      </c>
      <c r="G734" s="0" t="s">
        <v>530</v>
      </c>
    </row>
    <row r="735" customFormat="false" ht="12.8" hidden="false" customHeight="false" outlineLevel="0" collapsed="false">
      <c r="A735" s="0" t="s">
        <v>4</v>
      </c>
      <c r="B735" s="0" t="s">
        <v>102</v>
      </c>
      <c r="C735" s="0" t="s">
        <v>519</v>
      </c>
      <c r="D735" s="0" t="s">
        <v>522</v>
      </c>
      <c r="E735" s="0" t="s">
        <v>537</v>
      </c>
      <c r="F735" s="0" t="s">
        <v>539</v>
      </c>
      <c r="G735" s="0" t="s">
        <v>530</v>
      </c>
    </row>
    <row r="736" customFormat="false" ht="12.8" hidden="false" customHeight="false" outlineLevel="0" collapsed="false">
      <c r="A736" s="0" t="s">
        <v>4</v>
      </c>
      <c r="B736" s="0" t="s">
        <v>102</v>
      </c>
      <c r="C736" s="0" t="s">
        <v>519</v>
      </c>
      <c r="D736" s="0" t="s">
        <v>522</v>
      </c>
      <c r="E736" s="0" t="s">
        <v>531</v>
      </c>
      <c r="F736" s="0" t="s">
        <v>539</v>
      </c>
      <c r="G736" s="0" t="s">
        <v>530</v>
      </c>
    </row>
    <row r="737" customFormat="false" ht="12.8" hidden="false" customHeight="false" outlineLevel="0" collapsed="false">
      <c r="A737" s="0" t="s">
        <v>4</v>
      </c>
      <c r="B737" s="0" t="s">
        <v>102</v>
      </c>
      <c r="C737" s="0" t="s">
        <v>521</v>
      </c>
      <c r="D737" s="0" t="s">
        <v>522</v>
      </c>
      <c r="E737" s="0" t="s">
        <v>541</v>
      </c>
      <c r="F737" s="0" t="s">
        <v>539</v>
      </c>
      <c r="G737" s="0" t="s">
        <v>530</v>
      </c>
    </row>
    <row r="738" customFormat="false" ht="12.8" hidden="false" customHeight="false" outlineLevel="0" collapsed="false">
      <c r="A738" s="0" t="s">
        <v>4</v>
      </c>
      <c r="B738" s="0" t="s">
        <v>102</v>
      </c>
      <c r="C738" s="0" t="s">
        <v>521</v>
      </c>
      <c r="D738" s="0" t="s">
        <v>522</v>
      </c>
      <c r="E738" s="0" t="s">
        <v>537</v>
      </c>
      <c r="F738" s="0" t="s">
        <v>539</v>
      </c>
      <c r="G738" s="0" t="s">
        <v>530</v>
      </c>
    </row>
    <row r="739" customFormat="false" ht="12.8" hidden="false" customHeight="false" outlineLevel="0" collapsed="false">
      <c r="A739" s="0" t="s">
        <v>4</v>
      </c>
      <c r="B739" s="0" t="s">
        <v>102</v>
      </c>
      <c r="C739" s="0" t="s">
        <v>521</v>
      </c>
      <c r="D739" s="0" t="s">
        <v>522</v>
      </c>
      <c r="E739" s="0" t="s">
        <v>531</v>
      </c>
      <c r="F739" s="0" t="s">
        <v>539</v>
      </c>
      <c r="G739" s="0" t="s">
        <v>530</v>
      </c>
    </row>
    <row r="740" customFormat="false" ht="12.8" hidden="false" customHeight="false" outlineLevel="0" collapsed="false">
      <c r="A740" s="0" t="s">
        <v>4</v>
      </c>
      <c r="B740" s="0" t="s">
        <v>103</v>
      </c>
      <c r="C740" s="0" t="s">
        <v>519</v>
      </c>
      <c r="D740" s="0" t="s">
        <v>522</v>
      </c>
      <c r="E740" s="0" t="s">
        <v>541</v>
      </c>
      <c r="F740" s="0" t="s">
        <v>539</v>
      </c>
      <c r="G740" s="0" t="s">
        <v>530</v>
      </c>
    </row>
    <row r="741" customFormat="false" ht="12.8" hidden="false" customHeight="false" outlineLevel="0" collapsed="false">
      <c r="A741" s="0" t="s">
        <v>4</v>
      </c>
      <c r="B741" s="0" t="s">
        <v>103</v>
      </c>
      <c r="C741" s="0" t="s">
        <v>519</v>
      </c>
      <c r="D741" s="0" t="s">
        <v>522</v>
      </c>
      <c r="E741" s="0" t="s">
        <v>537</v>
      </c>
      <c r="F741" s="0" t="s">
        <v>539</v>
      </c>
      <c r="G741" s="0" t="s">
        <v>530</v>
      </c>
    </row>
    <row r="742" customFormat="false" ht="12.8" hidden="false" customHeight="false" outlineLevel="0" collapsed="false">
      <c r="A742" s="0" t="s">
        <v>4</v>
      </c>
      <c r="B742" s="0" t="s">
        <v>103</v>
      </c>
      <c r="C742" s="0" t="s">
        <v>519</v>
      </c>
      <c r="D742" s="0" t="s">
        <v>522</v>
      </c>
      <c r="E742" s="0" t="s">
        <v>531</v>
      </c>
      <c r="F742" s="0" t="s">
        <v>539</v>
      </c>
      <c r="G742" s="0" t="s">
        <v>530</v>
      </c>
    </row>
    <row r="743" customFormat="false" ht="12.8" hidden="false" customHeight="false" outlineLevel="0" collapsed="false">
      <c r="A743" s="0" t="s">
        <v>4</v>
      </c>
      <c r="B743" s="0" t="s">
        <v>103</v>
      </c>
      <c r="C743" s="0" t="s">
        <v>521</v>
      </c>
      <c r="D743" s="0" t="s">
        <v>522</v>
      </c>
      <c r="E743" s="0" t="s">
        <v>541</v>
      </c>
      <c r="F743" s="0" t="s">
        <v>539</v>
      </c>
      <c r="G743" s="0" t="s">
        <v>530</v>
      </c>
    </row>
    <row r="744" customFormat="false" ht="12.8" hidden="false" customHeight="false" outlineLevel="0" collapsed="false">
      <c r="A744" s="0" t="s">
        <v>4</v>
      </c>
      <c r="B744" s="0" t="s">
        <v>103</v>
      </c>
      <c r="C744" s="0" t="s">
        <v>521</v>
      </c>
      <c r="D744" s="0" t="s">
        <v>522</v>
      </c>
      <c r="E744" s="0" t="s">
        <v>537</v>
      </c>
      <c r="F744" s="0" t="s">
        <v>539</v>
      </c>
      <c r="G744" s="0" t="s">
        <v>530</v>
      </c>
    </row>
    <row r="745" customFormat="false" ht="12.8" hidden="false" customHeight="false" outlineLevel="0" collapsed="false">
      <c r="A745" s="0" t="s">
        <v>4</v>
      </c>
      <c r="B745" s="0" t="s">
        <v>103</v>
      </c>
      <c r="C745" s="0" t="s">
        <v>521</v>
      </c>
      <c r="D745" s="0" t="s">
        <v>522</v>
      </c>
      <c r="E745" s="0" t="s">
        <v>531</v>
      </c>
      <c r="F745" s="0" t="s">
        <v>539</v>
      </c>
      <c r="G745" s="0" t="s">
        <v>530</v>
      </c>
    </row>
    <row r="746" customFormat="false" ht="12.8" hidden="false" customHeight="false" outlineLevel="0" collapsed="false">
      <c r="A746" s="0" t="s">
        <v>4</v>
      </c>
      <c r="B746" s="0" t="s">
        <v>104</v>
      </c>
      <c r="C746" s="0" t="s">
        <v>519</v>
      </c>
      <c r="D746" s="0" t="s">
        <v>522</v>
      </c>
      <c r="E746" s="0" t="s">
        <v>541</v>
      </c>
      <c r="F746" s="0" t="s">
        <v>539</v>
      </c>
      <c r="G746" s="0" t="s">
        <v>530</v>
      </c>
    </row>
    <row r="747" customFormat="false" ht="12.8" hidden="false" customHeight="false" outlineLevel="0" collapsed="false">
      <c r="A747" s="0" t="s">
        <v>4</v>
      </c>
      <c r="B747" s="0" t="s">
        <v>104</v>
      </c>
      <c r="C747" s="0" t="s">
        <v>519</v>
      </c>
      <c r="D747" s="0" t="s">
        <v>522</v>
      </c>
      <c r="E747" s="0" t="s">
        <v>537</v>
      </c>
      <c r="F747" s="0" t="s">
        <v>539</v>
      </c>
      <c r="G747" s="0" t="s">
        <v>530</v>
      </c>
    </row>
    <row r="748" customFormat="false" ht="12.8" hidden="false" customHeight="false" outlineLevel="0" collapsed="false">
      <c r="A748" s="0" t="s">
        <v>4</v>
      </c>
      <c r="B748" s="0" t="s">
        <v>104</v>
      </c>
      <c r="C748" s="0" t="s">
        <v>519</v>
      </c>
      <c r="D748" s="0" t="s">
        <v>522</v>
      </c>
      <c r="E748" s="0" t="s">
        <v>531</v>
      </c>
      <c r="F748" s="0" t="s">
        <v>539</v>
      </c>
      <c r="G748" s="0" t="s">
        <v>530</v>
      </c>
    </row>
    <row r="749" customFormat="false" ht="12.8" hidden="false" customHeight="false" outlineLevel="0" collapsed="false">
      <c r="A749" s="0" t="s">
        <v>4</v>
      </c>
      <c r="B749" s="0" t="s">
        <v>104</v>
      </c>
      <c r="C749" s="0" t="s">
        <v>521</v>
      </c>
      <c r="D749" s="0" t="s">
        <v>522</v>
      </c>
      <c r="E749" s="0" t="s">
        <v>541</v>
      </c>
      <c r="F749" s="0" t="s">
        <v>539</v>
      </c>
      <c r="G749" s="0" t="s">
        <v>530</v>
      </c>
    </row>
    <row r="750" customFormat="false" ht="12.8" hidden="false" customHeight="false" outlineLevel="0" collapsed="false">
      <c r="A750" s="0" t="s">
        <v>4</v>
      </c>
      <c r="B750" s="0" t="s">
        <v>104</v>
      </c>
      <c r="C750" s="0" t="s">
        <v>521</v>
      </c>
      <c r="D750" s="0" t="s">
        <v>522</v>
      </c>
      <c r="E750" s="0" t="s">
        <v>537</v>
      </c>
      <c r="F750" s="0" t="s">
        <v>539</v>
      </c>
      <c r="G750" s="0" t="s">
        <v>530</v>
      </c>
    </row>
    <row r="751" customFormat="false" ht="12.8" hidden="false" customHeight="false" outlineLevel="0" collapsed="false">
      <c r="A751" s="0" t="s">
        <v>4</v>
      </c>
      <c r="B751" s="0" t="s">
        <v>104</v>
      </c>
      <c r="C751" s="0" t="s">
        <v>521</v>
      </c>
      <c r="D751" s="0" t="s">
        <v>522</v>
      </c>
      <c r="E751" s="0" t="s">
        <v>531</v>
      </c>
      <c r="F751" s="0" t="s">
        <v>539</v>
      </c>
      <c r="G751" s="0" t="s">
        <v>530</v>
      </c>
    </row>
    <row r="752" customFormat="false" ht="12.8" hidden="false" customHeight="false" outlineLevel="0" collapsed="false">
      <c r="A752" s="0" t="s">
        <v>4</v>
      </c>
      <c r="B752" s="0" t="s">
        <v>105</v>
      </c>
      <c r="C752" s="0" t="s">
        <v>519</v>
      </c>
      <c r="D752" s="0" t="s">
        <v>522</v>
      </c>
      <c r="E752" s="0" t="s">
        <v>541</v>
      </c>
      <c r="F752" s="0" t="s">
        <v>539</v>
      </c>
      <c r="G752" s="0" t="s">
        <v>530</v>
      </c>
    </row>
    <row r="753" customFormat="false" ht="12.8" hidden="false" customHeight="false" outlineLevel="0" collapsed="false">
      <c r="A753" s="0" t="s">
        <v>4</v>
      </c>
      <c r="B753" s="0" t="s">
        <v>105</v>
      </c>
      <c r="C753" s="0" t="s">
        <v>519</v>
      </c>
      <c r="D753" s="0" t="s">
        <v>522</v>
      </c>
      <c r="E753" s="0" t="s">
        <v>537</v>
      </c>
      <c r="F753" s="0" t="s">
        <v>539</v>
      </c>
      <c r="G753" s="0" t="s">
        <v>530</v>
      </c>
    </row>
    <row r="754" customFormat="false" ht="12.8" hidden="false" customHeight="false" outlineLevel="0" collapsed="false">
      <c r="A754" s="0" t="s">
        <v>4</v>
      </c>
      <c r="B754" s="0" t="s">
        <v>105</v>
      </c>
      <c r="C754" s="0" t="s">
        <v>519</v>
      </c>
      <c r="D754" s="0" t="s">
        <v>522</v>
      </c>
      <c r="E754" s="0" t="s">
        <v>531</v>
      </c>
      <c r="F754" s="0" t="s">
        <v>539</v>
      </c>
      <c r="G754" s="0" t="s">
        <v>530</v>
      </c>
    </row>
    <row r="755" customFormat="false" ht="12.8" hidden="false" customHeight="false" outlineLevel="0" collapsed="false">
      <c r="A755" s="0" t="s">
        <v>4</v>
      </c>
      <c r="B755" s="0" t="s">
        <v>105</v>
      </c>
      <c r="C755" s="0" t="s">
        <v>521</v>
      </c>
      <c r="D755" s="0" t="s">
        <v>522</v>
      </c>
      <c r="E755" s="0" t="s">
        <v>541</v>
      </c>
      <c r="F755" s="0" t="s">
        <v>539</v>
      </c>
      <c r="G755" s="0" t="s">
        <v>530</v>
      </c>
    </row>
    <row r="756" customFormat="false" ht="12.8" hidden="false" customHeight="false" outlineLevel="0" collapsed="false">
      <c r="A756" s="0" t="s">
        <v>4</v>
      </c>
      <c r="B756" s="0" t="s">
        <v>105</v>
      </c>
      <c r="C756" s="0" t="s">
        <v>521</v>
      </c>
      <c r="D756" s="0" t="s">
        <v>522</v>
      </c>
      <c r="E756" s="0" t="s">
        <v>537</v>
      </c>
      <c r="F756" s="0" t="s">
        <v>539</v>
      </c>
      <c r="G756" s="0" t="s">
        <v>530</v>
      </c>
    </row>
    <row r="757" customFormat="false" ht="12.8" hidden="false" customHeight="false" outlineLevel="0" collapsed="false">
      <c r="A757" s="0" t="s">
        <v>4</v>
      </c>
      <c r="B757" s="0" t="s">
        <v>105</v>
      </c>
      <c r="C757" s="0" t="s">
        <v>521</v>
      </c>
      <c r="D757" s="0" t="s">
        <v>522</v>
      </c>
      <c r="E757" s="0" t="s">
        <v>531</v>
      </c>
      <c r="F757" s="0" t="s">
        <v>539</v>
      </c>
      <c r="G757" s="0" t="s">
        <v>530</v>
      </c>
    </row>
    <row r="758" customFormat="false" ht="12.8" hidden="false" customHeight="false" outlineLevel="0" collapsed="false">
      <c r="A758" s="0" t="s">
        <v>4</v>
      </c>
      <c r="B758" s="0" t="s">
        <v>106</v>
      </c>
      <c r="C758" s="0" t="s">
        <v>519</v>
      </c>
      <c r="D758" s="0" t="s">
        <v>520</v>
      </c>
      <c r="E758" s="0" t="s">
        <v>528</v>
      </c>
      <c r="F758" s="0" t="s">
        <v>539</v>
      </c>
      <c r="G758" s="0" t="s">
        <v>530</v>
      </c>
    </row>
    <row r="759" customFormat="false" ht="12.8" hidden="false" customHeight="false" outlineLevel="0" collapsed="false">
      <c r="A759" s="0" t="s">
        <v>4</v>
      </c>
      <c r="B759" s="0" t="s">
        <v>106</v>
      </c>
      <c r="C759" s="0" t="s">
        <v>519</v>
      </c>
      <c r="D759" s="0" t="s">
        <v>520</v>
      </c>
      <c r="E759" s="0" t="s">
        <v>531</v>
      </c>
      <c r="F759" s="0" t="s">
        <v>539</v>
      </c>
      <c r="G759" s="0" t="s">
        <v>530</v>
      </c>
    </row>
    <row r="760" customFormat="false" ht="12.8" hidden="false" customHeight="false" outlineLevel="0" collapsed="false">
      <c r="A760" s="0" t="s">
        <v>4</v>
      </c>
      <c r="B760" s="0" t="s">
        <v>106</v>
      </c>
      <c r="C760" s="0" t="s">
        <v>519</v>
      </c>
      <c r="D760" s="0" t="s">
        <v>520</v>
      </c>
      <c r="E760" s="0" t="s">
        <v>533</v>
      </c>
      <c r="F760" s="0" t="s">
        <v>539</v>
      </c>
      <c r="G760" s="0" t="s">
        <v>530</v>
      </c>
    </row>
    <row r="761" customFormat="false" ht="12.8" hidden="false" customHeight="false" outlineLevel="0" collapsed="false">
      <c r="A761" s="0" t="s">
        <v>4</v>
      </c>
      <c r="B761" s="0" t="s">
        <v>106</v>
      </c>
      <c r="C761" s="0" t="s">
        <v>519</v>
      </c>
      <c r="D761" s="0" t="s">
        <v>520</v>
      </c>
      <c r="E761" s="0" t="s">
        <v>534</v>
      </c>
      <c r="F761" s="0" t="s">
        <v>539</v>
      </c>
      <c r="G761" s="0" t="s">
        <v>530</v>
      </c>
    </row>
    <row r="762" customFormat="false" ht="12.8" hidden="false" customHeight="false" outlineLevel="0" collapsed="false">
      <c r="A762" s="0" t="s">
        <v>4</v>
      </c>
      <c r="B762" s="0" t="s">
        <v>106</v>
      </c>
      <c r="C762" s="0" t="s">
        <v>519</v>
      </c>
      <c r="D762" s="0" t="s">
        <v>520</v>
      </c>
      <c r="E762" s="0" t="s">
        <v>535</v>
      </c>
      <c r="F762" s="0" t="s">
        <v>539</v>
      </c>
      <c r="G762" s="0" t="s">
        <v>530</v>
      </c>
    </row>
    <row r="763" customFormat="false" ht="12.8" hidden="false" customHeight="false" outlineLevel="0" collapsed="false">
      <c r="A763" s="0" t="s">
        <v>4</v>
      </c>
      <c r="B763" s="0" t="s">
        <v>106</v>
      </c>
      <c r="C763" s="0" t="s">
        <v>519</v>
      </c>
      <c r="D763" s="0" t="s">
        <v>520</v>
      </c>
      <c r="E763" s="0" t="s">
        <v>536</v>
      </c>
      <c r="F763" s="0" t="s">
        <v>539</v>
      </c>
      <c r="G763" s="0" t="s">
        <v>530</v>
      </c>
    </row>
    <row r="764" customFormat="false" ht="12.8" hidden="false" customHeight="false" outlineLevel="0" collapsed="false">
      <c r="A764" s="0" t="s">
        <v>4</v>
      </c>
      <c r="B764" s="0" t="s">
        <v>106</v>
      </c>
      <c r="C764" s="0" t="s">
        <v>521</v>
      </c>
      <c r="D764" s="0" t="s">
        <v>520</v>
      </c>
      <c r="E764" s="0" t="s">
        <v>537</v>
      </c>
      <c r="F764" s="0" t="s">
        <v>539</v>
      </c>
      <c r="G764" s="0" t="s">
        <v>530</v>
      </c>
    </row>
    <row r="765" customFormat="false" ht="12.8" hidden="false" customHeight="false" outlineLevel="0" collapsed="false">
      <c r="A765" s="0" t="s">
        <v>4</v>
      </c>
      <c r="B765" s="0" t="s">
        <v>106</v>
      </c>
      <c r="C765" s="0" t="s">
        <v>521</v>
      </c>
      <c r="D765" s="0" t="s">
        <v>520</v>
      </c>
      <c r="E765" s="0" t="s">
        <v>531</v>
      </c>
      <c r="F765" s="0" t="s">
        <v>539</v>
      </c>
      <c r="G765" s="0" t="s">
        <v>530</v>
      </c>
    </row>
    <row r="766" customFormat="false" ht="12.8" hidden="false" customHeight="false" outlineLevel="0" collapsed="false">
      <c r="A766" s="0" t="s">
        <v>4</v>
      </c>
      <c r="B766" s="0" t="s">
        <v>106</v>
      </c>
      <c r="C766" s="0" t="s">
        <v>521</v>
      </c>
      <c r="D766" s="0" t="s">
        <v>520</v>
      </c>
      <c r="E766" s="0" t="s">
        <v>538</v>
      </c>
      <c r="F766" s="0" t="s">
        <v>539</v>
      </c>
      <c r="G766" s="0" t="s">
        <v>530</v>
      </c>
    </row>
    <row r="767" customFormat="false" ht="12.8" hidden="false" customHeight="false" outlineLevel="0" collapsed="false">
      <c r="A767" s="0" t="s">
        <v>4</v>
      </c>
      <c r="B767" s="0" t="s">
        <v>106</v>
      </c>
      <c r="C767" s="0" t="s">
        <v>521</v>
      </c>
      <c r="D767" s="0" t="s">
        <v>520</v>
      </c>
      <c r="E767" s="0" t="s">
        <v>536</v>
      </c>
      <c r="F767" s="0" t="s">
        <v>539</v>
      </c>
      <c r="G767" s="0" t="s">
        <v>530</v>
      </c>
    </row>
    <row r="768" customFormat="false" ht="12.8" hidden="false" customHeight="false" outlineLevel="0" collapsed="false">
      <c r="A768" s="0" t="s">
        <v>4</v>
      </c>
      <c r="B768" s="0" t="s">
        <v>107</v>
      </c>
      <c r="C768" s="0" t="s">
        <v>519</v>
      </c>
      <c r="D768" s="0" t="s">
        <v>520</v>
      </c>
      <c r="E768" s="0" t="s">
        <v>528</v>
      </c>
      <c r="F768" s="0" t="s">
        <v>539</v>
      </c>
      <c r="G768" s="0" t="s">
        <v>530</v>
      </c>
    </row>
    <row r="769" customFormat="false" ht="12.8" hidden="false" customHeight="false" outlineLevel="0" collapsed="false">
      <c r="A769" s="0" t="s">
        <v>4</v>
      </c>
      <c r="B769" s="0" t="s">
        <v>107</v>
      </c>
      <c r="C769" s="0" t="s">
        <v>519</v>
      </c>
      <c r="D769" s="0" t="s">
        <v>520</v>
      </c>
      <c r="E769" s="0" t="s">
        <v>531</v>
      </c>
      <c r="F769" s="0" t="s">
        <v>539</v>
      </c>
      <c r="G769" s="0" t="s">
        <v>530</v>
      </c>
    </row>
    <row r="770" customFormat="false" ht="12.8" hidden="false" customHeight="false" outlineLevel="0" collapsed="false">
      <c r="A770" s="0" t="s">
        <v>4</v>
      </c>
      <c r="B770" s="0" t="s">
        <v>107</v>
      </c>
      <c r="C770" s="0" t="s">
        <v>519</v>
      </c>
      <c r="D770" s="0" t="s">
        <v>520</v>
      </c>
      <c r="E770" s="0" t="s">
        <v>533</v>
      </c>
      <c r="F770" s="0" t="s">
        <v>539</v>
      </c>
      <c r="G770" s="0" t="s">
        <v>530</v>
      </c>
    </row>
    <row r="771" customFormat="false" ht="12.8" hidden="false" customHeight="false" outlineLevel="0" collapsed="false">
      <c r="A771" s="0" t="s">
        <v>4</v>
      </c>
      <c r="B771" s="0" t="s">
        <v>107</v>
      </c>
      <c r="C771" s="0" t="s">
        <v>519</v>
      </c>
      <c r="D771" s="0" t="s">
        <v>520</v>
      </c>
      <c r="E771" s="0" t="s">
        <v>534</v>
      </c>
      <c r="F771" s="0" t="s">
        <v>539</v>
      </c>
      <c r="G771" s="0" t="s">
        <v>530</v>
      </c>
    </row>
    <row r="772" customFormat="false" ht="12.8" hidden="false" customHeight="false" outlineLevel="0" collapsed="false">
      <c r="A772" s="0" t="s">
        <v>4</v>
      </c>
      <c r="B772" s="0" t="s">
        <v>107</v>
      </c>
      <c r="C772" s="0" t="s">
        <v>519</v>
      </c>
      <c r="D772" s="0" t="s">
        <v>520</v>
      </c>
      <c r="E772" s="0" t="s">
        <v>535</v>
      </c>
      <c r="F772" s="0" t="s">
        <v>539</v>
      </c>
      <c r="G772" s="0" t="s">
        <v>530</v>
      </c>
    </row>
    <row r="773" customFormat="false" ht="12.8" hidden="false" customHeight="false" outlineLevel="0" collapsed="false">
      <c r="A773" s="0" t="s">
        <v>4</v>
      </c>
      <c r="B773" s="0" t="s">
        <v>107</v>
      </c>
      <c r="C773" s="0" t="s">
        <v>519</v>
      </c>
      <c r="D773" s="0" t="s">
        <v>520</v>
      </c>
      <c r="E773" s="0" t="s">
        <v>536</v>
      </c>
      <c r="F773" s="0" t="s">
        <v>539</v>
      </c>
      <c r="G773" s="0" t="s">
        <v>530</v>
      </c>
    </row>
    <row r="774" customFormat="false" ht="12.8" hidden="false" customHeight="false" outlineLevel="0" collapsed="false">
      <c r="A774" s="0" t="s">
        <v>4</v>
      </c>
      <c r="B774" s="0" t="s">
        <v>107</v>
      </c>
      <c r="C774" s="0" t="s">
        <v>521</v>
      </c>
      <c r="D774" s="0" t="s">
        <v>520</v>
      </c>
      <c r="E774" s="0" t="s">
        <v>537</v>
      </c>
      <c r="F774" s="0" t="s">
        <v>539</v>
      </c>
      <c r="G774" s="0" t="s">
        <v>530</v>
      </c>
    </row>
    <row r="775" customFormat="false" ht="12.8" hidden="false" customHeight="false" outlineLevel="0" collapsed="false">
      <c r="A775" s="0" t="s">
        <v>4</v>
      </c>
      <c r="B775" s="0" t="s">
        <v>107</v>
      </c>
      <c r="C775" s="0" t="s">
        <v>521</v>
      </c>
      <c r="D775" s="0" t="s">
        <v>520</v>
      </c>
      <c r="E775" s="0" t="s">
        <v>531</v>
      </c>
      <c r="F775" s="0" t="s">
        <v>539</v>
      </c>
      <c r="G775" s="0" t="s">
        <v>530</v>
      </c>
    </row>
    <row r="776" customFormat="false" ht="12.8" hidden="false" customHeight="false" outlineLevel="0" collapsed="false">
      <c r="A776" s="0" t="s">
        <v>4</v>
      </c>
      <c r="B776" s="0" t="s">
        <v>107</v>
      </c>
      <c r="C776" s="0" t="s">
        <v>521</v>
      </c>
      <c r="D776" s="0" t="s">
        <v>520</v>
      </c>
      <c r="E776" s="0" t="s">
        <v>538</v>
      </c>
      <c r="F776" s="0" t="s">
        <v>539</v>
      </c>
      <c r="G776" s="0" t="s">
        <v>530</v>
      </c>
    </row>
    <row r="777" customFormat="false" ht="12.8" hidden="false" customHeight="false" outlineLevel="0" collapsed="false">
      <c r="A777" s="0" t="s">
        <v>4</v>
      </c>
      <c r="B777" s="0" t="s">
        <v>107</v>
      </c>
      <c r="C777" s="0" t="s">
        <v>521</v>
      </c>
      <c r="D777" s="0" t="s">
        <v>520</v>
      </c>
      <c r="E777" s="0" t="s">
        <v>536</v>
      </c>
      <c r="F777" s="0" t="s">
        <v>539</v>
      </c>
      <c r="G777" s="0" t="s">
        <v>530</v>
      </c>
    </row>
    <row r="778" customFormat="false" ht="12.8" hidden="false" customHeight="false" outlineLevel="0" collapsed="false">
      <c r="A778" s="0" t="s">
        <v>4</v>
      </c>
      <c r="B778" s="0" t="s">
        <v>108</v>
      </c>
      <c r="C778" s="0" t="s">
        <v>519</v>
      </c>
      <c r="D778" s="0" t="s">
        <v>520</v>
      </c>
      <c r="E778" s="0" t="s">
        <v>528</v>
      </c>
      <c r="F778" s="0" t="s">
        <v>539</v>
      </c>
      <c r="G778" s="0" t="s">
        <v>530</v>
      </c>
    </row>
    <row r="779" customFormat="false" ht="12.8" hidden="false" customHeight="false" outlineLevel="0" collapsed="false">
      <c r="A779" s="0" t="s">
        <v>4</v>
      </c>
      <c r="B779" s="0" t="s">
        <v>108</v>
      </c>
      <c r="C779" s="0" t="s">
        <v>519</v>
      </c>
      <c r="D779" s="0" t="s">
        <v>520</v>
      </c>
      <c r="E779" s="0" t="s">
        <v>531</v>
      </c>
      <c r="F779" s="0" t="s">
        <v>539</v>
      </c>
      <c r="G779" s="0" t="s">
        <v>530</v>
      </c>
    </row>
    <row r="780" customFormat="false" ht="12.8" hidden="false" customHeight="false" outlineLevel="0" collapsed="false">
      <c r="A780" s="0" t="s">
        <v>4</v>
      </c>
      <c r="B780" s="0" t="s">
        <v>108</v>
      </c>
      <c r="C780" s="0" t="s">
        <v>519</v>
      </c>
      <c r="D780" s="0" t="s">
        <v>520</v>
      </c>
      <c r="E780" s="0" t="s">
        <v>533</v>
      </c>
      <c r="F780" s="0" t="s">
        <v>539</v>
      </c>
      <c r="G780" s="0" t="s">
        <v>530</v>
      </c>
    </row>
    <row r="781" customFormat="false" ht="12.8" hidden="false" customHeight="false" outlineLevel="0" collapsed="false">
      <c r="A781" s="0" t="s">
        <v>4</v>
      </c>
      <c r="B781" s="0" t="s">
        <v>108</v>
      </c>
      <c r="C781" s="0" t="s">
        <v>519</v>
      </c>
      <c r="D781" s="0" t="s">
        <v>520</v>
      </c>
      <c r="E781" s="0" t="s">
        <v>534</v>
      </c>
      <c r="F781" s="0" t="s">
        <v>539</v>
      </c>
      <c r="G781" s="0" t="s">
        <v>530</v>
      </c>
    </row>
    <row r="782" customFormat="false" ht="12.8" hidden="false" customHeight="false" outlineLevel="0" collapsed="false">
      <c r="A782" s="0" t="s">
        <v>4</v>
      </c>
      <c r="B782" s="0" t="s">
        <v>108</v>
      </c>
      <c r="C782" s="0" t="s">
        <v>519</v>
      </c>
      <c r="D782" s="0" t="s">
        <v>520</v>
      </c>
      <c r="E782" s="0" t="s">
        <v>535</v>
      </c>
      <c r="F782" s="0" t="s">
        <v>539</v>
      </c>
      <c r="G782" s="0" t="s">
        <v>530</v>
      </c>
    </row>
    <row r="783" customFormat="false" ht="12.8" hidden="false" customHeight="false" outlineLevel="0" collapsed="false">
      <c r="A783" s="0" t="s">
        <v>4</v>
      </c>
      <c r="B783" s="0" t="s">
        <v>108</v>
      </c>
      <c r="C783" s="0" t="s">
        <v>519</v>
      </c>
      <c r="D783" s="0" t="s">
        <v>520</v>
      </c>
      <c r="E783" s="0" t="s">
        <v>536</v>
      </c>
      <c r="F783" s="0" t="s">
        <v>539</v>
      </c>
      <c r="G783" s="0" t="s">
        <v>530</v>
      </c>
    </row>
    <row r="784" customFormat="false" ht="12.8" hidden="false" customHeight="false" outlineLevel="0" collapsed="false">
      <c r="A784" s="0" t="s">
        <v>4</v>
      </c>
      <c r="B784" s="0" t="s">
        <v>108</v>
      </c>
      <c r="C784" s="0" t="s">
        <v>521</v>
      </c>
      <c r="D784" s="0" t="s">
        <v>520</v>
      </c>
      <c r="E784" s="0" t="s">
        <v>537</v>
      </c>
      <c r="F784" s="0" t="s">
        <v>539</v>
      </c>
      <c r="G784" s="0" t="s">
        <v>530</v>
      </c>
    </row>
    <row r="785" customFormat="false" ht="12.8" hidden="false" customHeight="false" outlineLevel="0" collapsed="false">
      <c r="A785" s="0" t="s">
        <v>4</v>
      </c>
      <c r="B785" s="0" t="s">
        <v>108</v>
      </c>
      <c r="C785" s="0" t="s">
        <v>521</v>
      </c>
      <c r="D785" s="0" t="s">
        <v>520</v>
      </c>
      <c r="E785" s="0" t="s">
        <v>531</v>
      </c>
      <c r="F785" s="0" t="s">
        <v>539</v>
      </c>
      <c r="G785" s="0" t="s">
        <v>530</v>
      </c>
    </row>
    <row r="786" customFormat="false" ht="12.8" hidden="false" customHeight="false" outlineLevel="0" collapsed="false">
      <c r="A786" s="0" t="s">
        <v>4</v>
      </c>
      <c r="B786" s="0" t="s">
        <v>108</v>
      </c>
      <c r="C786" s="0" t="s">
        <v>521</v>
      </c>
      <c r="D786" s="0" t="s">
        <v>520</v>
      </c>
      <c r="E786" s="0" t="s">
        <v>538</v>
      </c>
      <c r="F786" s="0" t="s">
        <v>539</v>
      </c>
      <c r="G786" s="0" t="s">
        <v>530</v>
      </c>
    </row>
    <row r="787" customFormat="false" ht="12.8" hidden="false" customHeight="false" outlineLevel="0" collapsed="false">
      <c r="A787" s="0" t="s">
        <v>4</v>
      </c>
      <c r="B787" s="0" t="s">
        <v>108</v>
      </c>
      <c r="C787" s="0" t="s">
        <v>521</v>
      </c>
      <c r="D787" s="0" t="s">
        <v>520</v>
      </c>
      <c r="E787" s="0" t="s">
        <v>536</v>
      </c>
      <c r="F787" s="0" t="s">
        <v>539</v>
      </c>
      <c r="G787" s="0" t="s">
        <v>530</v>
      </c>
    </row>
    <row r="788" customFormat="false" ht="12.8" hidden="false" customHeight="false" outlineLevel="0" collapsed="false">
      <c r="A788" s="0" t="s">
        <v>4</v>
      </c>
      <c r="B788" s="0" t="s">
        <v>109</v>
      </c>
      <c r="C788" s="0" t="s">
        <v>519</v>
      </c>
      <c r="D788" s="0" t="s">
        <v>520</v>
      </c>
      <c r="E788" s="0" t="s">
        <v>528</v>
      </c>
      <c r="F788" s="0" t="s">
        <v>539</v>
      </c>
      <c r="G788" s="0" t="s">
        <v>530</v>
      </c>
    </row>
    <row r="789" customFormat="false" ht="12.8" hidden="false" customHeight="false" outlineLevel="0" collapsed="false">
      <c r="A789" s="0" t="s">
        <v>4</v>
      </c>
      <c r="B789" s="0" t="s">
        <v>109</v>
      </c>
      <c r="C789" s="0" t="s">
        <v>519</v>
      </c>
      <c r="D789" s="0" t="s">
        <v>520</v>
      </c>
      <c r="E789" s="0" t="s">
        <v>531</v>
      </c>
      <c r="F789" s="0" t="s">
        <v>539</v>
      </c>
      <c r="G789" s="0" t="s">
        <v>530</v>
      </c>
    </row>
    <row r="790" customFormat="false" ht="12.8" hidden="false" customHeight="false" outlineLevel="0" collapsed="false">
      <c r="A790" s="0" t="s">
        <v>4</v>
      </c>
      <c r="B790" s="0" t="s">
        <v>109</v>
      </c>
      <c r="C790" s="0" t="s">
        <v>519</v>
      </c>
      <c r="D790" s="0" t="s">
        <v>520</v>
      </c>
      <c r="E790" s="0" t="s">
        <v>533</v>
      </c>
      <c r="F790" s="0" t="s">
        <v>539</v>
      </c>
      <c r="G790" s="0" t="s">
        <v>530</v>
      </c>
    </row>
    <row r="791" customFormat="false" ht="12.8" hidden="false" customHeight="false" outlineLevel="0" collapsed="false">
      <c r="A791" s="0" t="s">
        <v>4</v>
      </c>
      <c r="B791" s="0" t="s">
        <v>109</v>
      </c>
      <c r="C791" s="0" t="s">
        <v>519</v>
      </c>
      <c r="D791" s="0" t="s">
        <v>520</v>
      </c>
      <c r="E791" s="0" t="s">
        <v>534</v>
      </c>
      <c r="F791" s="0" t="s">
        <v>539</v>
      </c>
      <c r="G791" s="0" t="s">
        <v>530</v>
      </c>
    </row>
    <row r="792" customFormat="false" ht="12.8" hidden="false" customHeight="false" outlineLevel="0" collapsed="false">
      <c r="A792" s="0" t="s">
        <v>4</v>
      </c>
      <c r="B792" s="0" t="s">
        <v>109</v>
      </c>
      <c r="C792" s="0" t="s">
        <v>519</v>
      </c>
      <c r="D792" s="0" t="s">
        <v>520</v>
      </c>
      <c r="E792" s="0" t="s">
        <v>535</v>
      </c>
      <c r="F792" s="0" t="s">
        <v>539</v>
      </c>
      <c r="G792" s="0" t="s">
        <v>530</v>
      </c>
    </row>
    <row r="793" customFormat="false" ht="12.8" hidden="false" customHeight="false" outlineLevel="0" collapsed="false">
      <c r="A793" s="0" t="s">
        <v>4</v>
      </c>
      <c r="B793" s="0" t="s">
        <v>109</v>
      </c>
      <c r="C793" s="0" t="s">
        <v>519</v>
      </c>
      <c r="D793" s="0" t="s">
        <v>520</v>
      </c>
      <c r="E793" s="0" t="s">
        <v>536</v>
      </c>
      <c r="F793" s="0" t="s">
        <v>539</v>
      </c>
      <c r="G793" s="0" t="s">
        <v>530</v>
      </c>
    </row>
    <row r="794" customFormat="false" ht="12.8" hidden="false" customHeight="false" outlineLevel="0" collapsed="false">
      <c r="A794" s="0" t="s">
        <v>4</v>
      </c>
      <c r="B794" s="0" t="s">
        <v>109</v>
      </c>
      <c r="C794" s="0" t="s">
        <v>521</v>
      </c>
      <c r="D794" s="0" t="s">
        <v>520</v>
      </c>
      <c r="E794" s="0" t="s">
        <v>537</v>
      </c>
      <c r="F794" s="0" t="s">
        <v>539</v>
      </c>
      <c r="G794" s="0" t="s">
        <v>530</v>
      </c>
    </row>
    <row r="795" customFormat="false" ht="12.8" hidden="false" customHeight="false" outlineLevel="0" collapsed="false">
      <c r="A795" s="0" t="s">
        <v>4</v>
      </c>
      <c r="B795" s="0" t="s">
        <v>109</v>
      </c>
      <c r="C795" s="0" t="s">
        <v>521</v>
      </c>
      <c r="D795" s="0" t="s">
        <v>520</v>
      </c>
      <c r="E795" s="0" t="s">
        <v>531</v>
      </c>
      <c r="F795" s="0" t="s">
        <v>539</v>
      </c>
      <c r="G795" s="0" t="s">
        <v>530</v>
      </c>
    </row>
    <row r="796" customFormat="false" ht="12.8" hidden="false" customHeight="false" outlineLevel="0" collapsed="false">
      <c r="A796" s="0" t="s">
        <v>4</v>
      </c>
      <c r="B796" s="0" t="s">
        <v>109</v>
      </c>
      <c r="C796" s="0" t="s">
        <v>521</v>
      </c>
      <c r="D796" s="0" t="s">
        <v>520</v>
      </c>
      <c r="E796" s="0" t="s">
        <v>538</v>
      </c>
      <c r="F796" s="0" t="s">
        <v>539</v>
      </c>
      <c r="G796" s="0" t="s">
        <v>530</v>
      </c>
    </row>
    <row r="797" customFormat="false" ht="12.8" hidden="false" customHeight="false" outlineLevel="0" collapsed="false">
      <c r="A797" s="0" t="s">
        <v>4</v>
      </c>
      <c r="B797" s="0" t="s">
        <v>109</v>
      </c>
      <c r="C797" s="0" t="s">
        <v>521</v>
      </c>
      <c r="D797" s="0" t="s">
        <v>520</v>
      </c>
      <c r="E797" s="0" t="s">
        <v>536</v>
      </c>
      <c r="F797" s="0" t="s">
        <v>539</v>
      </c>
      <c r="G797" s="0" t="s">
        <v>530</v>
      </c>
    </row>
    <row r="798" customFormat="false" ht="12.8" hidden="false" customHeight="false" outlineLevel="0" collapsed="false">
      <c r="A798" s="0" t="s">
        <v>4</v>
      </c>
      <c r="B798" s="0" t="s">
        <v>110</v>
      </c>
      <c r="C798" s="0" t="s">
        <v>519</v>
      </c>
      <c r="D798" s="0" t="s">
        <v>520</v>
      </c>
      <c r="E798" s="0" t="s">
        <v>528</v>
      </c>
      <c r="F798" s="0" t="s">
        <v>539</v>
      </c>
      <c r="G798" s="0" t="s">
        <v>530</v>
      </c>
    </row>
    <row r="799" customFormat="false" ht="12.8" hidden="false" customHeight="false" outlineLevel="0" collapsed="false">
      <c r="A799" s="0" t="s">
        <v>4</v>
      </c>
      <c r="B799" s="0" t="s">
        <v>110</v>
      </c>
      <c r="C799" s="0" t="s">
        <v>519</v>
      </c>
      <c r="D799" s="0" t="s">
        <v>520</v>
      </c>
      <c r="E799" s="0" t="s">
        <v>531</v>
      </c>
      <c r="F799" s="0" t="s">
        <v>539</v>
      </c>
      <c r="G799" s="0" t="s">
        <v>530</v>
      </c>
    </row>
    <row r="800" customFormat="false" ht="12.8" hidden="false" customHeight="false" outlineLevel="0" collapsed="false">
      <c r="A800" s="0" t="s">
        <v>4</v>
      </c>
      <c r="B800" s="0" t="s">
        <v>110</v>
      </c>
      <c r="C800" s="0" t="s">
        <v>519</v>
      </c>
      <c r="D800" s="0" t="s">
        <v>520</v>
      </c>
      <c r="E800" s="0" t="s">
        <v>533</v>
      </c>
      <c r="F800" s="0" t="s">
        <v>539</v>
      </c>
      <c r="G800" s="0" t="s">
        <v>530</v>
      </c>
    </row>
    <row r="801" customFormat="false" ht="12.8" hidden="false" customHeight="false" outlineLevel="0" collapsed="false">
      <c r="A801" s="0" t="s">
        <v>4</v>
      </c>
      <c r="B801" s="0" t="s">
        <v>110</v>
      </c>
      <c r="C801" s="0" t="s">
        <v>519</v>
      </c>
      <c r="D801" s="0" t="s">
        <v>520</v>
      </c>
      <c r="E801" s="0" t="s">
        <v>534</v>
      </c>
      <c r="F801" s="0" t="s">
        <v>539</v>
      </c>
      <c r="G801" s="0" t="s">
        <v>530</v>
      </c>
    </row>
    <row r="802" customFormat="false" ht="12.8" hidden="false" customHeight="false" outlineLevel="0" collapsed="false">
      <c r="A802" s="0" t="s">
        <v>4</v>
      </c>
      <c r="B802" s="0" t="s">
        <v>110</v>
      </c>
      <c r="C802" s="0" t="s">
        <v>519</v>
      </c>
      <c r="D802" s="0" t="s">
        <v>520</v>
      </c>
      <c r="E802" s="0" t="s">
        <v>535</v>
      </c>
      <c r="F802" s="0" t="s">
        <v>539</v>
      </c>
      <c r="G802" s="0" t="s">
        <v>530</v>
      </c>
    </row>
    <row r="803" customFormat="false" ht="12.8" hidden="false" customHeight="false" outlineLevel="0" collapsed="false">
      <c r="A803" s="0" t="s">
        <v>4</v>
      </c>
      <c r="B803" s="0" t="s">
        <v>110</v>
      </c>
      <c r="C803" s="0" t="s">
        <v>519</v>
      </c>
      <c r="D803" s="0" t="s">
        <v>520</v>
      </c>
      <c r="E803" s="0" t="s">
        <v>536</v>
      </c>
      <c r="F803" s="0" t="s">
        <v>539</v>
      </c>
      <c r="G803" s="0" t="s">
        <v>530</v>
      </c>
    </row>
    <row r="804" customFormat="false" ht="12.8" hidden="false" customHeight="false" outlineLevel="0" collapsed="false">
      <c r="A804" s="0" t="s">
        <v>4</v>
      </c>
      <c r="B804" s="0" t="s">
        <v>110</v>
      </c>
      <c r="C804" s="0" t="s">
        <v>521</v>
      </c>
      <c r="D804" s="0" t="s">
        <v>520</v>
      </c>
      <c r="E804" s="0" t="s">
        <v>537</v>
      </c>
      <c r="F804" s="0" t="s">
        <v>539</v>
      </c>
      <c r="G804" s="0" t="s">
        <v>530</v>
      </c>
    </row>
    <row r="805" customFormat="false" ht="12.8" hidden="false" customHeight="false" outlineLevel="0" collapsed="false">
      <c r="A805" s="0" t="s">
        <v>4</v>
      </c>
      <c r="B805" s="0" t="s">
        <v>110</v>
      </c>
      <c r="C805" s="0" t="s">
        <v>521</v>
      </c>
      <c r="D805" s="0" t="s">
        <v>520</v>
      </c>
      <c r="E805" s="0" t="s">
        <v>531</v>
      </c>
      <c r="F805" s="0" t="s">
        <v>539</v>
      </c>
      <c r="G805" s="0" t="s">
        <v>530</v>
      </c>
    </row>
    <row r="806" customFormat="false" ht="12.8" hidden="false" customHeight="false" outlineLevel="0" collapsed="false">
      <c r="A806" s="0" t="s">
        <v>4</v>
      </c>
      <c r="B806" s="0" t="s">
        <v>110</v>
      </c>
      <c r="C806" s="0" t="s">
        <v>521</v>
      </c>
      <c r="D806" s="0" t="s">
        <v>520</v>
      </c>
      <c r="E806" s="0" t="s">
        <v>538</v>
      </c>
      <c r="F806" s="0" t="s">
        <v>539</v>
      </c>
      <c r="G806" s="0" t="s">
        <v>530</v>
      </c>
    </row>
    <row r="807" customFormat="false" ht="12.8" hidden="false" customHeight="false" outlineLevel="0" collapsed="false">
      <c r="A807" s="0" t="s">
        <v>4</v>
      </c>
      <c r="B807" s="0" t="s">
        <v>110</v>
      </c>
      <c r="C807" s="0" t="s">
        <v>521</v>
      </c>
      <c r="D807" s="0" t="s">
        <v>520</v>
      </c>
      <c r="E807" s="0" t="s">
        <v>536</v>
      </c>
      <c r="F807" s="0" t="s">
        <v>539</v>
      </c>
      <c r="G807" s="0" t="s">
        <v>530</v>
      </c>
    </row>
    <row r="808" customFormat="false" ht="12.8" hidden="false" customHeight="false" outlineLevel="0" collapsed="false">
      <c r="A808" s="0" t="s">
        <v>4</v>
      </c>
      <c r="B808" s="0" t="s">
        <v>112</v>
      </c>
      <c r="C808" s="0" t="s">
        <v>519</v>
      </c>
      <c r="D808" s="0" t="s">
        <v>520</v>
      </c>
      <c r="E808" s="0" t="s">
        <v>528</v>
      </c>
      <c r="F808" s="0" t="s">
        <v>529</v>
      </c>
      <c r="G808" s="0" t="s">
        <v>530</v>
      </c>
    </row>
    <row r="809" customFormat="false" ht="12.8" hidden="false" customHeight="false" outlineLevel="0" collapsed="false">
      <c r="A809" s="0" t="s">
        <v>4</v>
      </c>
      <c r="B809" s="0" t="s">
        <v>112</v>
      </c>
      <c r="C809" s="0" t="s">
        <v>519</v>
      </c>
      <c r="D809" s="0" t="s">
        <v>520</v>
      </c>
      <c r="E809" s="0" t="s">
        <v>531</v>
      </c>
      <c r="F809" s="0" t="s">
        <v>529</v>
      </c>
      <c r="G809" s="0" t="s">
        <v>530</v>
      </c>
    </row>
    <row r="810" customFormat="false" ht="12.8" hidden="false" customHeight="false" outlineLevel="0" collapsed="false">
      <c r="A810" s="0" t="s">
        <v>4</v>
      </c>
      <c r="B810" s="0" t="s">
        <v>112</v>
      </c>
      <c r="C810" s="0" t="s">
        <v>519</v>
      </c>
      <c r="D810" s="0" t="s">
        <v>520</v>
      </c>
      <c r="E810" s="0" t="s">
        <v>533</v>
      </c>
      <c r="F810" s="0" t="s">
        <v>529</v>
      </c>
      <c r="G810" s="0" t="s">
        <v>530</v>
      </c>
    </row>
    <row r="811" customFormat="false" ht="12.8" hidden="false" customHeight="false" outlineLevel="0" collapsed="false">
      <c r="A811" s="0" t="s">
        <v>4</v>
      </c>
      <c r="B811" s="0" t="s">
        <v>112</v>
      </c>
      <c r="C811" s="0" t="s">
        <v>519</v>
      </c>
      <c r="D811" s="0" t="s">
        <v>520</v>
      </c>
      <c r="E811" s="0" t="s">
        <v>534</v>
      </c>
      <c r="F811" s="0" t="s">
        <v>529</v>
      </c>
      <c r="G811" s="0" t="s">
        <v>530</v>
      </c>
    </row>
    <row r="812" customFormat="false" ht="12.8" hidden="false" customHeight="false" outlineLevel="0" collapsed="false">
      <c r="A812" s="0" t="s">
        <v>4</v>
      </c>
      <c r="B812" s="0" t="s">
        <v>112</v>
      </c>
      <c r="C812" s="0" t="s">
        <v>519</v>
      </c>
      <c r="D812" s="0" t="s">
        <v>520</v>
      </c>
      <c r="E812" s="0" t="s">
        <v>535</v>
      </c>
      <c r="F812" s="0" t="s">
        <v>529</v>
      </c>
      <c r="G812" s="0" t="s">
        <v>530</v>
      </c>
    </row>
    <row r="813" customFormat="false" ht="12.8" hidden="false" customHeight="false" outlineLevel="0" collapsed="false">
      <c r="A813" s="0" t="s">
        <v>4</v>
      </c>
      <c r="B813" s="0" t="s">
        <v>112</v>
      </c>
      <c r="C813" s="0" t="s">
        <v>519</v>
      </c>
      <c r="D813" s="0" t="s">
        <v>520</v>
      </c>
      <c r="E813" s="0" t="s">
        <v>536</v>
      </c>
      <c r="F813" s="0" t="s">
        <v>529</v>
      </c>
      <c r="G813" s="0" t="s">
        <v>530</v>
      </c>
    </row>
    <row r="814" customFormat="false" ht="12.8" hidden="false" customHeight="false" outlineLevel="0" collapsed="false">
      <c r="A814" s="0" t="s">
        <v>4</v>
      </c>
      <c r="B814" s="0" t="s">
        <v>112</v>
      </c>
      <c r="C814" s="0" t="s">
        <v>521</v>
      </c>
      <c r="D814" s="0" t="s">
        <v>520</v>
      </c>
      <c r="E814" s="0" t="s">
        <v>537</v>
      </c>
      <c r="F814" s="0" t="s">
        <v>529</v>
      </c>
      <c r="G814" s="0" t="s">
        <v>530</v>
      </c>
    </row>
    <row r="815" customFormat="false" ht="12.8" hidden="false" customHeight="false" outlineLevel="0" collapsed="false">
      <c r="A815" s="0" t="s">
        <v>4</v>
      </c>
      <c r="B815" s="0" t="s">
        <v>112</v>
      </c>
      <c r="C815" s="0" t="s">
        <v>521</v>
      </c>
      <c r="D815" s="0" t="s">
        <v>520</v>
      </c>
      <c r="E815" s="0" t="s">
        <v>531</v>
      </c>
      <c r="F815" s="0" t="s">
        <v>529</v>
      </c>
      <c r="G815" s="0" t="s">
        <v>530</v>
      </c>
    </row>
    <row r="816" customFormat="false" ht="12.8" hidden="false" customHeight="false" outlineLevel="0" collapsed="false">
      <c r="A816" s="0" t="s">
        <v>4</v>
      </c>
      <c r="B816" s="0" t="s">
        <v>112</v>
      </c>
      <c r="C816" s="0" t="s">
        <v>521</v>
      </c>
      <c r="D816" s="0" t="s">
        <v>520</v>
      </c>
      <c r="E816" s="0" t="s">
        <v>538</v>
      </c>
      <c r="F816" s="0" t="s">
        <v>529</v>
      </c>
      <c r="G816" s="0" t="s">
        <v>530</v>
      </c>
    </row>
    <row r="817" customFormat="false" ht="12.8" hidden="false" customHeight="false" outlineLevel="0" collapsed="false">
      <c r="A817" s="0" t="s">
        <v>4</v>
      </c>
      <c r="B817" s="0" t="s">
        <v>112</v>
      </c>
      <c r="C817" s="0" t="s">
        <v>521</v>
      </c>
      <c r="D817" s="0" t="s">
        <v>520</v>
      </c>
      <c r="E817" s="0" t="s">
        <v>536</v>
      </c>
      <c r="F817" s="0" t="s">
        <v>529</v>
      </c>
      <c r="G817" s="0" t="s">
        <v>530</v>
      </c>
    </row>
    <row r="818" customFormat="false" ht="12.8" hidden="false" customHeight="false" outlineLevel="0" collapsed="false">
      <c r="A818" s="0" t="s">
        <v>4</v>
      </c>
      <c r="B818" s="0" t="s">
        <v>113</v>
      </c>
      <c r="C818" s="0" t="s">
        <v>519</v>
      </c>
      <c r="D818" s="0" t="s">
        <v>520</v>
      </c>
      <c r="E818" s="0" t="s">
        <v>528</v>
      </c>
      <c r="F818" s="0" t="s">
        <v>529</v>
      </c>
      <c r="G818" s="0" t="s">
        <v>530</v>
      </c>
    </row>
    <row r="819" customFormat="false" ht="12.8" hidden="false" customHeight="false" outlineLevel="0" collapsed="false">
      <c r="A819" s="0" t="s">
        <v>4</v>
      </c>
      <c r="B819" s="0" t="s">
        <v>113</v>
      </c>
      <c r="C819" s="0" t="s">
        <v>519</v>
      </c>
      <c r="D819" s="0" t="s">
        <v>520</v>
      </c>
      <c r="E819" s="0" t="s">
        <v>531</v>
      </c>
      <c r="F819" s="0" t="s">
        <v>529</v>
      </c>
      <c r="G819" s="0" t="s">
        <v>530</v>
      </c>
    </row>
    <row r="820" customFormat="false" ht="12.8" hidden="false" customHeight="false" outlineLevel="0" collapsed="false">
      <c r="A820" s="0" t="s">
        <v>4</v>
      </c>
      <c r="B820" s="0" t="s">
        <v>113</v>
      </c>
      <c r="C820" s="0" t="s">
        <v>519</v>
      </c>
      <c r="D820" s="0" t="s">
        <v>520</v>
      </c>
      <c r="E820" s="0" t="s">
        <v>533</v>
      </c>
      <c r="F820" s="0" t="s">
        <v>529</v>
      </c>
      <c r="G820" s="0" t="s">
        <v>530</v>
      </c>
    </row>
    <row r="821" customFormat="false" ht="12.8" hidden="false" customHeight="false" outlineLevel="0" collapsed="false">
      <c r="A821" s="0" t="s">
        <v>4</v>
      </c>
      <c r="B821" s="0" t="s">
        <v>113</v>
      </c>
      <c r="C821" s="0" t="s">
        <v>519</v>
      </c>
      <c r="D821" s="0" t="s">
        <v>520</v>
      </c>
      <c r="E821" s="0" t="s">
        <v>534</v>
      </c>
      <c r="F821" s="0" t="s">
        <v>529</v>
      </c>
      <c r="G821" s="0" t="s">
        <v>530</v>
      </c>
    </row>
    <row r="822" customFormat="false" ht="12.8" hidden="false" customHeight="false" outlineLevel="0" collapsed="false">
      <c r="A822" s="0" t="s">
        <v>4</v>
      </c>
      <c r="B822" s="0" t="s">
        <v>113</v>
      </c>
      <c r="C822" s="0" t="s">
        <v>519</v>
      </c>
      <c r="D822" s="0" t="s">
        <v>520</v>
      </c>
      <c r="E822" s="0" t="s">
        <v>535</v>
      </c>
      <c r="F822" s="0" t="s">
        <v>529</v>
      </c>
      <c r="G822" s="0" t="s">
        <v>530</v>
      </c>
    </row>
    <row r="823" customFormat="false" ht="12.8" hidden="false" customHeight="false" outlineLevel="0" collapsed="false">
      <c r="A823" s="0" t="s">
        <v>4</v>
      </c>
      <c r="B823" s="0" t="s">
        <v>113</v>
      </c>
      <c r="C823" s="0" t="s">
        <v>519</v>
      </c>
      <c r="D823" s="0" t="s">
        <v>520</v>
      </c>
      <c r="E823" s="0" t="s">
        <v>536</v>
      </c>
      <c r="F823" s="0" t="s">
        <v>529</v>
      </c>
      <c r="G823" s="0" t="s">
        <v>530</v>
      </c>
    </row>
    <row r="824" customFormat="false" ht="12.8" hidden="false" customHeight="false" outlineLevel="0" collapsed="false">
      <c r="A824" s="0" t="s">
        <v>4</v>
      </c>
      <c r="B824" s="0" t="s">
        <v>113</v>
      </c>
      <c r="C824" s="0" t="s">
        <v>521</v>
      </c>
      <c r="D824" s="0" t="s">
        <v>520</v>
      </c>
      <c r="E824" s="0" t="s">
        <v>537</v>
      </c>
      <c r="F824" s="0" t="s">
        <v>529</v>
      </c>
      <c r="G824" s="0" t="s">
        <v>530</v>
      </c>
    </row>
    <row r="825" customFormat="false" ht="12.8" hidden="false" customHeight="false" outlineLevel="0" collapsed="false">
      <c r="A825" s="0" t="s">
        <v>4</v>
      </c>
      <c r="B825" s="0" t="s">
        <v>113</v>
      </c>
      <c r="C825" s="0" t="s">
        <v>521</v>
      </c>
      <c r="D825" s="0" t="s">
        <v>520</v>
      </c>
      <c r="E825" s="0" t="s">
        <v>531</v>
      </c>
      <c r="F825" s="0" t="s">
        <v>529</v>
      </c>
      <c r="G825" s="0" t="s">
        <v>530</v>
      </c>
    </row>
    <row r="826" customFormat="false" ht="12.8" hidden="false" customHeight="false" outlineLevel="0" collapsed="false">
      <c r="A826" s="0" t="s">
        <v>4</v>
      </c>
      <c r="B826" s="0" t="s">
        <v>113</v>
      </c>
      <c r="C826" s="0" t="s">
        <v>521</v>
      </c>
      <c r="D826" s="0" t="s">
        <v>520</v>
      </c>
      <c r="E826" s="0" t="s">
        <v>538</v>
      </c>
      <c r="F826" s="0" t="s">
        <v>529</v>
      </c>
      <c r="G826" s="0" t="s">
        <v>530</v>
      </c>
    </row>
    <row r="827" customFormat="false" ht="12.8" hidden="false" customHeight="false" outlineLevel="0" collapsed="false">
      <c r="A827" s="0" t="s">
        <v>4</v>
      </c>
      <c r="B827" s="0" t="s">
        <v>113</v>
      </c>
      <c r="C827" s="0" t="s">
        <v>521</v>
      </c>
      <c r="D827" s="0" t="s">
        <v>520</v>
      </c>
      <c r="E827" s="0" t="s">
        <v>536</v>
      </c>
      <c r="F827" s="0" t="s">
        <v>529</v>
      </c>
      <c r="G827" s="0" t="s">
        <v>530</v>
      </c>
    </row>
    <row r="828" customFormat="false" ht="12.8" hidden="false" customHeight="false" outlineLevel="0" collapsed="false">
      <c r="A828" s="0" t="s">
        <v>4</v>
      </c>
      <c r="B828" s="0" t="s">
        <v>114</v>
      </c>
      <c r="C828" s="0" t="s">
        <v>519</v>
      </c>
      <c r="D828" s="0" t="s">
        <v>520</v>
      </c>
      <c r="E828" s="0" t="s">
        <v>528</v>
      </c>
      <c r="F828" s="0" t="s">
        <v>529</v>
      </c>
      <c r="G828" s="0" t="s">
        <v>530</v>
      </c>
    </row>
    <row r="829" customFormat="false" ht="12.8" hidden="false" customHeight="false" outlineLevel="0" collapsed="false">
      <c r="A829" s="0" t="s">
        <v>4</v>
      </c>
      <c r="B829" s="0" t="s">
        <v>114</v>
      </c>
      <c r="C829" s="0" t="s">
        <v>519</v>
      </c>
      <c r="D829" s="0" t="s">
        <v>520</v>
      </c>
      <c r="E829" s="0" t="s">
        <v>531</v>
      </c>
      <c r="F829" s="0" t="s">
        <v>529</v>
      </c>
      <c r="G829" s="0" t="s">
        <v>530</v>
      </c>
    </row>
    <row r="830" customFormat="false" ht="12.8" hidden="false" customHeight="false" outlineLevel="0" collapsed="false">
      <c r="A830" s="0" t="s">
        <v>4</v>
      </c>
      <c r="B830" s="0" t="s">
        <v>114</v>
      </c>
      <c r="C830" s="0" t="s">
        <v>519</v>
      </c>
      <c r="D830" s="0" t="s">
        <v>520</v>
      </c>
      <c r="E830" s="0" t="s">
        <v>533</v>
      </c>
      <c r="F830" s="0" t="s">
        <v>529</v>
      </c>
      <c r="G830" s="0" t="s">
        <v>530</v>
      </c>
    </row>
    <row r="831" customFormat="false" ht="12.8" hidden="false" customHeight="false" outlineLevel="0" collapsed="false">
      <c r="A831" s="0" t="s">
        <v>4</v>
      </c>
      <c r="B831" s="0" t="s">
        <v>114</v>
      </c>
      <c r="C831" s="0" t="s">
        <v>519</v>
      </c>
      <c r="D831" s="0" t="s">
        <v>520</v>
      </c>
      <c r="E831" s="0" t="s">
        <v>534</v>
      </c>
      <c r="F831" s="0" t="s">
        <v>529</v>
      </c>
      <c r="G831" s="0" t="s">
        <v>530</v>
      </c>
    </row>
    <row r="832" customFormat="false" ht="12.8" hidden="false" customHeight="false" outlineLevel="0" collapsed="false">
      <c r="A832" s="0" t="s">
        <v>4</v>
      </c>
      <c r="B832" s="0" t="s">
        <v>114</v>
      </c>
      <c r="C832" s="0" t="s">
        <v>519</v>
      </c>
      <c r="D832" s="0" t="s">
        <v>520</v>
      </c>
      <c r="E832" s="0" t="s">
        <v>535</v>
      </c>
      <c r="F832" s="0" t="s">
        <v>529</v>
      </c>
      <c r="G832" s="0" t="s">
        <v>530</v>
      </c>
    </row>
    <row r="833" customFormat="false" ht="12.8" hidden="false" customHeight="false" outlineLevel="0" collapsed="false">
      <c r="A833" s="0" t="s">
        <v>4</v>
      </c>
      <c r="B833" s="0" t="s">
        <v>114</v>
      </c>
      <c r="C833" s="0" t="s">
        <v>519</v>
      </c>
      <c r="D833" s="0" t="s">
        <v>520</v>
      </c>
      <c r="E833" s="0" t="s">
        <v>536</v>
      </c>
      <c r="F833" s="0" t="s">
        <v>529</v>
      </c>
      <c r="G833" s="0" t="s">
        <v>530</v>
      </c>
    </row>
    <row r="834" customFormat="false" ht="12.8" hidden="false" customHeight="false" outlineLevel="0" collapsed="false">
      <c r="A834" s="0" t="s">
        <v>4</v>
      </c>
      <c r="B834" s="0" t="s">
        <v>114</v>
      </c>
      <c r="C834" s="0" t="s">
        <v>521</v>
      </c>
      <c r="D834" s="0" t="s">
        <v>520</v>
      </c>
      <c r="E834" s="0" t="s">
        <v>537</v>
      </c>
      <c r="F834" s="0" t="s">
        <v>529</v>
      </c>
      <c r="G834" s="0" t="s">
        <v>530</v>
      </c>
    </row>
    <row r="835" customFormat="false" ht="12.8" hidden="false" customHeight="false" outlineLevel="0" collapsed="false">
      <c r="A835" s="0" t="s">
        <v>4</v>
      </c>
      <c r="B835" s="0" t="s">
        <v>114</v>
      </c>
      <c r="C835" s="0" t="s">
        <v>521</v>
      </c>
      <c r="D835" s="0" t="s">
        <v>520</v>
      </c>
      <c r="E835" s="0" t="s">
        <v>531</v>
      </c>
      <c r="F835" s="0" t="s">
        <v>529</v>
      </c>
      <c r="G835" s="0" t="s">
        <v>530</v>
      </c>
    </row>
    <row r="836" customFormat="false" ht="12.8" hidden="false" customHeight="false" outlineLevel="0" collapsed="false">
      <c r="A836" s="0" t="s">
        <v>4</v>
      </c>
      <c r="B836" s="0" t="s">
        <v>114</v>
      </c>
      <c r="C836" s="0" t="s">
        <v>521</v>
      </c>
      <c r="D836" s="0" t="s">
        <v>520</v>
      </c>
      <c r="E836" s="0" t="s">
        <v>538</v>
      </c>
      <c r="F836" s="0" t="s">
        <v>529</v>
      </c>
      <c r="G836" s="0" t="s">
        <v>530</v>
      </c>
    </row>
    <row r="837" customFormat="false" ht="12.8" hidden="false" customHeight="false" outlineLevel="0" collapsed="false">
      <c r="A837" s="0" t="s">
        <v>4</v>
      </c>
      <c r="B837" s="0" t="s">
        <v>114</v>
      </c>
      <c r="C837" s="0" t="s">
        <v>521</v>
      </c>
      <c r="D837" s="0" t="s">
        <v>520</v>
      </c>
      <c r="E837" s="0" t="s">
        <v>536</v>
      </c>
      <c r="F837" s="0" t="s">
        <v>529</v>
      </c>
      <c r="G837" s="0" t="s">
        <v>530</v>
      </c>
    </row>
    <row r="838" customFormat="false" ht="12.8" hidden="false" customHeight="false" outlineLevel="0" collapsed="false">
      <c r="A838" s="0" t="s">
        <v>4</v>
      </c>
      <c r="B838" s="0" t="s">
        <v>115</v>
      </c>
      <c r="C838" s="0" t="s">
        <v>519</v>
      </c>
      <c r="D838" s="0" t="s">
        <v>520</v>
      </c>
      <c r="E838" s="0" t="s">
        <v>528</v>
      </c>
      <c r="F838" s="0" t="s">
        <v>539</v>
      </c>
      <c r="G838" s="0" t="s">
        <v>530</v>
      </c>
    </row>
    <row r="839" customFormat="false" ht="12.8" hidden="false" customHeight="false" outlineLevel="0" collapsed="false">
      <c r="A839" s="0" t="s">
        <v>4</v>
      </c>
      <c r="B839" s="0" t="s">
        <v>115</v>
      </c>
      <c r="C839" s="0" t="s">
        <v>519</v>
      </c>
      <c r="D839" s="0" t="s">
        <v>520</v>
      </c>
      <c r="E839" s="0" t="s">
        <v>531</v>
      </c>
      <c r="F839" s="0" t="s">
        <v>539</v>
      </c>
      <c r="G839" s="0" t="s">
        <v>530</v>
      </c>
    </row>
    <row r="840" customFormat="false" ht="12.8" hidden="false" customHeight="false" outlineLevel="0" collapsed="false">
      <c r="A840" s="0" t="s">
        <v>4</v>
      </c>
      <c r="B840" s="0" t="s">
        <v>115</v>
      </c>
      <c r="C840" s="0" t="s">
        <v>519</v>
      </c>
      <c r="D840" s="0" t="s">
        <v>520</v>
      </c>
      <c r="E840" s="0" t="s">
        <v>533</v>
      </c>
      <c r="F840" s="0" t="s">
        <v>539</v>
      </c>
      <c r="G840" s="0" t="s">
        <v>530</v>
      </c>
    </row>
    <row r="841" customFormat="false" ht="12.8" hidden="false" customHeight="false" outlineLevel="0" collapsed="false">
      <c r="A841" s="0" t="s">
        <v>4</v>
      </c>
      <c r="B841" s="0" t="s">
        <v>115</v>
      </c>
      <c r="C841" s="0" t="s">
        <v>519</v>
      </c>
      <c r="D841" s="0" t="s">
        <v>520</v>
      </c>
      <c r="E841" s="0" t="s">
        <v>534</v>
      </c>
      <c r="F841" s="0" t="s">
        <v>539</v>
      </c>
      <c r="G841" s="0" t="s">
        <v>530</v>
      </c>
    </row>
    <row r="842" customFormat="false" ht="12.8" hidden="false" customHeight="false" outlineLevel="0" collapsed="false">
      <c r="A842" s="0" t="s">
        <v>4</v>
      </c>
      <c r="B842" s="0" t="s">
        <v>115</v>
      </c>
      <c r="C842" s="0" t="s">
        <v>519</v>
      </c>
      <c r="D842" s="0" t="s">
        <v>520</v>
      </c>
      <c r="E842" s="0" t="s">
        <v>535</v>
      </c>
      <c r="F842" s="0" t="s">
        <v>539</v>
      </c>
      <c r="G842" s="0" t="s">
        <v>530</v>
      </c>
    </row>
    <row r="843" customFormat="false" ht="12.8" hidden="false" customHeight="false" outlineLevel="0" collapsed="false">
      <c r="A843" s="0" t="s">
        <v>4</v>
      </c>
      <c r="B843" s="0" t="s">
        <v>115</v>
      </c>
      <c r="C843" s="0" t="s">
        <v>519</v>
      </c>
      <c r="D843" s="0" t="s">
        <v>520</v>
      </c>
      <c r="E843" s="0" t="s">
        <v>536</v>
      </c>
      <c r="F843" s="0" t="s">
        <v>539</v>
      </c>
      <c r="G843" s="0" t="s">
        <v>530</v>
      </c>
    </row>
    <row r="844" customFormat="false" ht="12.8" hidden="false" customHeight="false" outlineLevel="0" collapsed="false">
      <c r="A844" s="0" t="s">
        <v>4</v>
      </c>
      <c r="B844" s="0" t="s">
        <v>115</v>
      </c>
      <c r="C844" s="0" t="s">
        <v>521</v>
      </c>
      <c r="D844" s="0" t="s">
        <v>520</v>
      </c>
      <c r="E844" s="0" t="s">
        <v>537</v>
      </c>
      <c r="F844" s="0" t="s">
        <v>539</v>
      </c>
      <c r="G844" s="0" t="s">
        <v>530</v>
      </c>
    </row>
    <row r="845" customFormat="false" ht="12.8" hidden="false" customHeight="false" outlineLevel="0" collapsed="false">
      <c r="A845" s="0" t="s">
        <v>4</v>
      </c>
      <c r="B845" s="0" t="s">
        <v>115</v>
      </c>
      <c r="C845" s="0" t="s">
        <v>521</v>
      </c>
      <c r="D845" s="0" t="s">
        <v>520</v>
      </c>
      <c r="E845" s="0" t="s">
        <v>531</v>
      </c>
      <c r="F845" s="0" t="s">
        <v>539</v>
      </c>
      <c r="G845" s="0" t="s">
        <v>530</v>
      </c>
    </row>
    <row r="846" customFormat="false" ht="12.8" hidden="false" customHeight="false" outlineLevel="0" collapsed="false">
      <c r="A846" s="0" t="s">
        <v>4</v>
      </c>
      <c r="B846" s="0" t="s">
        <v>115</v>
      </c>
      <c r="C846" s="0" t="s">
        <v>521</v>
      </c>
      <c r="D846" s="0" t="s">
        <v>520</v>
      </c>
      <c r="E846" s="0" t="s">
        <v>538</v>
      </c>
      <c r="F846" s="0" t="s">
        <v>539</v>
      </c>
      <c r="G846" s="0" t="s">
        <v>530</v>
      </c>
    </row>
    <row r="847" customFormat="false" ht="12.8" hidden="false" customHeight="false" outlineLevel="0" collapsed="false">
      <c r="A847" s="0" t="s">
        <v>4</v>
      </c>
      <c r="B847" s="0" t="s">
        <v>115</v>
      </c>
      <c r="C847" s="0" t="s">
        <v>521</v>
      </c>
      <c r="D847" s="0" t="s">
        <v>520</v>
      </c>
      <c r="E847" s="0" t="s">
        <v>536</v>
      </c>
      <c r="F847" s="0" t="s">
        <v>539</v>
      </c>
      <c r="G847" s="0" t="s">
        <v>530</v>
      </c>
    </row>
    <row r="848" customFormat="false" ht="12.8" hidden="false" customHeight="false" outlineLevel="0" collapsed="false">
      <c r="A848" s="0" t="s">
        <v>4</v>
      </c>
      <c r="B848" s="0" t="s">
        <v>116</v>
      </c>
      <c r="C848" s="0" t="s">
        <v>519</v>
      </c>
      <c r="D848" s="0" t="s">
        <v>520</v>
      </c>
      <c r="E848" s="0" t="s">
        <v>528</v>
      </c>
      <c r="F848" s="0" t="s">
        <v>539</v>
      </c>
      <c r="G848" s="0" t="s">
        <v>530</v>
      </c>
    </row>
    <row r="849" customFormat="false" ht="12.8" hidden="false" customHeight="false" outlineLevel="0" collapsed="false">
      <c r="A849" s="0" t="s">
        <v>4</v>
      </c>
      <c r="B849" s="0" t="s">
        <v>116</v>
      </c>
      <c r="C849" s="0" t="s">
        <v>519</v>
      </c>
      <c r="D849" s="0" t="s">
        <v>520</v>
      </c>
      <c r="E849" s="0" t="s">
        <v>531</v>
      </c>
      <c r="F849" s="0" t="s">
        <v>539</v>
      </c>
      <c r="G849" s="0" t="s">
        <v>530</v>
      </c>
    </row>
    <row r="850" customFormat="false" ht="12.8" hidden="false" customHeight="false" outlineLevel="0" collapsed="false">
      <c r="A850" s="0" t="s">
        <v>4</v>
      </c>
      <c r="B850" s="0" t="s">
        <v>116</v>
      </c>
      <c r="C850" s="0" t="s">
        <v>519</v>
      </c>
      <c r="D850" s="0" t="s">
        <v>520</v>
      </c>
      <c r="E850" s="0" t="s">
        <v>533</v>
      </c>
      <c r="F850" s="0" t="s">
        <v>539</v>
      </c>
      <c r="G850" s="0" t="s">
        <v>530</v>
      </c>
    </row>
    <row r="851" customFormat="false" ht="12.8" hidden="false" customHeight="false" outlineLevel="0" collapsed="false">
      <c r="A851" s="0" t="s">
        <v>4</v>
      </c>
      <c r="B851" s="0" t="s">
        <v>116</v>
      </c>
      <c r="C851" s="0" t="s">
        <v>519</v>
      </c>
      <c r="D851" s="0" t="s">
        <v>520</v>
      </c>
      <c r="E851" s="0" t="s">
        <v>534</v>
      </c>
      <c r="F851" s="0" t="s">
        <v>539</v>
      </c>
      <c r="G851" s="0" t="s">
        <v>530</v>
      </c>
    </row>
    <row r="852" customFormat="false" ht="12.8" hidden="false" customHeight="false" outlineLevel="0" collapsed="false">
      <c r="A852" s="0" t="s">
        <v>4</v>
      </c>
      <c r="B852" s="0" t="s">
        <v>116</v>
      </c>
      <c r="C852" s="0" t="s">
        <v>519</v>
      </c>
      <c r="D852" s="0" t="s">
        <v>520</v>
      </c>
      <c r="E852" s="0" t="s">
        <v>535</v>
      </c>
      <c r="F852" s="0" t="s">
        <v>539</v>
      </c>
      <c r="G852" s="0" t="s">
        <v>530</v>
      </c>
    </row>
    <row r="853" customFormat="false" ht="12.8" hidden="false" customHeight="false" outlineLevel="0" collapsed="false">
      <c r="A853" s="0" t="s">
        <v>4</v>
      </c>
      <c r="B853" s="0" t="s">
        <v>116</v>
      </c>
      <c r="C853" s="0" t="s">
        <v>519</v>
      </c>
      <c r="D853" s="0" t="s">
        <v>520</v>
      </c>
      <c r="E853" s="0" t="s">
        <v>536</v>
      </c>
      <c r="F853" s="0" t="s">
        <v>539</v>
      </c>
      <c r="G853" s="0" t="s">
        <v>530</v>
      </c>
    </row>
    <row r="854" customFormat="false" ht="12.8" hidden="false" customHeight="false" outlineLevel="0" collapsed="false">
      <c r="A854" s="0" t="s">
        <v>4</v>
      </c>
      <c r="B854" s="0" t="s">
        <v>116</v>
      </c>
      <c r="C854" s="0" t="s">
        <v>521</v>
      </c>
      <c r="D854" s="0" t="s">
        <v>520</v>
      </c>
      <c r="E854" s="0" t="s">
        <v>537</v>
      </c>
      <c r="F854" s="0" t="s">
        <v>539</v>
      </c>
      <c r="G854" s="0" t="s">
        <v>530</v>
      </c>
    </row>
    <row r="855" customFormat="false" ht="12.8" hidden="false" customHeight="false" outlineLevel="0" collapsed="false">
      <c r="A855" s="0" t="s">
        <v>4</v>
      </c>
      <c r="B855" s="0" t="s">
        <v>116</v>
      </c>
      <c r="C855" s="0" t="s">
        <v>521</v>
      </c>
      <c r="D855" s="0" t="s">
        <v>520</v>
      </c>
      <c r="E855" s="0" t="s">
        <v>531</v>
      </c>
      <c r="F855" s="0" t="s">
        <v>539</v>
      </c>
      <c r="G855" s="0" t="s">
        <v>530</v>
      </c>
    </row>
    <row r="856" customFormat="false" ht="12.8" hidden="false" customHeight="false" outlineLevel="0" collapsed="false">
      <c r="A856" s="0" t="s">
        <v>4</v>
      </c>
      <c r="B856" s="0" t="s">
        <v>116</v>
      </c>
      <c r="C856" s="0" t="s">
        <v>521</v>
      </c>
      <c r="D856" s="0" t="s">
        <v>520</v>
      </c>
      <c r="E856" s="0" t="s">
        <v>538</v>
      </c>
      <c r="F856" s="0" t="s">
        <v>539</v>
      </c>
      <c r="G856" s="0" t="s">
        <v>530</v>
      </c>
    </row>
    <row r="857" customFormat="false" ht="12.8" hidden="false" customHeight="false" outlineLevel="0" collapsed="false">
      <c r="A857" s="0" t="s">
        <v>4</v>
      </c>
      <c r="B857" s="0" t="s">
        <v>116</v>
      </c>
      <c r="C857" s="0" t="s">
        <v>521</v>
      </c>
      <c r="D857" s="0" t="s">
        <v>520</v>
      </c>
      <c r="E857" s="0" t="s">
        <v>536</v>
      </c>
      <c r="F857" s="0" t="s">
        <v>539</v>
      </c>
      <c r="G857" s="0" t="s">
        <v>530</v>
      </c>
    </row>
    <row r="858" customFormat="false" ht="12.8" hidden="false" customHeight="false" outlineLevel="0" collapsed="false">
      <c r="A858" s="0" t="s">
        <v>4</v>
      </c>
      <c r="B858" s="0" t="s">
        <v>117</v>
      </c>
      <c r="C858" s="0" t="s">
        <v>519</v>
      </c>
      <c r="D858" s="0" t="s">
        <v>520</v>
      </c>
      <c r="E858" s="0" t="s">
        <v>528</v>
      </c>
      <c r="F858" s="0" t="s">
        <v>539</v>
      </c>
      <c r="G858" s="0" t="s">
        <v>530</v>
      </c>
    </row>
    <row r="859" customFormat="false" ht="12.8" hidden="false" customHeight="false" outlineLevel="0" collapsed="false">
      <c r="A859" s="0" t="s">
        <v>4</v>
      </c>
      <c r="B859" s="0" t="s">
        <v>117</v>
      </c>
      <c r="C859" s="0" t="s">
        <v>519</v>
      </c>
      <c r="D859" s="0" t="s">
        <v>520</v>
      </c>
      <c r="E859" s="0" t="s">
        <v>531</v>
      </c>
      <c r="F859" s="0" t="s">
        <v>539</v>
      </c>
      <c r="G859" s="0" t="s">
        <v>530</v>
      </c>
    </row>
    <row r="860" customFormat="false" ht="12.8" hidden="false" customHeight="false" outlineLevel="0" collapsed="false">
      <c r="A860" s="0" t="s">
        <v>4</v>
      </c>
      <c r="B860" s="0" t="s">
        <v>117</v>
      </c>
      <c r="C860" s="0" t="s">
        <v>519</v>
      </c>
      <c r="D860" s="0" t="s">
        <v>520</v>
      </c>
      <c r="E860" s="0" t="s">
        <v>533</v>
      </c>
      <c r="F860" s="0" t="s">
        <v>539</v>
      </c>
      <c r="G860" s="0" t="s">
        <v>530</v>
      </c>
    </row>
    <row r="861" customFormat="false" ht="12.8" hidden="false" customHeight="false" outlineLevel="0" collapsed="false">
      <c r="A861" s="0" t="s">
        <v>4</v>
      </c>
      <c r="B861" s="0" t="s">
        <v>117</v>
      </c>
      <c r="C861" s="0" t="s">
        <v>519</v>
      </c>
      <c r="D861" s="0" t="s">
        <v>520</v>
      </c>
      <c r="E861" s="0" t="s">
        <v>534</v>
      </c>
      <c r="F861" s="0" t="s">
        <v>539</v>
      </c>
      <c r="G861" s="0" t="s">
        <v>530</v>
      </c>
    </row>
    <row r="862" customFormat="false" ht="12.8" hidden="false" customHeight="false" outlineLevel="0" collapsed="false">
      <c r="A862" s="0" t="s">
        <v>4</v>
      </c>
      <c r="B862" s="0" t="s">
        <v>117</v>
      </c>
      <c r="C862" s="0" t="s">
        <v>519</v>
      </c>
      <c r="D862" s="0" t="s">
        <v>520</v>
      </c>
      <c r="E862" s="0" t="s">
        <v>535</v>
      </c>
      <c r="F862" s="0" t="s">
        <v>539</v>
      </c>
      <c r="G862" s="0" t="s">
        <v>530</v>
      </c>
    </row>
    <row r="863" customFormat="false" ht="12.8" hidden="false" customHeight="false" outlineLevel="0" collapsed="false">
      <c r="A863" s="0" t="s">
        <v>4</v>
      </c>
      <c r="B863" s="0" t="s">
        <v>117</v>
      </c>
      <c r="C863" s="0" t="s">
        <v>519</v>
      </c>
      <c r="D863" s="0" t="s">
        <v>520</v>
      </c>
      <c r="E863" s="0" t="s">
        <v>536</v>
      </c>
      <c r="F863" s="0" t="s">
        <v>539</v>
      </c>
      <c r="G863" s="0" t="s">
        <v>530</v>
      </c>
    </row>
    <row r="864" customFormat="false" ht="12.8" hidden="false" customHeight="false" outlineLevel="0" collapsed="false">
      <c r="A864" s="0" t="s">
        <v>4</v>
      </c>
      <c r="B864" s="0" t="s">
        <v>117</v>
      </c>
      <c r="C864" s="0" t="s">
        <v>521</v>
      </c>
      <c r="D864" s="0" t="s">
        <v>520</v>
      </c>
      <c r="E864" s="0" t="s">
        <v>537</v>
      </c>
      <c r="F864" s="0" t="s">
        <v>539</v>
      </c>
      <c r="G864" s="0" t="s">
        <v>530</v>
      </c>
    </row>
    <row r="865" customFormat="false" ht="12.8" hidden="false" customHeight="false" outlineLevel="0" collapsed="false">
      <c r="A865" s="0" t="s">
        <v>4</v>
      </c>
      <c r="B865" s="0" t="s">
        <v>117</v>
      </c>
      <c r="C865" s="0" t="s">
        <v>521</v>
      </c>
      <c r="D865" s="0" t="s">
        <v>520</v>
      </c>
      <c r="E865" s="0" t="s">
        <v>531</v>
      </c>
      <c r="F865" s="0" t="s">
        <v>539</v>
      </c>
      <c r="G865" s="0" t="s">
        <v>530</v>
      </c>
    </row>
    <row r="866" customFormat="false" ht="12.8" hidden="false" customHeight="false" outlineLevel="0" collapsed="false">
      <c r="A866" s="0" t="s">
        <v>4</v>
      </c>
      <c r="B866" s="0" t="s">
        <v>117</v>
      </c>
      <c r="C866" s="0" t="s">
        <v>521</v>
      </c>
      <c r="D866" s="0" t="s">
        <v>520</v>
      </c>
      <c r="E866" s="0" t="s">
        <v>538</v>
      </c>
      <c r="F866" s="0" t="s">
        <v>539</v>
      </c>
      <c r="G866" s="0" t="s">
        <v>530</v>
      </c>
    </row>
    <row r="867" customFormat="false" ht="12.8" hidden="false" customHeight="false" outlineLevel="0" collapsed="false">
      <c r="A867" s="0" t="s">
        <v>4</v>
      </c>
      <c r="B867" s="0" t="s">
        <v>117</v>
      </c>
      <c r="C867" s="0" t="s">
        <v>521</v>
      </c>
      <c r="D867" s="0" t="s">
        <v>520</v>
      </c>
      <c r="E867" s="0" t="s">
        <v>536</v>
      </c>
      <c r="F867" s="0" t="s">
        <v>539</v>
      </c>
      <c r="G867" s="0" t="s">
        <v>530</v>
      </c>
    </row>
    <row r="868" customFormat="false" ht="12.8" hidden="false" customHeight="false" outlineLevel="0" collapsed="false">
      <c r="A868" s="0" t="s">
        <v>4</v>
      </c>
      <c r="B868" s="0" t="s">
        <v>118</v>
      </c>
      <c r="C868" s="0" t="s">
        <v>519</v>
      </c>
      <c r="D868" s="0" t="s">
        <v>520</v>
      </c>
      <c r="E868" s="0" t="s">
        <v>528</v>
      </c>
      <c r="F868" s="0" t="s">
        <v>539</v>
      </c>
      <c r="G868" s="0" t="s">
        <v>530</v>
      </c>
    </row>
    <row r="869" customFormat="false" ht="12.8" hidden="false" customHeight="false" outlineLevel="0" collapsed="false">
      <c r="A869" s="0" t="s">
        <v>4</v>
      </c>
      <c r="B869" s="0" t="s">
        <v>118</v>
      </c>
      <c r="C869" s="0" t="s">
        <v>519</v>
      </c>
      <c r="D869" s="0" t="s">
        <v>520</v>
      </c>
      <c r="E869" s="0" t="s">
        <v>531</v>
      </c>
      <c r="F869" s="0" t="s">
        <v>539</v>
      </c>
      <c r="G869" s="0" t="s">
        <v>530</v>
      </c>
    </row>
    <row r="870" customFormat="false" ht="12.8" hidden="false" customHeight="false" outlineLevel="0" collapsed="false">
      <c r="A870" s="0" t="s">
        <v>4</v>
      </c>
      <c r="B870" s="0" t="s">
        <v>118</v>
      </c>
      <c r="C870" s="0" t="s">
        <v>519</v>
      </c>
      <c r="D870" s="0" t="s">
        <v>520</v>
      </c>
      <c r="E870" s="0" t="s">
        <v>533</v>
      </c>
      <c r="F870" s="0" t="s">
        <v>539</v>
      </c>
      <c r="G870" s="0" t="s">
        <v>530</v>
      </c>
    </row>
    <row r="871" customFormat="false" ht="12.8" hidden="false" customHeight="false" outlineLevel="0" collapsed="false">
      <c r="A871" s="0" t="s">
        <v>4</v>
      </c>
      <c r="B871" s="0" t="s">
        <v>118</v>
      </c>
      <c r="C871" s="0" t="s">
        <v>519</v>
      </c>
      <c r="D871" s="0" t="s">
        <v>520</v>
      </c>
      <c r="E871" s="0" t="s">
        <v>534</v>
      </c>
      <c r="F871" s="0" t="s">
        <v>539</v>
      </c>
      <c r="G871" s="0" t="s">
        <v>530</v>
      </c>
    </row>
    <row r="872" customFormat="false" ht="12.8" hidden="false" customHeight="false" outlineLevel="0" collapsed="false">
      <c r="A872" s="0" t="s">
        <v>4</v>
      </c>
      <c r="B872" s="0" t="s">
        <v>118</v>
      </c>
      <c r="C872" s="0" t="s">
        <v>519</v>
      </c>
      <c r="D872" s="0" t="s">
        <v>520</v>
      </c>
      <c r="E872" s="0" t="s">
        <v>535</v>
      </c>
      <c r="F872" s="0" t="s">
        <v>539</v>
      </c>
      <c r="G872" s="0" t="s">
        <v>530</v>
      </c>
    </row>
    <row r="873" customFormat="false" ht="12.8" hidden="false" customHeight="false" outlineLevel="0" collapsed="false">
      <c r="A873" s="0" t="s">
        <v>4</v>
      </c>
      <c r="B873" s="0" t="s">
        <v>118</v>
      </c>
      <c r="C873" s="0" t="s">
        <v>519</v>
      </c>
      <c r="D873" s="0" t="s">
        <v>520</v>
      </c>
      <c r="E873" s="0" t="s">
        <v>536</v>
      </c>
      <c r="F873" s="0" t="s">
        <v>539</v>
      </c>
      <c r="G873" s="0" t="s">
        <v>530</v>
      </c>
    </row>
    <row r="874" customFormat="false" ht="12.8" hidden="false" customHeight="false" outlineLevel="0" collapsed="false">
      <c r="A874" s="0" t="s">
        <v>4</v>
      </c>
      <c r="B874" s="0" t="s">
        <v>118</v>
      </c>
      <c r="C874" s="0" t="s">
        <v>521</v>
      </c>
      <c r="D874" s="0" t="s">
        <v>520</v>
      </c>
      <c r="E874" s="0" t="s">
        <v>537</v>
      </c>
      <c r="F874" s="0" t="s">
        <v>539</v>
      </c>
      <c r="G874" s="0" t="s">
        <v>530</v>
      </c>
    </row>
    <row r="875" customFormat="false" ht="12.8" hidden="false" customHeight="false" outlineLevel="0" collapsed="false">
      <c r="A875" s="0" t="s">
        <v>4</v>
      </c>
      <c r="B875" s="0" t="s">
        <v>118</v>
      </c>
      <c r="C875" s="0" t="s">
        <v>521</v>
      </c>
      <c r="D875" s="0" t="s">
        <v>520</v>
      </c>
      <c r="E875" s="0" t="s">
        <v>531</v>
      </c>
      <c r="F875" s="0" t="s">
        <v>539</v>
      </c>
      <c r="G875" s="0" t="s">
        <v>530</v>
      </c>
    </row>
    <row r="876" customFormat="false" ht="12.8" hidden="false" customHeight="false" outlineLevel="0" collapsed="false">
      <c r="A876" s="0" t="s">
        <v>4</v>
      </c>
      <c r="B876" s="0" t="s">
        <v>118</v>
      </c>
      <c r="C876" s="0" t="s">
        <v>521</v>
      </c>
      <c r="D876" s="0" t="s">
        <v>520</v>
      </c>
      <c r="E876" s="0" t="s">
        <v>538</v>
      </c>
      <c r="F876" s="0" t="s">
        <v>539</v>
      </c>
      <c r="G876" s="0" t="s">
        <v>530</v>
      </c>
    </row>
    <row r="877" customFormat="false" ht="12.8" hidden="false" customHeight="false" outlineLevel="0" collapsed="false">
      <c r="A877" s="0" t="s">
        <v>4</v>
      </c>
      <c r="B877" s="0" t="s">
        <v>118</v>
      </c>
      <c r="C877" s="0" t="s">
        <v>521</v>
      </c>
      <c r="D877" s="0" t="s">
        <v>520</v>
      </c>
      <c r="E877" s="0" t="s">
        <v>536</v>
      </c>
      <c r="F877" s="0" t="s">
        <v>539</v>
      </c>
      <c r="G877" s="0" t="s">
        <v>530</v>
      </c>
    </row>
    <row r="878" customFormat="false" ht="12.8" hidden="false" customHeight="false" outlineLevel="0" collapsed="false">
      <c r="A878" s="0" t="s">
        <v>4</v>
      </c>
      <c r="B878" s="0" t="s">
        <v>119</v>
      </c>
      <c r="C878" s="0" t="s">
        <v>519</v>
      </c>
      <c r="D878" s="0" t="s">
        <v>520</v>
      </c>
      <c r="E878" s="0" t="s">
        <v>528</v>
      </c>
      <c r="F878" s="0" t="s">
        <v>539</v>
      </c>
      <c r="G878" s="0" t="s">
        <v>530</v>
      </c>
    </row>
    <row r="879" customFormat="false" ht="12.8" hidden="false" customHeight="false" outlineLevel="0" collapsed="false">
      <c r="A879" s="0" t="s">
        <v>4</v>
      </c>
      <c r="B879" s="0" t="s">
        <v>119</v>
      </c>
      <c r="C879" s="0" t="s">
        <v>519</v>
      </c>
      <c r="D879" s="0" t="s">
        <v>520</v>
      </c>
      <c r="E879" s="0" t="s">
        <v>531</v>
      </c>
      <c r="F879" s="0" t="s">
        <v>539</v>
      </c>
      <c r="G879" s="0" t="s">
        <v>530</v>
      </c>
    </row>
    <row r="880" customFormat="false" ht="12.8" hidden="false" customHeight="false" outlineLevel="0" collapsed="false">
      <c r="A880" s="0" t="s">
        <v>4</v>
      </c>
      <c r="B880" s="0" t="s">
        <v>119</v>
      </c>
      <c r="C880" s="0" t="s">
        <v>519</v>
      </c>
      <c r="D880" s="0" t="s">
        <v>520</v>
      </c>
      <c r="E880" s="0" t="s">
        <v>533</v>
      </c>
      <c r="F880" s="0" t="s">
        <v>539</v>
      </c>
      <c r="G880" s="0" t="s">
        <v>530</v>
      </c>
    </row>
    <row r="881" customFormat="false" ht="12.8" hidden="false" customHeight="false" outlineLevel="0" collapsed="false">
      <c r="A881" s="0" t="s">
        <v>4</v>
      </c>
      <c r="B881" s="0" t="s">
        <v>119</v>
      </c>
      <c r="C881" s="0" t="s">
        <v>519</v>
      </c>
      <c r="D881" s="0" t="s">
        <v>520</v>
      </c>
      <c r="E881" s="0" t="s">
        <v>534</v>
      </c>
      <c r="F881" s="0" t="s">
        <v>539</v>
      </c>
      <c r="G881" s="0" t="s">
        <v>530</v>
      </c>
    </row>
    <row r="882" customFormat="false" ht="12.8" hidden="false" customHeight="false" outlineLevel="0" collapsed="false">
      <c r="A882" s="0" t="s">
        <v>4</v>
      </c>
      <c r="B882" s="0" t="s">
        <v>119</v>
      </c>
      <c r="C882" s="0" t="s">
        <v>519</v>
      </c>
      <c r="D882" s="0" t="s">
        <v>520</v>
      </c>
      <c r="E882" s="0" t="s">
        <v>535</v>
      </c>
      <c r="F882" s="0" t="s">
        <v>539</v>
      </c>
      <c r="G882" s="0" t="s">
        <v>530</v>
      </c>
    </row>
    <row r="883" customFormat="false" ht="12.8" hidden="false" customHeight="false" outlineLevel="0" collapsed="false">
      <c r="A883" s="0" t="s">
        <v>4</v>
      </c>
      <c r="B883" s="0" t="s">
        <v>119</v>
      </c>
      <c r="C883" s="0" t="s">
        <v>519</v>
      </c>
      <c r="D883" s="0" t="s">
        <v>520</v>
      </c>
      <c r="E883" s="0" t="s">
        <v>536</v>
      </c>
      <c r="F883" s="0" t="s">
        <v>539</v>
      </c>
      <c r="G883" s="0" t="s">
        <v>530</v>
      </c>
    </row>
    <row r="884" customFormat="false" ht="12.8" hidden="false" customHeight="false" outlineLevel="0" collapsed="false">
      <c r="A884" s="0" t="s">
        <v>4</v>
      </c>
      <c r="B884" s="0" t="s">
        <v>119</v>
      </c>
      <c r="C884" s="0" t="s">
        <v>521</v>
      </c>
      <c r="D884" s="0" t="s">
        <v>520</v>
      </c>
      <c r="E884" s="0" t="s">
        <v>537</v>
      </c>
      <c r="F884" s="0" t="s">
        <v>539</v>
      </c>
      <c r="G884" s="0" t="s">
        <v>530</v>
      </c>
    </row>
    <row r="885" customFormat="false" ht="12.8" hidden="false" customHeight="false" outlineLevel="0" collapsed="false">
      <c r="A885" s="0" t="s">
        <v>4</v>
      </c>
      <c r="B885" s="0" t="s">
        <v>119</v>
      </c>
      <c r="C885" s="0" t="s">
        <v>521</v>
      </c>
      <c r="D885" s="0" t="s">
        <v>520</v>
      </c>
      <c r="E885" s="0" t="s">
        <v>531</v>
      </c>
      <c r="F885" s="0" t="s">
        <v>539</v>
      </c>
      <c r="G885" s="0" t="s">
        <v>530</v>
      </c>
    </row>
    <row r="886" customFormat="false" ht="12.8" hidden="false" customHeight="false" outlineLevel="0" collapsed="false">
      <c r="A886" s="0" t="s">
        <v>4</v>
      </c>
      <c r="B886" s="0" t="s">
        <v>119</v>
      </c>
      <c r="C886" s="0" t="s">
        <v>521</v>
      </c>
      <c r="D886" s="0" t="s">
        <v>520</v>
      </c>
      <c r="E886" s="0" t="s">
        <v>538</v>
      </c>
      <c r="F886" s="0" t="s">
        <v>539</v>
      </c>
      <c r="G886" s="0" t="s">
        <v>530</v>
      </c>
    </row>
    <row r="887" customFormat="false" ht="12.8" hidden="false" customHeight="false" outlineLevel="0" collapsed="false">
      <c r="A887" s="0" t="s">
        <v>4</v>
      </c>
      <c r="B887" s="0" t="s">
        <v>119</v>
      </c>
      <c r="C887" s="0" t="s">
        <v>521</v>
      </c>
      <c r="D887" s="0" t="s">
        <v>520</v>
      </c>
      <c r="E887" s="0" t="s">
        <v>536</v>
      </c>
      <c r="F887" s="0" t="s">
        <v>539</v>
      </c>
      <c r="G887" s="0" t="s">
        <v>530</v>
      </c>
    </row>
    <row r="888" customFormat="false" ht="12.8" hidden="false" customHeight="false" outlineLevel="0" collapsed="false">
      <c r="A888" s="0" t="s">
        <v>4</v>
      </c>
      <c r="B888" s="0" t="s">
        <v>120</v>
      </c>
      <c r="C888" s="0" t="s">
        <v>519</v>
      </c>
      <c r="D888" s="0" t="s">
        <v>520</v>
      </c>
      <c r="E888" s="0" t="s">
        <v>528</v>
      </c>
      <c r="F888" s="0" t="s">
        <v>539</v>
      </c>
      <c r="G888" s="0" t="s">
        <v>530</v>
      </c>
    </row>
    <row r="889" customFormat="false" ht="12.8" hidden="false" customHeight="false" outlineLevel="0" collapsed="false">
      <c r="A889" s="0" t="s">
        <v>4</v>
      </c>
      <c r="B889" s="0" t="s">
        <v>120</v>
      </c>
      <c r="C889" s="0" t="s">
        <v>519</v>
      </c>
      <c r="D889" s="0" t="s">
        <v>520</v>
      </c>
      <c r="E889" s="0" t="s">
        <v>531</v>
      </c>
      <c r="F889" s="0" t="s">
        <v>539</v>
      </c>
      <c r="G889" s="0" t="s">
        <v>530</v>
      </c>
    </row>
    <row r="890" customFormat="false" ht="12.8" hidden="false" customHeight="false" outlineLevel="0" collapsed="false">
      <c r="A890" s="0" t="s">
        <v>4</v>
      </c>
      <c r="B890" s="0" t="s">
        <v>120</v>
      </c>
      <c r="C890" s="0" t="s">
        <v>519</v>
      </c>
      <c r="D890" s="0" t="s">
        <v>520</v>
      </c>
      <c r="E890" s="0" t="s">
        <v>533</v>
      </c>
      <c r="F890" s="0" t="s">
        <v>539</v>
      </c>
      <c r="G890" s="0" t="s">
        <v>530</v>
      </c>
    </row>
    <row r="891" customFormat="false" ht="12.8" hidden="false" customHeight="false" outlineLevel="0" collapsed="false">
      <c r="A891" s="0" t="s">
        <v>4</v>
      </c>
      <c r="B891" s="0" t="s">
        <v>120</v>
      </c>
      <c r="C891" s="0" t="s">
        <v>519</v>
      </c>
      <c r="D891" s="0" t="s">
        <v>520</v>
      </c>
      <c r="E891" s="0" t="s">
        <v>534</v>
      </c>
      <c r="F891" s="0" t="s">
        <v>539</v>
      </c>
      <c r="G891" s="0" t="s">
        <v>530</v>
      </c>
    </row>
    <row r="892" customFormat="false" ht="12.8" hidden="false" customHeight="false" outlineLevel="0" collapsed="false">
      <c r="A892" s="0" t="s">
        <v>4</v>
      </c>
      <c r="B892" s="0" t="s">
        <v>120</v>
      </c>
      <c r="C892" s="0" t="s">
        <v>519</v>
      </c>
      <c r="D892" s="0" t="s">
        <v>520</v>
      </c>
      <c r="E892" s="0" t="s">
        <v>535</v>
      </c>
      <c r="F892" s="0" t="s">
        <v>539</v>
      </c>
      <c r="G892" s="0" t="s">
        <v>530</v>
      </c>
    </row>
    <row r="893" customFormat="false" ht="12.8" hidden="false" customHeight="false" outlineLevel="0" collapsed="false">
      <c r="A893" s="0" t="s">
        <v>4</v>
      </c>
      <c r="B893" s="0" t="s">
        <v>120</v>
      </c>
      <c r="C893" s="0" t="s">
        <v>519</v>
      </c>
      <c r="D893" s="0" t="s">
        <v>520</v>
      </c>
      <c r="E893" s="0" t="s">
        <v>536</v>
      </c>
      <c r="F893" s="0" t="s">
        <v>539</v>
      </c>
      <c r="G893" s="0" t="s">
        <v>530</v>
      </c>
    </row>
    <row r="894" customFormat="false" ht="12.8" hidden="false" customHeight="false" outlineLevel="0" collapsed="false">
      <c r="A894" s="0" t="s">
        <v>4</v>
      </c>
      <c r="B894" s="0" t="s">
        <v>120</v>
      </c>
      <c r="C894" s="0" t="s">
        <v>521</v>
      </c>
      <c r="D894" s="0" t="s">
        <v>520</v>
      </c>
      <c r="E894" s="0" t="s">
        <v>537</v>
      </c>
      <c r="F894" s="0" t="s">
        <v>539</v>
      </c>
      <c r="G894" s="0" t="s">
        <v>530</v>
      </c>
    </row>
    <row r="895" customFormat="false" ht="12.8" hidden="false" customHeight="false" outlineLevel="0" collapsed="false">
      <c r="A895" s="0" t="s">
        <v>4</v>
      </c>
      <c r="B895" s="0" t="s">
        <v>120</v>
      </c>
      <c r="C895" s="0" t="s">
        <v>521</v>
      </c>
      <c r="D895" s="0" t="s">
        <v>520</v>
      </c>
      <c r="E895" s="0" t="s">
        <v>531</v>
      </c>
      <c r="F895" s="0" t="s">
        <v>539</v>
      </c>
      <c r="G895" s="0" t="s">
        <v>530</v>
      </c>
    </row>
    <row r="896" customFormat="false" ht="12.8" hidden="false" customHeight="false" outlineLevel="0" collapsed="false">
      <c r="A896" s="0" t="s">
        <v>4</v>
      </c>
      <c r="B896" s="0" t="s">
        <v>120</v>
      </c>
      <c r="C896" s="0" t="s">
        <v>521</v>
      </c>
      <c r="D896" s="0" t="s">
        <v>520</v>
      </c>
      <c r="E896" s="0" t="s">
        <v>538</v>
      </c>
      <c r="F896" s="0" t="s">
        <v>539</v>
      </c>
      <c r="G896" s="0" t="s">
        <v>530</v>
      </c>
    </row>
    <row r="897" customFormat="false" ht="12.8" hidden="false" customHeight="false" outlineLevel="0" collapsed="false">
      <c r="A897" s="0" t="s">
        <v>4</v>
      </c>
      <c r="B897" s="0" t="s">
        <v>120</v>
      </c>
      <c r="C897" s="0" t="s">
        <v>521</v>
      </c>
      <c r="D897" s="0" t="s">
        <v>520</v>
      </c>
      <c r="E897" s="0" t="s">
        <v>536</v>
      </c>
      <c r="F897" s="0" t="s">
        <v>539</v>
      </c>
      <c r="G897" s="0" t="s">
        <v>530</v>
      </c>
    </row>
    <row r="898" customFormat="false" ht="12.8" hidden="false" customHeight="false" outlineLevel="0" collapsed="false">
      <c r="A898" s="0" t="s">
        <v>5</v>
      </c>
      <c r="B898" s="0" t="s">
        <v>121</v>
      </c>
      <c r="C898" s="0" t="s">
        <v>519</v>
      </c>
      <c r="D898" s="0" t="s">
        <v>520</v>
      </c>
      <c r="E898" s="0" t="s">
        <v>528</v>
      </c>
      <c r="F898" s="0" t="s">
        <v>539</v>
      </c>
      <c r="G898" s="0" t="s">
        <v>530</v>
      </c>
    </row>
    <row r="899" customFormat="false" ht="12.8" hidden="false" customHeight="false" outlineLevel="0" collapsed="false">
      <c r="A899" s="0" t="s">
        <v>5</v>
      </c>
      <c r="B899" s="0" t="s">
        <v>121</v>
      </c>
      <c r="C899" s="0" t="s">
        <v>519</v>
      </c>
      <c r="D899" s="0" t="s">
        <v>520</v>
      </c>
      <c r="E899" s="0" t="s">
        <v>531</v>
      </c>
      <c r="F899" s="0" t="s">
        <v>539</v>
      </c>
      <c r="G899" s="0" t="s">
        <v>530</v>
      </c>
    </row>
    <row r="900" customFormat="false" ht="12.8" hidden="false" customHeight="false" outlineLevel="0" collapsed="false">
      <c r="A900" s="0" t="s">
        <v>5</v>
      </c>
      <c r="B900" s="0" t="s">
        <v>121</v>
      </c>
      <c r="C900" s="0" t="s">
        <v>519</v>
      </c>
      <c r="D900" s="0" t="s">
        <v>520</v>
      </c>
      <c r="E900" s="0" t="s">
        <v>533</v>
      </c>
      <c r="F900" s="0" t="s">
        <v>539</v>
      </c>
      <c r="G900" s="0" t="s">
        <v>530</v>
      </c>
    </row>
    <row r="901" customFormat="false" ht="12.8" hidden="false" customHeight="false" outlineLevel="0" collapsed="false">
      <c r="A901" s="0" t="s">
        <v>5</v>
      </c>
      <c r="B901" s="0" t="s">
        <v>121</v>
      </c>
      <c r="C901" s="0" t="s">
        <v>519</v>
      </c>
      <c r="D901" s="0" t="s">
        <v>520</v>
      </c>
      <c r="E901" s="0" t="s">
        <v>534</v>
      </c>
      <c r="F901" s="0" t="s">
        <v>539</v>
      </c>
      <c r="G901" s="0" t="s">
        <v>530</v>
      </c>
    </row>
    <row r="902" customFormat="false" ht="12.8" hidden="false" customHeight="false" outlineLevel="0" collapsed="false">
      <c r="A902" s="0" t="s">
        <v>5</v>
      </c>
      <c r="B902" s="0" t="s">
        <v>121</v>
      </c>
      <c r="C902" s="0" t="s">
        <v>519</v>
      </c>
      <c r="D902" s="0" t="s">
        <v>520</v>
      </c>
      <c r="E902" s="0" t="s">
        <v>535</v>
      </c>
      <c r="F902" s="0" t="s">
        <v>539</v>
      </c>
      <c r="G902" s="0" t="s">
        <v>530</v>
      </c>
    </row>
    <row r="903" customFormat="false" ht="12.8" hidden="false" customHeight="false" outlineLevel="0" collapsed="false">
      <c r="A903" s="0" t="s">
        <v>5</v>
      </c>
      <c r="B903" s="0" t="s">
        <v>121</v>
      </c>
      <c r="C903" s="0" t="s">
        <v>519</v>
      </c>
      <c r="D903" s="0" t="s">
        <v>520</v>
      </c>
      <c r="E903" s="0" t="s">
        <v>536</v>
      </c>
      <c r="F903" s="0" t="s">
        <v>539</v>
      </c>
      <c r="G903" s="0" t="s">
        <v>530</v>
      </c>
    </row>
    <row r="904" customFormat="false" ht="12.8" hidden="false" customHeight="false" outlineLevel="0" collapsed="false">
      <c r="A904" s="0" t="s">
        <v>5</v>
      </c>
      <c r="B904" s="0" t="s">
        <v>121</v>
      </c>
      <c r="C904" s="0" t="s">
        <v>521</v>
      </c>
      <c r="D904" s="0" t="s">
        <v>520</v>
      </c>
      <c r="E904" s="0" t="s">
        <v>537</v>
      </c>
      <c r="F904" s="0" t="s">
        <v>539</v>
      </c>
      <c r="G904" s="0" t="s">
        <v>530</v>
      </c>
    </row>
    <row r="905" customFormat="false" ht="12.8" hidden="false" customHeight="false" outlineLevel="0" collapsed="false">
      <c r="A905" s="0" t="s">
        <v>5</v>
      </c>
      <c r="B905" s="0" t="s">
        <v>121</v>
      </c>
      <c r="C905" s="0" t="s">
        <v>521</v>
      </c>
      <c r="D905" s="0" t="s">
        <v>520</v>
      </c>
      <c r="E905" s="0" t="s">
        <v>531</v>
      </c>
      <c r="F905" s="0" t="s">
        <v>539</v>
      </c>
      <c r="G905" s="0" t="s">
        <v>530</v>
      </c>
    </row>
    <row r="906" customFormat="false" ht="12.8" hidden="false" customHeight="false" outlineLevel="0" collapsed="false">
      <c r="A906" s="0" t="s">
        <v>5</v>
      </c>
      <c r="B906" s="0" t="s">
        <v>121</v>
      </c>
      <c r="C906" s="0" t="s">
        <v>521</v>
      </c>
      <c r="D906" s="0" t="s">
        <v>520</v>
      </c>
      <c r="E906" s="0" t="s">
        <v>538</v>
      </c>
      <c r="F906" s="0" t="s">
        <v>539</v>
      </c>
      <c r="G906" s="0" t="s">
        <v>530</v>
      </c>
    </row>
    <row r="907" customFormat="false" ht="12.8" hidden="false" customHeight="false" outlineLevel="0" collapsed="false">
      <c r="A907" s="0" t="s">
        <v>5</v>
      </c>
      <c r="B907" s="0" t="s">
        <v>121</v>
      </c>
      <c r="C907" s="0" t="s">
        <v>521</v>
      </c>
      <c r="D907" s="0" t="s">
        <v>520</v>
      </c>
      <c r="E907" s="0" t="s">
        <v>536</v>
      </c>
      <c r="F907" s="0" t="s">
        <v>539</v>
      </c>
      <c r="G907" s="0" t="s">
        <v>530</v>
      </c>
    </row>
    <row r="908" customFormat="false" ht="12.8" hidden="false" customHeight="false" outlineLevel="0" collapsed="false">
      <c r="A908" s="0" t="s">
        <v>5</v>
      </c>
      <c r="B908" s="0" t="s">
        <v>122</v>
      </c>
      <c r="C908" s="0" t="s">
        <v>519</v>
      </c>
      <c r="D908" s="0" t="s">
        <v>520</v>
      </c>
      <c r="E908" s="0" t="s">
        <v>528</v>
      </c>
      <c r="F908" s="0" t="s">
        <v>539</v>
      </c>
      <c r="G908" s="0" t="s">
        <v>530</v>
      </c>
    </row>
    <row r="909" customFormat="false" ht="12.8" hidden="false" customHeight="false" outlineLevel="0" collapsed="false">
      <c r="A909" s="0" t="s">
        <v>5</v>
      </c>
      <c r="B909" s="0" t="s">
        <v>122</v>
      </c>
      <c r="C909" s="0" t="s">
        <v>519</v>
      </c>
      <c r="D909" s="0" t="s">
        <v>520</v>
      </c>
      <c r="E909" s="0" t="s">
        <v>531</v>
      </c>
      <c r="F909" s="0" t="s">
        <v>539</v>
      </c>
      <c r="G909" s="0" t="s">
        <v>530</v>
      </c>
    </row>
    <row r="910" customFormat="false" ht="12.8" hidden="false" customHeight="false" outlineLevel="0" collapsed="false">
      <c r="A910" s="0" t="s">
        <v>5</v>
      </c>
      <c r="B910" s="0" t="s">
        <v>122</v>
      </c>
      <c r="C910" s="0" t="s">
        <v>519</v>
      </c>
      <c r="D910" s="0" t="s">
        <v>520</v>
      </c>
      <c r="E910" s="0" t="s">
        <v>533</v>
      </c>
      <c r="F910" s="0" t="s">
        <v>539</v>
      </c>
      <c r="G910" s="0" t="s">
        <v>530</v>
      </c>
    </row>
    <row r="911" customFormat="false" ht="12.8" hidden="false" customHeight="false" outlineLevel="0" collapsed="false">
      <c r="A911" s="0" t="s">
        <v>5</v>
      </c>
      <c r="B911" s="0" t="s">
        <v>122</v>
      </c>
      <c r="C911" s="0" t="s">
        <v>519</v>
      </c>
      <c r="D911" s="0" t="s">
        <v>520</v>
      </c>
      <c r="E911" s="0" t="s">
        <v>534</v>
      </c>
      <c r="F911" s="0" t="s">
        <v>539</v>
      </c>
      <c r="G911" s="0" t="s">
        <v>530</v>
      </c>
    </row>
    <row r="912" customFormat="false" ht="12.8" hidden="false" customHeight="false" outlineLevel="0" collapsed="false">
      <c r="A912" s="0" t="s">
        <v>5</v>
      </c>
      <c r="B912" s="0" t="s">
        <v>122</v>
      </c>
      <c r="C912" s="0" t="s">
        <v>519</v>
      </c>
      <c r="D912" s="0" t="s">
        <v>520</v>
      </c>
      <c r="E912" s="0" t="s">
        <v>535</v>
      </c>
      <c r="F912" s="0" t="s">
        <v>539</v>
      </c>
      <c r="G912" s="0" t="s">
        <v>530</v>
      </c>
    </row>
    <row r="913" customFormat="false" ht="12.8" hidden="false" customHeight="false" outlineLevel="0" collapsed="false">
      <c r="A913" s="0" t="s">
        <v>5</v>
      </c>
      <c r="B913" s="0" t="s">
        <v>122</v>
      </c>
      <c r="C913" s="0" t="s">
        <v>519</v>
      </c>
      <c r="D913" s="0" t="s">
        <v>520</v>
      </c>
      <c r="E913" s="0" t="s">
        <v>536</v>
      </c>
      <c r="F913" s="0" t="s">
        <v>539</v>
      </c>
      <c r="G913" s="0" t="s">
        <v>530</v>
      </c>
    </row>
    <row r="914" customFormat="false" ht="12.8" hidden="false" customHeight="false" outlineLevel="0" collapsed="false">
      <c r="A914" s="0" t="s">
        <v>5</v>
      </c>
      <c r="B914" s="0" t="s">
        <v>122</v>
      </c>
      <c r="C914" s="0" t="s">
        <v>521</v>
      </c>
      <c r="D914" s="0" t="s">
        <v>520</v>
      </c>
      <c r="E914" s="0" t="s">
        <v>537</v>
      </c>
      <c r="F914" s="0" t="s">
        <v>539</v>
      </c>
      <c r="G914" s="0" t="s">
        <v>530</v>
      </c>
    </row>
    <row r="915" customFormat="false" ht="12.8" hidden="false" customHeight="false" outlineLevel="0" collapsed="false">
      <c r="A915" s="0" t="s">
        <v>5</v>
      </c>
      <c r="B915" s="0" t="s">
        <v>122</v>
      </c>
      <c r="C915" s="0" t="s">
        <v>521</v>
      </c>
      <c r="D915" s="0" t="s">
        <v>520</v>
      </c>
      <c r="E915" s="0" t="s">
        <v>531</v>
      </c>
      <c r="F915" s="0" t="s">
        <v>539</v>
      </c>
      <c r="G915" s="0" t="s">
        <v>530</v>
      </c>
    </row>
    <row r="916" customFormat="false" ht="12.8" hidden="false" customHeight="false" outlineLevel="0" collapsed="false">
      <c r="A916" s="0" t="s">
        <v>5</v>
      </c>
      <c r="B916" s="0" t="s">
        <v>122</v>
      </c>
      <c r="C916" s="0" t="s">
        <v>521</v>
      </c>
      <c r="D916" s="0" t="s">
        <v>520</v>
      </c>
      <c r="E916" s="0" t="s">
        <v>538</v>
      </c>
      <c r="F916" s="0" t="s">
        <v>539</v>
      </c>
      <c r="G916" s="0" t="s">
        <v>530</v>
      </c>
    </row>
    <row r="917" customFormat="false" ht="12.8" hidden="false" customHeight="false" outlineLevel="0" collapsed="false">
      <c r="A917" s="0" t="s">
        <v>5</v>
      </c>
      <c r="B917" s="0" t="s">
        <v>122</v>
      </c>
      <c r="C917" s="0" t="s">
        <v>521</v>
      </c>
      <c r="D917" s="0" t="s">
        <v>520</v>
      </c>
      <c r="E917" s="0" t="s">
        <v>536</v>
      </c>
      <c r="F917" s="0" t="s">
        <v>539</v>
      </c>
      <c r="G917" s="0" t="s">
        <v>530</v>
      </c>
    </row>
    <row r="918" customFormat="false" ht="12.8" hidden="false" customHeight="false" outlineLevel="0" collapsed="false">
      <c r="A918" s="0" t="s">
        <v>5</v>
      </c>
      <c r="B918" s="0" t="s">
        <v>123</v>
      </c>
      <c r="C918" s="0" t="s">
        <v>519</v>
      </c>
      <c r="D918" s="0" t="s">
        <v>520</v>
      </c>
      <c r="E918" s="0" t="s">
        <v>528</v>
      </c>
      <c r="F918" s="0" t="s">
        <v>539</v>
      </c>
      <c r="G918" s="0" t="s">
        <v>530</v>
      </c>
    </row>
    <row r="919" customFormat="false" ht="12.8" hidden="false" customHeight="false" outlineLevel="0" collapsed="false">
      <c r="A919" s="0" t="s">
        <v>5</v>
      </c>
      <c r="B919" s="0" t="s">
        <v>123</v>
      </c>
      <c r="C919" s="0" t="s">
        <v>519</v>
      </c>
      <c r="D919" s="0" t="s">
        <v>520</v>
      </c>
      <c r="E919" s="0" t="s">
        <v>531</v>
      </c>
      <c r="F919" s="0" t="s">
        <v>539</v>
      </c>
      <c r="G919" s="0" t="s">
        <v>530</v>
      </c>
    </row>
    <row r="920" customFormat="false" ht="12.8" hidden="false" customHeight="false" outlineLevel="0" collapsed="false">
      <c r="A920" s="0" t="s">
        <v>5</v>
      </c>
      <c r="B920" s="0" t="s">
        <v>123</v>
      </c>
      <c r="C920" s="0" t="s">
        <v>519</v>
      </c>
      <c r="D920" s="0" t="s">
        <v>520</v>
      </c>
      <c r="E920" s="0" t="s">
        <v>533</v>
      </c>
      <c r="F920" s="0" t="s">
        <v>539</v>
      </c>
      <c r="G920" s="0" t="s">
        <v>530</v>
      </c>
    </row>
    <row r="921" customFormat="false" ht="12.8" hidden="false" customHeight="false" outlineLevel="0" collapsed="false">
      <c r="A921" s="0" t="s">
        <v>5</v>
      </c>
      <c r="B921" s="0" t="s">
        <v>123</v>
      </c>
      <c r="C921" s="0" t="s">
        <v>519</v>
      </c>
      <c r="D921" s="0" t="s">
        <v>520</v>
      </c>
      <c r="E921" s="0" t="s">
        <v>534</v>
      </c>
      <c r="F921" s="0" t="s">
        <v>539</v>
      </c>
      <c r="G921" s="0" t="s">
        <v>530</v>
      </c>
    </row>
    <row r="922" customFormat="false" ht="12.8" hidden="false" customHeight="false" outlineLevel="0" collapsed="false">
      <c r="A922" s="0" t="s">
        <v>5</v>
      </c>
      <c r="B922" s="0" t="s">
        <v>123</v>
      </c>
      <c r="C922" s="0" t="s">
        <v>519</v>
      </c>
      <c r="D922" s="0" t="s">
        <v>520</v>
      </c>
      <c r="E922" s="0" t="s">
        <v>535</v>
      </c>
      <c r="F922" s="0" t="s">
        <v>539</v>
      </c>
      <c r="G922" s="0" t="s">
        <v>530</v>
      </c>
    </row>
    <row r="923" customFormat="false" ht="12.8" hidden="false" customHeight="false" outlineLevel="0" collapsed="false">
      <c r="A923" s="0" t="s">
        <v>5</v>
      </c>
      <c r="B923" s="0" t="s">
        <v>123</v>
      </c>
      <c r="C923" s="0" t="s">
        <v>519</v>
      </c>
      <c r="D923" s="0" t="s">
        <v>520</v>
      </c>
      <c r="E923" s="0" t="s">
        <v>536</v>
      </c>
      <c r="F923" s="0" t="s">
        <v>539</v>
      </c>
      <c r="G923" s="0" t="s">
        <v>530</v>
      </c>
    </row>
    <row r="924" customFormat="false" ht="12.8" hidden="false" customHeight="false" outlineLevel="0" collapsed="false">
      <c r="A924" s="0" t="s">
        <v>5</v>
      </c>
      <c r="B924" s="0" t="s">
        <v>123</v>
      </c>
      <c r="C924" s="0" t="s">
        <v>521</v>
      </c>
      <c r="D924" s="0" t="s">
        <v>520</v>
      </c>
      <c r="E924" s="0" t="s">
        <v>537</v>
      </c>
      <c r="F924" s="0" t="s">
        <v>539</v>
      </c>
      <c r="G924" s="0" t="s">
        <v>530</v>
      </c>
    </row>
    <row r="925" customFormat="false" ht="12.8" hidden="false" customHeight="false" outlineLevel="0" collapsed="false">
      <c r="A925" s="0" t="s">
        <v>5</v>
      </c>
      <c r="B925" s="0" t="s">
        <v>123</v>
      </c>
      <c r="C925" s="0" t="s">
        <v>521</v>
      </c>
      <c r="D925" s="0" t="s">
        <v>520</v>
      </c>
      <c r="E925" s="0" t="s">
        <v>531</v>
      </c>
      <c r="F925" s="0" t="s">
        <v>539</v>
      </c>
      <c r="G925" s="0" t="s">
        <v>530</v>
      </c>
    </row>
    <row r="926" customFormat="false" ht="12.8" hidden="false" customHeight="false" outlineLevel="0" collapsed="false">
      <c r="A926" s="0" t="s">
        <v>5</v>
      </c>
      <c r="B926" s="0" t="s">
        <v>123</v>
      </c>
      <c r="C926" s="0" t="s">
        <v>521</v>
      </c>
      <c r="D926" s="0" t="s">
        <v>520</v>
      </c>
      <c r="E926" s="0" t="s">
        <v>538</v>
      </c>
      <c r="F926" s="0" t="s">
        <v>539</v>
      </c>
      <c r="G926" s="0" t="s">
        <v>530</v>
      </c>
    </row>
    <row r="927" customFormat="false" ht="12.8" hidden="false" customHeight="false" outlineLevel="0" collapsed="false">
      <c r="A927" s="0" t="s">
        <v>5</v>
      </c>
      <c r="B927" s="0" t="s">
        <v>123</v>
      </c>
      <c r="C927" s="0" t="s">
        <v>521</v>
      </c>
      <c r="D927" s="0" t="s">
        <v>520</v>
      </c>
      <c r="E927" s="0" t="s">
        <v>536</v>
      </c>
      <c r="F927" s="0" t="s">
        <v>539</v>
      </c>
      <c r="G927" s="0" t="s">
        <v>530</v>
      </c>
    </row>
    <row r="928" customFormat="false" ht="12.8" hidden="false" customHeight="false" outlineLevel="0" collapsed="false">
      <c r="A928" s="0" t="s">
        <v>5</v>
      </c>
      <c r="B928" s="0" t="s">
        <v>124</v>
      </c>
      <c r="C928" s="0" t="s">
        <v>519</v>
      </c>
      <c r="D928" s="0" t="s">
        <v>520</v>
      </c>
      <c r="E928" s="0" t="s">
        <v>528</v>
      </c>
      <c r="F928" s="0" t="s">
        <v>539</v>
      </c>
      <c r="G928" s="0" t="s">
        <v>530</v>
      </c>
    </row>
    <row r="929" customFormat="false" ht="12.8" hidden="false" customHeight="false" outlineLevel="0" collapsed="false">
      <c r="A929" s="0" t="s">
        <v>5</v>
      </c>
      <c r="B929" s="0" t="s">
        <v>124</v>
      </c>
      <c r="C929" s="0" t="s">
        <v>519</v>
      </c>
      <c r="D929" s="0" t="s">
        <v>520</v>
      </c>
      <c r="E929" s="0" t="s">
        <v>531</v>
      </c>
      <c r="F929" s="0" t="s">
        <v>539</v>
      </c>
      <c r="G929" s="0" t="s">
        <v>530</v>
      </c>
    </row>
    <row r="930" customFormat="false" ht="12.8" hidden="false" customHeight="false" outlineLevel="0" collapsed="false">
      <c r="A930" s="0" t="s">
        <v>5</v>
      </c>
      <c r="B930" s="0" t="s">
        <v>124</v>
      </c>
      <c r="C930" s="0" t="s">
        <v>519</v>
      </c>
      <c r="D930" s="0" t="s">
        <v>520</v>
      </c>
      <c r="E930" s="0" t="s">
        <v>533</v>
      </c>
      <c r="F930" s="0" t="s">
        <v>539</v>
      </c>
      <c r="G930" s="0" t="s">
        <v>530</v>
      </c>
    </row>
    <row r="931" customFormat="false" ht="12.8" hidden="false" customHeight="false" outlineLevel="0" collapsed="false">
      <c r="A931" s="0" t="s">
        <v>5</v>
      </c>
      <c r="B931" s="0" t="s">
        <v>124</v>
      </c>
      <c r="C931" s="0" t="s">
        <v>519</v>
      </c>
      <c r="D931" s="0" t="s">
        <v>520</v>
      </c>
      <c r="E931" s="0" t="s">
        <v>534</v>
      </c>
      <c r="F931" s="0" t="s">
        <v>539</v>
      </c>
      <c r="G931" s="0" t="s">
        <v>530</v>
      </c>
    </row>
    <row r="932" customFormat="false" ht="12.8" hidden="false" customHeight="false" outlineLevel="0" collapsed="false">
      <c r="A932" s="0" t="s">
        <v>5</v>
      </c>
      <c r="B932" s="0" t="s">
        <v>124</v>
      </c>
      <c r="C932" s="0" t="s">
        <v>519</v>
      </c>
      <c r="D932" s="0" t="s">
        <v>520</v>
      </c>
      <c r="E932" s="0" t="s">
        <v>535</v>
      </c>
      <c r="F932" s="0" t="s">
        <v>539</v>
      </c>
      <c r="G932" s="0" t="s">
        <v>530</v>
      </c>
    </row>
    <row r="933" customFormat="false" ht="12.8" hidden="false" customHeight="false" outlineLevel="0" collapsed="false">
      <c r="A933" s="0" t="s">
        <v>5</v>
      </c>
      <c r="B933" s="0" t="s">
        <v>124</v>
      </c>
      <c r="C933" s="0" t="s">
        <v>519</v>
      </c>
      <c r="D933" s="0" t="s">
        <v>520</v>
      </c>
      <c r="E933" s="0" t="s">
        <v>536</v>
      </c>
      <c r="F933" s="0" t="s">
        <v>539</v>
      </c>
      <c r="G933" s="0" t="s">
        <v>530</v>
      </c>
    </row>
    <row r="934" customFormat="false" ht="12.8" hidden="false" customHeight="false" outlineLevel="0" collapsed="false">
      <c r="A934" s="0" t="s">
        <v>5</v>
      </c>
      <c r="B934" s="0" t="s">
        <v>124</v>
      </c>
      <c r="C934" s="0" t="s">
        <v>521</v>
      </c>
      <c r="D934" s="0" t="s">
        <v>520</v>
      </c>
      <c r="E934" s="0" t="s">
        <v>537</v>
      </c>
      <c r="F934" s="0" t="s">
        <v>539</v>
      </c>
      <c r="G934" s="0" t="s">
        <v>530</v>
      </c>
    </row>
    <row r="935" customFormat="false" ht="12.8" hidden="false" customHeight="false" outlineLevel="0" collapsed="false">
      <c r="A935" s="0" t="s">
        <v>5</v>
      </c>
      <c r="B935" s="0" t="s">
        <v>124</v>
      </c>
      <c r="C935" s="0" t="s">
        <v>521</v>
      </c>
      <c r="D935" s="0" t="s">
        <v>520</v>
      </c>
      <c r="E935" s="0" t="s">
        <v>531</v>
      </c>
      <c r="F935" s="0" t="s">
        <v>539</v>
      </c>
      <c r="G935" s="0" t="s">
        <v>530</v>
      </c>
    </row>
    <row r="936" customFormat="false" ht="12.8" hidden="false" customHeight="false" outlineLevel="0" collapsed="false">
      <c r="A936" s="0" t="s">
        <v>5</v>
      </c>
      <c r="B936" s="0" t="s">
        <v>124</v>
      </c>
      <c r="C936" s="0" t="s">
        <v>521</v>
      </c>
      <c r="D936" s="0" t="s">
        <v>520</v>
      </c>
      <c r="E936" s="0" t="s">
        <v>538</v>
      </c>
      <c r="F936" s="0" t="s">
        <v>539</v>
      </c>
      <c r="G936" s="0" t="s">
        <v>530</v>
      </c>
    </row>
    <row r="937" customFormat="false" ht="12.8" hidden="false" customHeight="false" outlineLevel="0" collapsed="false">
      <c r="A937" s="0" t="s">
        <v>5</v>
      </c>
      <c r="B937" s="0" t="s">
        <v>124</v>
      </c>
      <c r="C937" s="0" t="s">
        <v>521</v>
      </c>
      <c r="D937" s="0" t="s">
        <v>520</v>
      </c>
      <c r="E937" s="0" t="s">
        <v>536</v>
      </c>
      <c r="F937" s="0" t="s">
        <v>539</v>
      </c>
      <c r="G937" s="0" t="s">
        <v>530</v>
      </c>
    </row>
    <row r="938" customFormat="false" ht="12.8" hidden="false" customHeight="false" outlineLevel="0" collapsed="false">
      <c r="A938" s="0" t="s">
        <v>6</v>
      </c>
      <c r="B938" s="0" t="s">
        <v>125</v>
      </c>
      <c r="C938" s="0" t="s">
        <v>519</v>
      </c>
      <c r="D938" s="0" t="s">
        <v>520</v>
      </c>
      <c r="E938" s="0" t="s">
        <v>528</v>
      </c>
      <c r="F938" s="0" t="s">
        <v>529</v>
      </c>
      <c r="G938" s="0" t="s">
        <v>530</v>
      </c>
    </row>
    <row r="939" customFormat="false" ht="12.8" hidden="false" customHeight="false" outlineLevel="0" collapsed="false">
      <c r="A939" s="0" t="s">
        <v>6</v>
      </c>
      <c r="B939" s="0" t="s">
        <v>125</v>
      </c>
      <c r="C939" s="0" t="s">
        <v>519</v>
      </c>
      <c r="D939" s="0" t="s">
        <v>520</v>
      </c>
      <c r="E939" s="0" t="s">
        <v>531</v>
      </c>
      <c r="F939" s="0" t="s">
        <v>529</v>
      </c>
      <c r="G939" s="0" t="s">
        <v>530</v>
      </c>
    </row>
    <row r="940" customFormat="false" ht="12.8" hidden="false" customHeight="false" outlineLevel="0" collapsed="false">
      <c r="A940" s="0" t="s">
        <v>6</v>
      </c>
      <c r="B940" s="0" t="s">
        <v>125</v>
      </c>
      <c r="C940" s="0" t="s">
        <v>519</v>
      </c>
      <c r="D940" s="0" t="s">
        <v>520</v>
      </c>
      <c r="E940" s="0" t="s">
        <v>533</v>
      </c>
      <c r="F940" s="0" t="s">
        <v>529</v>
      </c>
      <c r="G940" s="0" t="s">
        <v>530</v>
      </c>
    </row>
    <row r="941" customFormat="false" ht="12.8" hidden="false" customHeight="false" outlineLevel="0" collapsed="false">
      <c r="A941" s="0" t="s">
        <v>6</v>
      </c>
      <c r="B941" s="0" t="s">
        <v>125</v>
      </c>
      <c r="C941" s="0" t="s">
        <v>519</v>
      </c>
      <c r="D941" s="0" t="s">
        <v>520</v>
      </c>
      <c r="E941" s="0" t="s">
        <v>534</v>
      </c>
      <c r="F941" s="0" t="s">
        <v>529</v>
      </c>
      <c r="G941" s="0" t="s">
        <v>530</v>
      </c>
    </row>
    <row r="942" customFormat="false" ht="12.8" hidden="false" customHeight="false" outlineLevel="0" collapsed="false">
      <c r="A942" s="0" t="s">
        <v>6</v>
      </c>
      <c r="B942" s="0" t="s">
        <v>125</v>
      </c>
      <c r="C942" s="0" t="s">
        <v>519</v>
      </c>
      <c r="D942" s="0" t="s">
        <v>520</v>
      </c>
      <c r="E942" s="0" t="s">
        <v>535</v>
      </c>
      <c r="F942" s="0" t="s">
        <v>529</v>
      </c>
      <c r="G942" s="0" t="s">
        <v>530</v>
      </c>
    </row>
    <row r="943" customFormat="false" ht="12.8" hidden="false" customHeight="false" outlineLevel="0" collapsed="false">
      <c r="A943" s="0" t="s">
        <v>6</v>
      </c>
      <c r="B943" s="0" t="s">
        <v>125</v>
      </c>
      <c r="C943" s="0" t="s">
        <v>519</v>
      </c>
      <c r="D943" s="0" t="s">
        <v>520</v>
      </c>
      <c r="E943" s="0" t="s">
        <v>536</v>
      </c>
      <c r="F943" s="0" t="s">
        <v>529</v>
      </c>
      <c r="G943" s="0" t="s">
        <v>530</v>
      </c>
    </row>
    <row r="944" customFormat="false" ht="12.8" hidden="false" customHeight="false" outlineLevel="0" collapsed="false">
      <c r="A944" s="0" t="s">
        <v>6</v>
      </c>
      <c r="B944" s="0" t="s">
        <v>125</v>
      </c>
      <c r="C944" s="0" t="s">
        <v>521</v>
      </c>
      <c r="D944" s="0" t="s">
        <v>520</v>
      </c>
      <c r="E944" s="0" t="s">
        <v>537</v>
      </c>
      <c r="F944" s="0" t="s">
        <v>529</v>
      </c>
      <c r="G944" s="0" t="s">
        <v>530</v>
      </c>
    </row>
    <row r="945" customFormat="false" ht="12.8" hidden="false" customHeight="false" outlineLevel="0" collapsed="false">
      <c r="A945" s="0" t="s">
        <v>6</v>
      </c>
      <c r="B945" s="0" t="s">
        <v>125</v>
      </c>
      <c r="C945" s="0" t="s">
        <v>521</v>
      </c>
      <c r="D945" s="0" t="s">
        <v>520</v>
      </c>
      <c r="E945" s="0" t="s">
        <v>531</v>
      </c>
      <c r="F945" s="0" t="s">
        <v>529</v>
      </c>
      <c r="G945" s="0" t="s">
        <v>530</v>
      </c>
    </row>
    <row r="946" customFormat="false" ht="12.8" hidden="false" customHeight="false" outlineLevel="0" collapsed="false">
      <c r="A946" s="0" t="s">
        <v>6</v>
      </c>
      <c r="B946" s="0" t="s">
        <v>125</v>
      </c>
      <c r="C946" s="0" t="s">
        <v>521</v>
      </c>
      <c r="D946" s="0" t="s">
        <v>520</v>
      </c>
      <c r="E946" s="0" t="s">
        <v>538</v>
      </c>
      <c r="F946" s="0" t="s">
        <v>529</v>
      </c>
      <c r="G946" s="0" t="s">
        <v>530</v>
      </c>
    </row>
    <row r="947" customFormat="false" ht="12.8" hidden="false" customHeight="false" outlineLevel="0" collapsed="false">
      <c r="A947" s="0" t="s">
        <v>6</v>
      </c>
      <c r="B947" s="0" t="s">
        <v>125</v>
      </c>
      <c r="C947" s="0" t="s">
        <v>521</v>
      </c>
      <c r="D947" s="0" t="s">
        <v>520</v>
      </c>
      <c r="E947" s="0" t="s">
        <v>536</v>
      </c>
      <c r="F947" s="0" t="s">
        <v>529</v>
      </c>
      <c r="G947" s="0" t="s">
        <v>530</v>
      </c>
    </row>
    <row r="948" customFormat="false" ht="12.8" hidden="false" customHeight="false" outlineLevel="0" collapsed="false">
      <c r="A948" s="0" t="s">
        <v>6</v>
      </c>
      <c r="B948" s="0" t="s">
        <v>126</v>
      </c>
      <c r="C948" s="0" t="s">
        <v>519</v>
      </c>
      <c r="D948" s="0" t="s">
        <v>520</v>
      </c>
      <c r="E948" s="0" t="s">
        <v>528</v>
      </c>
      <c r="F948" s="0" t="s">
        <v>529</v>
      </c>
      <c r="G948" s="0" t="s">
        <v>530</v>
      </c>
    </row>
    <row r="949" customFormat="false" ht="12.8" hidden="false" customHeight="false" outlineLevel="0" collapsed="false">
      <c r="A949" s="0" t="s">
        <v>6</v>
      </c>
      <c r="B949" s="0" t="s">
        <v>126</v>
      </c>
      <c r="C949" s="0" t="s">
        <v>519</v>
      </c>
      <c r="D949" s="0" t="s">
        <v>520</v>
      </c>
      <c r="E949" s="0" t="s">
        <v>531</v>
      </c>
      <c r="F949" s="0" t="s">
        <v>529</v>
      </c>
      <c r="G949" s="0" t="s">
        <v>530</v>
      </c>
    </row>
    <row r="950" customFormat="false" ht="12.8" hidden="false" customHeight="false" outlineLevel="0" collapsed="false">
      <c r="A950" s="0" t="s">
        <v>6</v>
      </c>
      <c r="B950" s="0" t="s">
        <v>126</v>
      </c>
      <c r="C950" s="0" t="s">
        <v>519</v>
      </c>
      <c r="D950" s="0" t="s">
        <v>520</v>
      </c>
      <c r="E950" s="0" t="s">
        <v>533</v>
      </c>
      <c r="F950" s="0" t="s">
        <v>529</v>
      </c>
      <c r="G950" s="0" t="s">
        <v>530</v>
      </c>
    </row>
    <row r="951" customFormat="false" ht="12.8" hidden="false" customHeight="false" outlineLevel="0" collapsed="false">
      <c r="A951" s="0" t="s">
        <v>6</v>
      </c>
      <c r="B951" s="0" t="s">
        <v>126</v>
      </c>
      <c r="C951" s="0" t="s">
        <v>519</v>
      </c>
      <c r="D951" s="0" t="s">
        <v>520</v>
      </c>
      <c r="E951" s="0" t="s">
        <v>534</v>
      </c>
      <c r="F951" s="0" t="s">
        <v>529</v>
      </c>
      <c r="G951" s="0" t="s">
        <v>530</v>
      </c>
    </row>
    <row r="952" customFormat="false" ht="12.8" hidden="false" customHeight="false" outlineLevel="0" collapsed="false">
      <c r="A952" s="0" t="s">
        <v>6</v>
      </c>
      <c r="B952" s="0" t="s">
        <v>126</v>
      </c>
      <c r="C952" s="0" t="s">
        <v>519</v>
      </c>
      <c r="D952" s="0" t="s">
        <v>520</v>
      </c>
      <c r="E952" s="0" t="s">
        <v>535</v>
      </c>
      <c r="F952" s="0" t="s">
        <v>529</v>
      </c>
      <c r="G952" s="0" t="s">
        <v>530</v>
      </c>
    </row>
    <row r="953" customFormat="false" ht="12.8" hidden="false" customHeight="false" outlineLevel="0" collapsed="false">
      <c r="A953" s="0" t="s">
        <v>6</v>
      </c>
      <c r="B953" s="0" t="s">
        <v>126</v>
      </c>
      <c r="C953" s="0" t="s">
        <v>519</v>
      </c>
      <c r="D953" s="0" t="s">
        <v>520</v>
      </c>
      <c r="E953" s="0" t="s">
        <v>536</v>
      </c>
      <c r="F953" s="0" t="s">
        <v>529</v>
      </c>
      <c r="G953" s="0" t="s">
        <v>530</v>
      </c>
    </row>
    <row r="954" customFormat="false" ht="12.8" hidden="false" customHeight="false" outlineLevel="0" collapsed="false">
      <c r="A954" s="0" t="s">
        <v>6</v>
      </c>
      <c r="B954" s="0" t="s">
        <v>126</v>
      </c>
      <c r="C954" s="0" t="s">
        <v>521</v>
      </c>
      <c r="D954" s="0" t="s">
        <v>520</v>
      </c>
      <c r="E954" s="0" t="s">
        <v>537</v>
      </c>
      <c r="F954" s="0" t="s">
        <v>529</v>
      </c>
      <c r="G954" s="0" t="s">
        <v>530</v>
      </c>
    </row>
    <row r="955" customFormat="false" ht="12.8" hidden="false" customHeight="false" outlineLevel="0" collapsed="false">
      <c r="A955" s="0" t="s">
        <v>6</v>
      </c>
      <c r="B955" s="0" t="s">
        <v>126</v>
      </c>
      <c r="C955" s="0" t="s">
        <v>521</v>
      </c>
      <c r="D955" s="0" t="s">
        <v>520</v>
      </c>
      <c r="E955" s="0" t="s">
        <v>531</v>
      </c>
      <c r="F955" s="0" t="s">
        <v>529</v>
      </c>
      <c r="G955" s="0" t="s">
        <v>530</v>
      </c>
    </row>
    <row r="956" customFormat="false" ht="12.8" hidden="false" customHeight="false" outlineLevel="0" collapsed="false">
      <c r="A956" s="0" t="s">
        <v>6</v>
      </c>
      <c r="B956" s="0" t="s">
        <v>126</v>
      </c>
      <c r="C956" s="0" t="s">
        <v>521</v>
      </c>
      <c r="D956" s="0" t="s">
        <v>520</v>
      </c>
      <c r="E956" s="0" t="s">
        <v>538</v>
      </c>
      <c r="F956" s="0" t="s">
        <v>529</v>
      </c>
      <c r="G956" s="0" t="s">
        <v>530</v>
      </c>
    </row>
    <row r="957" customFormat="false" ht="12.8" hidden="false" customHeight="false" outlineLevel="0" collapsed="false">
      <c r="A957" s="0" t="s">
        <v>6</v>
      </c>
      <c r="B957" s="0" t="s">
        <v>126</v>
      </c>
      <c r="C957" s="0" t="s">
        <v>521</v>
      </c>
      <c r="D957" s="0" t="s">
        <v>520</v>
      </c>
      <c r="E957" s="0" t="s">
        <v>536</v>
      </c>
      <c r="F957" s="0" t="s">
        <v>529</v>
      </c>
      <c r="G957" s="0" t="s">
        <v>530</v>
      </c>
    </row>
    <row r="958" customFormat="false" ht="12.8" hidden="false" customHeight="false" outlineLevel="0" collapsed="false">
      <c r="A958" s="0" t="s">
        <v>6</v>
      </c>
      <c r="B958" s="0" t="s">
        <v>127</v>
      </c>
      <c r="C958" s="0" t="s">
        <v>519</v>
      </c>
      <c r="D958" s="0" t="s">
        <v>520</v>
      </c>
      <c r="E958" s="0" t="s">
        <v>528</v>
      </c>
      <c r="F958" s="0" t="s">
        <v>529</v>
      </c>
      <c r="G958" s="0" t="s">
        <v>530</v>
      </c>
    </row>
    <row r="959" customFormat="false" ht="12.8" hidden="false" customHeight="false" outlineLevel="0" collapsed="false">
      <c r="A959" s="0" t="s">
        <v>6</v>
      </c>
      <c r="B959" s="0" t="s">
        <v>127</v>
      </c>
      <c r="C959" s="0" t="s">
        <v>519</v>
      </c>
      <c r="D959" s="0" t="s">
        <v>520</v>
      </c>
      <c r="E959" s="0" t="s">
        <v>531</v>
      </c>
      <c r="F959" s="0" t="s">
        <v>529</v>
      </c>
      <c r="G959" s="0" t="s">
        <v>530</v>
      </c>
    </row>
    <row r="960" customFormat="false" ht="12.8" hidden="false" customHeight="false" outlineLevel="0" collapsed="false">
      <c r="A960" s="0" t="s">
        <v>6</v>
      </c>
      <c r="B960" s="0" t="s">
        <v>127</v>
      </c>
      <c r="C960" s="0" t="s">
        <v>519</v>
      </c>
      <c r="D960" s="0" t="s">
        <v>520</v>
      </c>
      <c r="E960" s="0" t="s">
        <v>533</v>
      </c>
      <c r="F960" s="0" t="s">
        <v>529</v>
      </c>
      <c r="G960" s="0" t="s">
        <v>530</v>
      </c>
    </row>
    <row r="961" customFormat="false" ht="12.8" hidden="false" customHeight="false" outlineLevel="0" collapsed="false">
      <c r="A961" s="0" t="s">
        <v>6</v>
      </c>
      <c r="B961" s="0" t="s">
        <v>127</v>
      </c>
      <c r="C961" s="0" t="s">
        <v>519</v>
      </c>
      <c r="D961" s="0" t="s">
        <v>520</v>
      </c>
      <c r="E961" s="0" t="s">
        <v>534</v>
      </c>
      <c r="F961" s="0" t="s">
        <v>529</v>
      </c>
      <c r="G961" s="0" t="s">
        <v>530</v>
      </c>
    </row>
    <row r="962" customFormat="false" ht="12.8" hidden="false" customHeight="false" outlineLevel="0" collapsed="false">
      <c r="A962" s="0" t="s">
        <v>6</v>
      </c>
      <c r="B962" s="0" t="s">
        <v>127</v>
      </c>
      <c r="C962" s="0" t="s">
        <v>519</v>
      </c>
      <c r="D962" s="0" t="s">
        <v>520</v>
      </c>
      <c r="E962" s="0" t="s">
        <v>535</v>
      </c>
      <c r="F962" s="0" t="s">
        <v>529</v>
      </c>
      <c r="G962" s="0" t="s">
        <v>530</v>
      </c>
    </row>
    <row r="963" customFormat="false" ht="12.8" hidden="false" customHeight="false" outlineLevel="0" collapsed="false">
      <c r="A963" s="0" t="s">
        <v>6</v>
      </c>
      <c r="B963" s="0" t="s">
        <v>127</v>
      </c>
      <c r="C963" s="0" t="s">
        <v>519</v>
      </c>
      <c r="D963" s="0" t="s">
        <v>520</v>
      </c>
      <c r="E963" s="0" t="s">
        <v>536</v>
      </c>
      <c r="F963" s="0" t="s">
        <v>529</v>
      </c>
      <c r="G963" s="0" t="s">
        <v>530</v>
      </c>
    </row>
    <row r="964" customFormat="false" ht="12.8" hidden="false" customHeight="false" outlineLevel="0" collapsed="false">
      <c r="A964" s="0" t="s">
        <v>6</v>
      </c>
      <c r="B964" s="0" t="s">
        <v>127</v>
      </c>
      <c r="C964" s="0" t="s">
        <v>521</v>
      </c>
      <c r="D964" s="0" t="s">
        <v>520</v>
      </c>
      <c r="E964" s="0" t="s">
        <v>537</v>
      </c>
      <c r="F964" s="0" t="s">
        <v>529</v>
      </c>
      <c r="G964" s="0" t="s">
        <v>530</v>
      </c>
    </row>
    <row r="965" customFormat="false" ht="12.8" hidden="false" customHeight="false" outlineLevel="0" collapsed="false">
      <c r="A965" s="0" t="s">
        <v>6</v>
      </c>
      <c r="B965" s="0" t="s">
        <v>127</v>
      </c>
      <c r="C965" s="0" t="s">
        <v>521</v>
      </c>
      <c r="D965" s="0" t="s">
        <v>520</v>
      </c>
      <c r="E965" s="0" t="s">
        <v>531</v>
      </c>
      <c r="F965" s="0" t="s">
        <v>529</v>
      </c>
      <c r="G965" s="0" t="s">
        <v>530</v>
      </c>
    </row>
    <row r="966" customFormat="false" ht="12.8" hidden="false" customHeight="false" outlineLevel="0" collapsed="false">
      <c r="A966" s="0" t="s">
        <v>6</v>
      </c>
      <c r="B966" s="0" t="s">
        <v>127</v>
      </c>
      <c r="C966" s="0" t="s">
        <v>521</v>
      </c>
      <c r="D966" s="0" t="s">
        <v>520</v>
      </c>
      <c r="E966" s="0" t="s">
        <v>538</v>
      </c>
      <c r="F966" s="0" t="s">
        <v>529</v>
      </c>
      <c r="G966" s="0" t="s">
        <v>530</v>
      </c>
    </row>
    <row r="967" customFormat="false" ht="12.8" hidden="false" customHeight="false" outlineLevel="0" collapsed="false">
      <c r="A967" s="0" t="s">
        <v>6</v>
      </c>
      <c r="B967" s="0" t="s">
        <v>127</v>
      </c>
      <c r="C967" s="0" t="s">
        <v>521</v>
      </c>
      <c r="D967" s="0" t="s">
        <v>520</v>
      </c>
      <c r="E967" s="0" t="s">
        <v>536</v>
      </c>
      <c r="F967" s="0" t="s">
        <v>529</v>
      </c>
      <c r="G967" s="0" t="s">
        <v>530</v>
      </c>
    </row>
    <row r="968" customFormat="false" ht="12.8" hidden="false" customHeight="false" outlineLevel="0" collapsed="false">
      <c r="A968" s="0" t="s">
        <v>6</v>
      </c>
      <c r="B968" s="0" t="s">
        <v>128</v>
      </c>
      <c r="C968" s="0" t="s">
        <v>519</v>
      </c>
      <c r="D968" s="0" t="s">
        <v>520</v>
      </c>
      <c r="E968" s="0" t="s">
        <v>528</v>
      </c>
      <c r="F968" s="0" t="s">
        <v>529</v>
      </c>
      <c r="G968" s="0" t="s">
        <v>530</v>
      </c>
    </row>
    <row r="969" customFormat="false" ht="12.8" hidden="false" customHeight="false" outlineLevel="0" collapsed="false">
      <c r="A969" s="0" t="s">
        <v>6</v>
      </c>
      <c r="B969" s="0" t="s">
        <v>128</v>
      </c>
      <c r="C969" s="0" t="s">
        <v>519</v>
      </c>
      <c r="D969" s="0" t="s">
        <v>520</v>
      </c>
      <c r="E969" s="0" t="s">
        <v>531</v>
      </c>
      <c r="F969" s="0" t="s">
        <v>529</v>
      </c>
      <c r="G969" s="0" t="s">
        <v>530</v>
      </c>
    </row>
    <row r="970" customFormat="false" ht="12.8" hidden="false" customHeight="false" outlineLevel="0" collapsed="false">
      <c r="A970" s="0" t="s">
        <v>6</v>
      </c>
      <c r="B970" s="0" t="s">
        <v>128</v>
      </c>
      <c r="C970" s="0" t="s">
        <v>519</v>
      </c>
      <c r="D970" s="0" t="s">
        <v>520</v>
      </c>
      <c r="E970" s="0" t="s">
        <v>533</v>
      </c>
      <c r="F970" s="0" t="s">
        <v>529</v>
      </c>
      <c r="G970" s="0" t="s">
        <v>530</v>
      </c>
    </row>
    <row r="971" customFormat="false" ht="12.8" hidden="false" customHeight="false" outlineLevel="0" collapsed="false">
      <c r="A971" s="0" t="s">
        <v>6</v>
      </c>
      <c r="B971" s="0" t="s">
        <v>128</v>
      </c>
      <c r="C971" s="0" t="s">
        <v>519</v>
      </c>
      <c r="D971" s="0" t="s">
        <v>520</v>
      </c>
      <c r="E971" s="0" t="s">
        <v>534</v>
      </c>
      <c r="F971" s="0" t="s">
        <v>529</v>
      </c>
      <c r="G971" s="0" t="s">
        <v>530</v>
      </c>
    </row>
    <row r="972" customFormat="false" ht="12.8" hidden="false" customHeight="false" outlineLevel="0" collapsed="false">
      <c r="A972" s="0" t="s">
        <v>6</v>
      </c>
      <c r="B972" s="0" t="s">
        <v>128</v>
      </c>
      <c r="C972" s="0" t="s">
        <v>519</v>
      </c>
      <c r="D972" s="0" t="s">
        <v>520</v>
      </c>
      <c r="E972" s="0" t="s">
        <v>535</v>
      </c>
      <c r="F972" s="0" t="s">
        <v>529</v>
      </c>
      <c r="G972" s="0" t="s">
        <v>530</v>
      </c>
    </row>
    <row r="973" customFormat="false" ht="12.8" hidden="false" customHeight="false" outlineLevel="0" collapsed="false">
      <c r="A973" s="0" t="s">
        <v>6</v>
      </c>
      <c r="B973" s="0" t="s">
        <v>128</v>
      </c>
      <c r="C973" s="0" t="s">
        <v>519</v>
      </c>
      <c r="D973" s="0" t="s">
        <v>520</v>
      </c>
      <c r="E973" s="0" t="s">
        <v>536</v>
      </c>
      <c r="F973" s="0" t="s">
        <v>529</v>
      </c>
      <c r="G973" s="0" t="s">
        <v>530</v>
      </c>
    </row>
    <row r="974" customFormat="false" ht="12.8" hidden="false" customHeight="false" outlineLevel="0" collapsed="false">
      <c r="A974" s="0" t="s">
        <v>6</v>
      </c>
      <c r="B974" s="0" t="s">
        <v>128</v>
      </c>
      <c r="C974" s="0" t="s">
        <v>521</v>
      </c>
      <c r="D974" s="0" t="s">
        <v>520</v>
      </c>
      <c r="E974" s="0" t="s">
        <v>537</v>
      </c>
      <c r="F974" s="0" t="s">
        <v>529</v>
      </c>
      <c r="G974" s="0" t="s">
        <v>530</v>
      </c>
    </row>
    <row r="975" customFormat="false" ht="12.8" hidden="false" customHeight="false" outlineLevel="0" collapsed="false">
      <c r="A975" s="0" t="s">
        <v>6</v>
      </c>
      <c r="B975" s="0" t="s">
        <v>128</v>
      </c>
      <c r="C975" s="0" t="s">
        <v>521</v>
      </c>
      <c r="D975" s="0" t="s">
        <v>520</v>
      </c>
      <c r="E975" s="0" t="s">
        <v>531</v>
      </c>
      <c r="F975" s="0" t="s">
        <v>529</v>
      </c>
      <c r="G975" s="0" t="s">
        <v>530</v>
      </c>
    </row>
    <row r="976" customFormat="false" ht="12.8" hidden="false" customHeight="false" outlineLevel="0" collapsed="false">
      <c r="A976" s="0" t="s">
        <v>6</v>
      </c>
      <c r="B976" s="0" t="s">
        <v>128</v>
      </c>
      <c r="C976" s="0" t="s">
        <v>521</v>
      </c>
      <c r="D976" s="0" t="s">
        <v>520</v>
      </c>
      <c r="E976" s="0" t="s">
        <v>538</v>
      </c>
      <c r="F976" s="0" t="s">
        <v>529</v>
      </c>
      <c r="G976" s="0" t="s">
        <v>530</v>
      </c>
    </row>
    <row r="977" customFormat="false" ht="12.8" hidden="false" customHeight="false" outlineLevel="0" collapsed="false">
      <c r="A977" s="0" t="s">
        <v>6</v>
      </c>
      <c r="B977" s="0" t="s">
        <v>128</v>
      </c>
      <c r="C977" s="0" t="s">
        <v>521</v>
      </c>
      <c r="D977" s="0" t="s">
        <v>520</v>
      </c>
      <c r="E977" s="0" t="s">
        <v>536</v>
      </c>
      <c r="F977" s="0" t="s">
        <v>529</v>
      </c>
      <c r="G977" s="0" t="s">
        <v>530</v>
      </c>
    </row>
    <row r="978" customFormat="false" ht="12.8" hidden="false" customHeight="false" outlineLevel="0" collapsed="false">
      <c r="A978" s="0" t="s">
        <v>6</v>
      </c>
      <c r="B978" s="0" t="s">
        <v>129</v>
      </c>
      <c r="C978" s="0" t="s">
        <v>519</v>
      </c>
      <c r="D978" s="0" t="s">
        <v>520</v>
      </c>
      <c r="E978" s="0" t="s">
        <v>528</v>
      </c>
      <c r="F978" s="0" t="s">
        <v>529</v>
      </c>
      <c r="G978" s="0" t="s">
        <v>530</v>
      </c>
    </row>
    <row r="979" customFormat="false" ht="12.8" hidden="false" customHeight="false" outlineLevel="0" collapsed="false">
      <c r="A979" s="0" t="s">
        <v>6</v>
      </c>
      <c r="B979" s="0" t="s">
        <v>129</v>
      </c>
      <c r="C979" s="0" t="s">
        <v>519</v>
      </c>
      <c r="D979" s="0" t="s">
        <v>520</v>
      </c>
      <c r="E979" s="0" t="s">
        <v>531</v>
      </c>
      <c r="F979" s="0" t="s">
        <v>529</v>
      </c>
      <c r="G979" s="0" t="s">
        <v>530</v>
      </c>
    </row>
    <row r="980" customFormat="false" ht="12.8" hidden="false" customHeight="false" outlineLevel="0" collapsed="false">
      <c r="A980" s="0" t="s">
        <v>6</v>
      </c>
      <c r="B980" s="0" t="s">
        <v>129</v>
      </c>
      <c r="C980" s="0" t="s">
        <v>519</v>
      </c>
      <c r="D980" s="0" t="s">
        <v>520</v>
      </c>
      <c r="E980" s="0" t="s">
        <v>533</v>
      </c>
      <c r="F980" s="0" t="s">
        <v>529</v>
      </c>
      <c r="G980" s="0" t="s">
        <v>530</v>
      </c>
    </row>
    <row r="981" customFormat="false" ht="12.8" hidden="false" customHeight="false" outlineLevel="0" collapsed="false">
      <c r="A981" s="0" t="s">
        <v>6</v>
      </c>
      <c r="B981" s="0" t="s">
        <v>129</v>
      </c>
      <c r="C981" s="0" t="s">
        <v>519</v>
      </c>
      <c r="D981" s="0" t="s">
        <v>520</v>
      </c>
      <c r="E981" s="0" t="s">
        <v>534</v>
      </c>
      <c r="F981" s="0" t="s">
        <v>529</v>
      </c>
      <c r="G981" s="0" t="s">
        <v>530</v>
      </c>
    </row>
    <row r="982" customFormat="false" ht="12.8" hidden="false" customHeight="false" outlineLevel="0" collapsed="false">
      <c r="A982" s="0" t="s">
        <v>6</v>
      </c>
      <c r="B982" s="0" t="s">
        <v>129</v>
      </c>
      <c r="C982" s="0" t="s">
        <v>519</v>
      </c>
      <c r="D982" s="0" t="s">
        <v>520</v>
      </c>
      <c r="E982" s="0" t="s">
        <v>535</v>
      </c>
      <c r="F982" s="0" t="s">
        <v>529</v>
      </c>
      <c r="G982" s="0" t="s">
        <v>530</v>
      </c>
    </row>
    <row r="983" customFormat="false" ht="12.8" hidden="false" customHeight="false" outlineLevel="0" collapsed="false">
      <c r="A983" s="0" t="s">
        <v>6</v>
      </c>
      <c r="B983" s="0" t="s">
        <v>129</v>
      </c>
      <c r="C983" s="0" t="s">
        <v>519</v>
      </c>
      <c r="D983" s="0" t="s">
        <v>520</v>
      </c>
      <c r="E983" s="0" t="s">
        <v>536</v>
      </c>
      <c r="F983" s="0" t="s">
        <v>529</v>
      </c>
      <c r="G983" s="0" t="s">
        <v>530</v>
      </c>
    </row>
    <row r="984" customFormat="false" ht="12.8" hidden="false" customHeight="false" outlineLevel="0" collapsed="false">
      <c r="A984" s="0" t="s">
        <v>6</v>
      </c>
      <c r="B984" s="0" t="s">
        <v>129</v>
      </c>
      <c r="C984" s="0" t="s">
        <v>521</v>
      </c>
      <c r="D984" s="0" t="s">
        <v>520</v>
      </c>
      <c r="E984" s="0" t="s">
        <v>537</v>
      </c>
      <c r="F984" s="0" t="s">
        <v>529</v>
      </c>
      <c r="G984" s="0" t="s">
        <v>530</v>
      </c>
    </row>
    <row r="985" customFormat="false" ht="12.8" hidden="false" customHeight="false" outlineLevel="0" collapsed="false">
      <c r="A985" s="0" t="s">
        <v>6</v>
      </c>
      <c r="B985" s="0" t="s">
        <v>129</v>
      </c>
      <c r="C985" s="0" t="s">
        <v>521</v>
      </c>
      <c r="D985" s="0" t="s">
        <v>520</v>
      </c>
      <c r="E985" s="0" t="s">
        <v>531</v>
      </c>
      <c r="F985" s="0" t="s">
        <v>529</v>
      </c>
      <c r="G985" s="0" t="s">
        <v>530</v>
      </c>
    </row>
    <row r="986" customFormat="false" ht="12.8" hidden="false" customHeight="false" outlineLevel="0" collapsed="false">
      <c r="A986" s="0" t="s">
        <v>6</v>
      </c>
      <c r="B986" s="0" t="s">
        <v>129</v>
      </c>
      <c r="C986" s="0" t="s">
        <v>521</v>
      </c>
      <c r="D986" s="0" t="s">
        <v>520</v>
      </c>
      <c r="E986" s="0" t="s">
        <v>538</v>
      </c>
      <c r="F986" s="0" t="s">
        <v>529</v>
      </c>
      <c r="G986" s="0" t="s">
        <v>530</v>
      </c>
    </row>
    <row r="987" customFormat="false" ht="12.8" hidden="false" customHeight="false" outlineLevel="0" collapsed="false">
      <c r="A987" s="0" t="s">
        <v>6</v>
      </c>
      <c r="B987" s="0" t="s">
        <v>129</v>
      </c>
      <c r="C987" s="0" t="s">
        <v>521</v>
      </c>
      <c r="D987" s="0" t="s">
        <v>520</v>
      </c>
      <c r="E987" s="0" t="s">
        <v>536</v>
      </c>
      <c r="F987" s="0" t="s">
        <v>529</v>
      </c>
      <c r="G987" s="0" t="s">
        <v>530</v>
      </c>
    </row>
    <row r="988" customFormat="false" ht="12.8" hidden="false" customHeight="false" outlineLevel="0" collapsed="false">
      <c r="A988" s="0" t="s">
        <v>6</v>
      </c>
      <c r="B988" s="0" t="s">
        <v>130</v>
      </c>
      <c r="C988" s="0" t="s">
        <v>519</v>
      </c>
      <c r="D988" s="0" t="s">
        <v>520</v>
      </c>
      <c r="E988" s="0" t="s">
        <v>528</v>
      </c>
      <c r="F988" s="0" t="s">
        <v>529</v>
      </c>
      <c r="G988" s="0" t="s">
        <v>530</v>
      </c>
    </row>
    <row r="989" customFormat="false" ht="12.8" hidden="false" customHeight="false" outlineLevel="0" collapsed="false">
      <c r="A989" s="0" t="s">
        <v>6</v>
      </c>
      <c r="B989" s="0" t="s">
        <v>130</v>
      </c>
      <c r="C989" s="0" t="s">
        <v>519</v>
      </c>
      <c r="D989" s="0" t="s">
        <v>520</v>
      </c>
      <c r="E989" s="0" t="s">
        <v>531</v>
      </c>
      <c r="F989" s="0" t="s">
        <v>529</v>
      </c>
      <c r="G989" s="0" t="s">
        <v>530</v>
      </c>
    </row>
    <row r="990" customFormat="false" ht="12.8" hidden="false" customHeight="false" outlineLevel="0" collapsed="false">
      <c r="A990" s="0" t="s">
        <v>6</v>
      </c>
      <c r="B990" s="0" t="s">
        <v>130</v>
      </c>
      <c r="C990" s="0" t="s">
        <v>519</v>
      </c>
      <c r="D990" s="0" t="s">
        <v>520</v>
      </c>
      <c r="E990" s="0" t="s">
        <v>533</v>
      </c>
      <c r="F990" s="0" t="s">
        <v>529</v>
      </c>
      <c r="G990" s="0" t="s">
        <v>530</v>
      </c>
    </row>
    <row r="991" customFormat="false" ht="12.8" hidden="false" customHeight="false" outlineLevel="0" collapsed="false">
      <c r="A991" s="0" t="s">
        <v>6</v>
      </c>
      <c r="B991" s="0" t="s">
        <v>130</v>
      </c>
      <c r="C991" s="0" t="s">
        <v>519</v>
      </c>
      <c r="D991" s="0" t="s">
        <v>520</v>
      </c>
      <c r="E991" s="0" t="s">
        <v>534</v>
      </c>
      <c r="F991" s="0" t="s">
        <v>529</v>
      </c>
      <c r="G991" s="0" t="s">
        <v>530</v>
      </c>
    </row>
    <row r="992" customFormat="false" ht="12.8" hidden="false" customHeight="false" outlineLevel="0" collapsed="false">
      <c r="A992" s="0" t="s">
        <v>6</v>
      </c>
      <c r="B992" s="0" t="s">
        <v>130</v>
      </c>
      <c r="C992" s="0" t="s">
        <v>519</v>
      </c>
      <c r="D992" s="0" t="s">
        <v>520</v>
      </c>
      <c r="E992" s="0" t="s">
        <v>535</v>
      </c>
      <c r="F992" s="0" t="s">
        <v>529</v>
      </c>
      <c r="G992" s="0" t="s">
        <v>530</v>
      </c>
    </row>
    <row r="993" customFormat="false" ht="12.8" hidden="false" customHeight="false" outlineLevel="0" collapsed="false">
      <c r="A993" s="0" t="s">
        <v>6</v>
      </c>
      <c r="B993" s="0" t="s">
        <v>130</v>
      </c>
      <c r="C993" s="0" t="s">
        <v>519</v>
      </c>
      <c r="D993" s="0" t="s">
        <v>520</v>
      </c>
      <c r="E993" s="0" t="s">
        <v>536</v>
      </c>
      <c r="F993" s="0" t="s">
        <v>529</v>
      </c>
      <c r="G993" s="0" t="s">
        <v>530</v>
      </c>
    </row>
    <row r="994" customFormat="false" ht="12.8" hidden="false" customHeight="false" outlineLevel="0" collapsed="false">
      <c r="A994" s="0" t="s">
        <v>6</v>
      </c>
      <c r="B994" s="0" t="s">
        <v>130</v>
      </c>
      <c r="C994" s="0" t="s">
        <v>521</v>
      </c>
      <c r="D994" s="0" t="s">
        <v>520</v>
      </c>
      <c r="E994" s="0" t="s">
        <v>537</v>
      </c>
      <c r="F994" s="0" t="s">
        <v>529</v>
      </c>
      <c r="G994" s="0" t="s">
        <v>530</v>
      </c>
    </row>
    <row r="995" customFormat="false" ht="12.8" hidden="false" customHeight="false" outlineLevel="0" collapsed="false">
      <c r="A995" s="0" t="s">
        <v>6</v>
      </c>
      <c r="B995" s="0" t="s">
        <v>130</v>
      </c>
      <c r="C995" s="0" t="s">
        <v>521</v>
      </c>
      <c r="D995" s="0" t="s">
        <v>520</v>
      </c>
      <c r="E995" s="0" t="s">
        <v>531</v>
      </c>
      <c r="F995" s="0" t="s">
        <v>529</v>
      </c>
      <c r="G995" s="0" t="s">
        <v>530</v>
      </c>
    </row>
    <row r="996" customFormat="false" ht="12.8" hidden="false" customHeight="false" outlineLevel="0" collapsed="false">
      <c r="A996" s="0" t="s">
        <v>6</v>
      </c>
      <c r="B996" s="0" t="s">
        <v>130</v>
      </c>
      <c r="C996" s="0" t="s">
        <v>521</v>
      </c>
      <c r="D996" s="0" t="s">
        <v>520</v>
      </c>
      <c r="E996" s="0" t="s">
        <v>538</v>
      </c>
      <c r="F996" s="0" t="s">
        <v>529</v>
      </c>
      <c r="G996" s="0" t="s">
        <v>530</v>
      </c>
    </row>
    <row r="997" customFormat="false" ht="12.8" hidden="false" customHeight="false" outlineLevel="0" collapsed="false">
      <c r="A997" s="0" t="s">
        <v>6</v>
      </c>
      <c r="B997" s="0" t="s">
        <v>130</v>
      </c>
      <c r="C997" s="0" t="s">
        <v>521</v>
      </c>
      <c r="D997" s="0" t="s">
        <v>520</v>
      </c>
      <c r="E997" s="0" t="s">
        <v>536</v>
      </c>
      <c r="F997" s="0" t="s">
        <v>529</v>
      </c>
      <c r="G997" s="0" t="s">
        <v>530</v>
      </c>
    </row>
    <row r="998" customFormat="false" ht="12.8" hidden="false" customHeight="false" outlineLevel="0" collapsed="false">
      <c r="A998" s="0" t="s">
        <v>6</v>
      </c>
      <c r="B998" s="0" t="s">
        <v>131</v>
      </c>
      <c r="C998" s="0" t="s">
        <v>519</v>
      </c>
      <c r="D998" s="0" t="s">
        <v>520</v>
      </c>
      <c r="E998" s="0" t="s">
        <v>528</v>
      </c>
      <c r="F998" s="0" t="s">
        <v>529</v>
      </c>
      <c r="G998" s="0" t="s">
        <v>530</v>
      </c>
    </row>
    <row r="999" customFormat="false" ht="12.8" hidden="false" customHeight="false" outlineLevel="0" collapsed="false">
      <c r="A999" s="0" t="s">
        <v>6</v>
      </c>
      <c r="B999" s="0" t="s">
        <v>131</v>
      </c>
      <c r="C999" s="0" t="s">
        <v>519</v>
      </c>
      <c r="D999" s="0" t="s">
        <v>520</v>
      </c>
      <c r="E999" s="0" t="s">
        <v>531</v>
      </c>
      <c r="F999" s="0" t="s">
        <v>529</v>
      </c>
      <c r="G999" s="0" t="s">
        <v>530</v>
      </c>
    </row>
    <row r="1000" customFormat="false" ht="12.8" hidden="false" customHeight="false" outlineLevel="0" collapsed="false">
      <c r="A1000" s="0" t="s">
        <v>6</v>
      </c>
      <c r="B1000" s="0" t="s">
        <v>131</v>
      </c>
      <c r="C1000" s="0" t="s">
        <v>519</v>
      </c>
      <c r="D1000" s="0" t="s">
        <v>520</v>
      </c>
      <c r="E1000" s="0" t="s">
        <v>533</v>
      </c>
      <c r="F1000" s="0" t="s">
        <v>529</v>
      </c>
      <c r="G1000" s="0" t="s">
        <v>530</v>
      </c>
    </row>
    <row r="1001" customFormat="false" ht="12.8" hidden="false" customHeight="false" outlineLevel="0" collapsed="false">
      <c r="A1001" s="0" t="s">
        <v>6</v>
      </c>
      <c r="B1001" s="0" t="s">
        <v>131</v>
      </c>
      <c r="C1001" s="0" t="s">
        <v>519</v>
      </c>
      <c r="D1001" s="0" t="s">
        <v>520</v>
      </c>
      <c r="E1001" s="0" t="s">
        <v>534</v>
      </c>
      <c r="F1001" s="0" t="s">
        <v>529</v>
      </c>
      <c r="G1001" s="0" t="s">
        <v>530</v>
      </c>
    </row>
    <row r="1002" customFormat="false" ht="12.8" hidden="false" customHeight="false" outlineLevel="0" collapsed="false">
      <c r="A1002" s="0" t="s">
        <v>6</v>
      </c>
      <c r="B1002" s="0" t="s">
        <v>131</v>
      </c>
      <c r="C1002" s="0" t="s">
        <v>519</v>
      </c>
      <c r="D1002" s="0" t="s">
        <v>520</v>
      </c>
      <c r="E1002" s="0" t="s">
        <v>535</v>
      </c>
      <c r="F1002" s="0" t="s">
        <v>529</v>
      </c>
      <c r="G1002" s="0" t="s">
        <v>530</v>
      </c>
    </row>
    <row r="1003" customFormat="false" ht="12.8" hidden="false" customHeight="false" outlineLevel="0" collapsed="false">
      <c r="A1003" s="0" t="s">
        <v>6</v>
      </c>
      <c r="B1003" s="0" t="s">
        <v>131</v>
      </c>
      <c r="C1003" s="0" t="s">
        <v>519</v>
      </c>
      <c r="D1003" s="0" t="s">
        <v>520</v>
      </c>
      <c r="E1003" s="0" t="s">
        <v>536</v>
      </c>
      <c r="F1003" s="0" t="s">
        <v>529</v>
      </c>
      <c r="G1003" s="0" t="s">
        <v>530</v>
      </c>
    </row>
    <row r="1004" customFormat="false" ht="12.8" hidden="false" customHeight="false" outlineLevel="0" collapsed="false">
      <c r="A1004" s="0" t="s">
        <v>6</v>
      </c>
      <c r="B1004" s="0" t="s">
        <v>131</v>
      </c>
      <c r="C1004" s="0" t="s">
        <v>521</v>
      </c>
      <c r="D1004" s="0" t="s">
        <v>520</v>
      </c>
      <c r="E1004" s="0" t="s">
        <v>537</v>
      </c>
      <c r="F1004" s="0" t="s">
        <v>529</v>
      </c>
      <c r="G1004" s="0" t="s">
        <v>530</v>
      </c>
    </row>
    <row r="1005" customFormat="false" ht="12.8" hidden="false" customHeight="false" outlineLevel="0" collapsed="false">
      <c r="A1005" s="0" t="s">
        <v>6</v>
      </c>
      <c r="B1005" s="0" t="s">
        <v>131</v>
      </c>
      <c r="C1005" s="0" t="s">
        <v>521</v>
      </c>
      <c r="D1005" s="0" t="s">
        <v>520</v>
      </c>
      <c r="E1005" s="0" t="s">
        <v>531</v>
      </c>
      <c r="F1005" s="0" t="s">
        <v>529</v>
      </c>
      <c r="G1005" s="0" t="s">
        <v>530</v>
      </c>
    </row>
    <row r="1006" customFormat="false" ht="12.8" hidden="false" customHeight="false" outlineLevel="0" collapsed="false">
      <c r="A1006" s="0" t="s">
        <v>6</v>
      </c>
      <c r="B1006" s="0" t="s">
        <v>131</v>
      </c>
      <c r="C1006" s="0" t="s">
        <v>521</v>
      </c>
      <c r="D1006" s="0" t="s">
        <v>520</v>
      </c>
      <c r="E1006" s="0" t="s">
        <v>538</v>
      </c>
      <c r="F1006" s="0" t="s">
        <v>529</v>
      </c>
      <c r="G1006" s="0" t="s">
        <v>530</v>
      </c>
    </row>
    <row r="1007" customFormat="false" ht="12.8" hidden="false" customHeight="false" outlineLevel="0" collapsed="false">
      <c r="A1007" s="0" t="s">
        <v>6</v>
      </c>
      <c r="B1007" s="0" t="s">
        <v>131</v>
      </c>
      <c r="C1007" s="0" t="s">
        <v>521</v>
      </c>
      <c r="D1007" s="0" t="s">
        <v>520</v>
      </c>
      <c r="E1007" s="0" t="s">
        <v>536</v>
      </c>
      <c r="F1007" s="0" t="s">
        <v>529</v>
      </c>
      <c r="G1007" s="0" t="s">
        <v>530</v>
      </c>
    </row>
    <row r="1008" customFormat="false" ht="12.8" hidden="false" customHeight="false" outlineLevel="0" collapsed="false">
      <c r="A1008" s="0" t="s">
        <v>6</v>
      </c>
      <c r="B1008" s="0" t="s">
        <v>132</v>
      </c>
      <c r="C1008" s="0" t="s">
        <v>519</v>
      </c>
      <c r="D1008" s="0" t="s">
        <v>520</v>
      </c>
      <c r="E1008" s="0" t="s">
        <v>528</v>
      </c>
      <c r="F1008" s="0" t="s">
        <v>529</v>
      </c>
      <c r="G1008" s="0" t="s">
        <v>530</v>
      </c>
    </row>
    <row r="1009" customFormat="false" ht="12.8" hidden="false" customHeight="false" outlineLevel="0" collapsed="false">
      <c r="A1009" s="0" t="s">
        <v>6</v>
      </c>
      <c r="B1009" s="0" t="s">
        <v>132</v>
      </c>
      <c r="C1009" s="0" t="s">
        <v>519</v>
      </c>
      <c r="D1009" s="0" t="s">
        <v>520</v>
      </c>
      <c r="E1009" s="0" t="s">
        <v>531</v>
      </c>
      <c r="F1009" s="0" t="s">
        <v>529</v>
      </c>
      <c r="G1009" s="0" t="s">
        <v>530</v>
      </c>
    </row>
    <row r="1010" customFormat="false" ht="12.8" hidden="false" customHeight="false" outlineLevel="0" collapsed="false">
      <c r="A1010" s="0" t="s">
        <v>6</v>
      </c>
      <c r="B1010" s="0" t="s">
        <v>132</v>
      </c>
      <c r="C1010" s="0" t="s">
        <v>519</v>
      </c>
      <c r="D1010" s="0" t="s">
        <v>520</v>
      </c>
      <c r="E1010" s="0" t="s">
        <v>533</v>
      </c>
      <c r="F1010" s="0" t="s">
        <v>529</v>
      </c>
      <c r="G1010" s="0" t="s">
        <v>530</v>
      </c>
    </row>
    <row r="1011" customFormat="false" ht="12.8" hidden="false" customHeight="false" outlineLevel="0" collapsed="false">
      <c r="A1011" s="0" t="s">
        <v>6</v>
      </c>
      <c r="B1011" s="0" t="s">
        <v>132</v>
      </c>
      <c r="C1011" s="0" t="s">
        <v>519</v>
      </c>
      <c r="D1011" s="0" t="s">
        <v>520</v>
      </c>
      <c r="E1011" s="0" t="s">
        <v>534</v>
      </c>
      <c r="F1011" s="0" t="s">
        <v>529</v>
      </c>
      <c r="G1011" s="0" t="s">
        <v>530</v>
      </c>
    </row>
    <row r="1012" customFormat="false" ht="12.8" hidden="false" customHeight="false" outlineLevel="0" collapsed="false">
      <c r="A1012" s="0" t="s">
        <v>6</v>
      </c>
      <c r="B1012" s="0" t="s">
        <v>132</v>
      </c>
      <c r="C1012" s="0" t="s">
        <v>519</v>
      </c>
      <c r="D1012" s="0" t="s">
        <v>520</v>
      </c>
      <c r="E1012" s="0" t="s">
        <v>535</v>
      </c>
      <c r="F1012" s="0" t="s">
        <v>529</v>
      </c>
      <c r="G1012" s="0" t="s">
        <v>530</v>
      </c>
    </row>
    <row r="1013" customFormat="false" ht="12.8" hidden="false" customHeight="false" outlineLevel="0" collapsed="false">
      <c r="A1013" s="0" t="s">
        <v>6</v>
      </c>
      <c r="B1013" s="0" t="s">
        <v>132</v>
      </c>
      <c r="C1013" s="0" t="s">
        <v>519</v>
      </c>
      <c r="D1013" s="0" t="s">
        <v>520</v>
      </c>
      <c r="E1013" s="0" t="s">
        <v>536</v>
      </c>
      <c r="F1013" s="0" t="s">
        <v>529</v>
      </c>
      <c r="G1013" s="0" t="s">
        <v>530</v>
      </c>
    </row>
    <row r="1014" customFormat="false" ht="12.8" hidden="false" customHeight="false" outlineLevel="0" collapsed="false">
      <c r="A1014" s="0" t="s">
        <v>6</v>
      </c>
      <c r="B1014" s="0" t="s">
        <v>132</v>
      </c>
      <c r="C1014" s="0" t="s">
        <v>521</v>
      </c>
      <c r="D1014" s="0" t="s">
        <v>520</v>
      </c>
      <c r="E1014" s="0" t="s">
        <v>537</v>
      </c>
      <c r="F1014" s="0" t="s">
        <v>529</v>
      </c>
      <c r="G1014" s="0" t="s">
        <v>530</v>
      </c>
    </row>
    <row r="1015" customFormat="false" ht="12.8" hidden="false" customHeight="false" outlineLevel="0" collapsed="false">
      <c r="A1015" s="0" t="s">
        <v>6</v>
      </c>
      <c r="B1015" s="0" t="s">
        <v>132</v>
      </c>
      <c r="C1015" s="0" t="s">
        <v>521</v>
      </c>
      <c r="D1015" s="0" t="s">
        <v>520</v>
      </c>
      <c r="E1015" s="0" t="s">
        <v>531</v>
      </c>
      <c r="F1015" s="0" t="s">
        <v>529</v>
      </c>
      <c r="G1015" s="0" t="s">
        <v>530</v>
      </c>
    </row>
    <row r="1016" customFormat="false" ht="12.8" hidden="false" customHeight="false" outlineLevel="0" collapsed="false">
      <c r="A1016" s="0" t="s">
        <v>6</v>
      </c>
      <c r="B1016" s="0" t="s">
        <v>132</v>
      </c>
      <c r="C1016" s="0" t="s">
        <v>521</v>
      </c>
      <c r="D1016" s="0" t="s">
        <v>520</v>
      </c>
      <c r="E1016" s="0" t="s">
        <v>538</v>
      </c>
      <c r="F1016" s="0" t="s">
        <v>529</v>
      </c>
      <c r="G1016" s="0" t="s">
        <v>530</v>
      </c>
    </row>
    <row r="1017" customFormat="false" ht="12.8" hidden="false" customHeight="false" outlineLevel="0" collapsed="false">
      <c r="A1017" s="0" t="s">
        <v>6</v>
      </c>
      <c r="B1017" s="0" t="s">
        <v>132</v>
      </c>
      <c r="C1017" s="0" t="s">
        <v>521</v>
      </c>
      <c r="D1017" s="0" t="s">
        <v>520</v>
      </c>
      <c r="E1017" s="0" t="s">
        <v>536</v>
      </c>
      <c r="F1017" s="0" t="s">
        <v>529</v>
      </c>
      <c r="G1017" s="0" t="s">
        <v>530</v>
      </c>
    </row>
    <row r="1018" customFormat="false" ht="12.8" hidden="false" customHeight="false" outlineLevel="0" collapsed="false">
      <c r="A1018" s="0" t="s">
        <v>6</v>
      </c>
      <c r="B1018" s="0" t="s">
        <v>133</v>
      </c>
      <c r="C1018" s="0" t="s">
        <v>519</v>
      </c>
      <c r="D1018" s="0" t="s">
        <v>520</v>
      </c>
      <c r="E1018" s="0" t="s">
        <v>528</v>
      </c>
      <c r="F1018" s="0" t="s">
        <v>529</v>
      </c>
      <c r="G1018" s="0" t="s">
        <v>530</v>
      </c>
    </row>
    <row r="1019" customFormat="false" ht="12.8" hidden="false" customHeight="false" outlineLevel="0" collapsed="false">
      <c r="A1019" s="0" t="s">
        <v>6</v>
      </c>
      <c r="B1019" s="0" t="s">
        <v>133</v>
      </c>
      <c r="C1019" s="0" t="s">
        <v>519</v>
      </c>
      <c r="D1019" s="0" t="s">
        <v>520</v>
      </c>
      <c r="E1019" s="0" t="s">
        <v>531</v>
      </c>
      <c r="F1019" s="0" t="s">
        <v>529</v>
      </c>
      <c r="G1019" s="0" t="s">
        <v>530</v>
      </c>
    </row>
    <row r="1020" customFormat="false" ht="12.8" hidden="false" customHeight="false" outlineLevel="0" collapsed="false">
      <c r="A1020" s="0" t="s">
        <v>6</v>
      </c>
      <c r="B1020" s="0" t="s">
        <v>133</v>
      </c>
      <c r="C1020" s="0" t="s">
        <v>519</v>
      </c>
      <c r="D1020" s="0" t="s">
        <v>520</v>
      </c>
      <c r="E1020" s="0" t="s">
        <v>533</v>
      </c>
      <c r="F1020" s="0" t="s">
        <v>529</v>
      </c>
      <c r="G1020" s="0" t="s">
        <v>530</v>
      </c>
    </row>
    <row r="1021" customFormat="false" ht="12.8" hidden="false" customHeight="false" outlineLevel="0" collapsed="false">
      <c r="A1021" s="0" t="s">
        <v>6</v>
      </c>
      <c r="B1021" s="0" t="s">
        <v>133</v>
      </c>
      <c r="C1021" s="0" t="s">
        <v>519</v>
      </c>
      <c r="D1021" s="0" t="s">
        <v>520</v>
      </c>
      <c r="E1021" s="0" t="s">
        <v>534</v>
      </c>
      <c r="F1021" s="0" t="s">
        <v>529</v>
      </c>
      <c r="G1021" s="0" t="s">
        <v>530</v>
      </c>
    </row>
    <row r="1022" customFormat="false" ht="12.8" hidden="false" customHeight="false" outlineLevel="0" collapsed="false">
      <c r="A1022" s="0" t="s">
        <v>6</v>
      </c>
      <c r="B1022" s="0" t="s">
        <v>133</v>
      </c>
      <c r="C1022" s="0" t="s">
        <v>519</v>
      </c>
      <c r="D1022" s="0" t="s">
        <v>520</v>
      </c>
      <c r="E1022" s="0" t="s">
        <v>535</v>
      </c>
      <c r="F1022" s="0" t="s">
        <v>529</v>
      </c>
      <c r="G1022" s="0" t="s">
        <v>530</v>
      </c>
    </row>
    <row r="1023" customFormat="false" ht="12.8" hidden="false" customHeight="false" outlineLevel="0" collapsed="false">
      <c r="A1023" s="0" t="s">
        <v>6</v>
      </c>
      <c r="B1023" s="0" t="s">
        <v>133</v>
      </c>
      <c r="C1023" s="0" t="s">
        <v>519</v>
      </c>
      <c r="D1023" s="0" t="s">
        <v>520</v>
      </c>
      <c r="E1023" s="0" t="s">
        <v>536</v>
      </c>
      <c r="F1023" s="0" t="s">
        <v>529</v>
      </c>
      <c r="G1023" s="0" t="s">
        <v>530</v>
      </c>
    </row>
    <row r="1024" customFormat="false" ht="12.8" hidden="false" customHeight="false" outlineLevel="0" collapsed="false">
      <c r="A1024" s="0" t="s">
        <v>6</v>
      </c>
      <c r="B1024" s="0" t="s">
        <v>133</v>
      </c>
      <c r="C1024" s="0" t="s">
        <v>521</v>
      </c>
      <c r="D1024" s="0" t="s">
        <v>520</v>
      </c>
      <c r="E1024" s="0" t="s">
        <v>537</v>
      </c>
      <c r="F1024" s="0" t="s">
        <v>529</v>
      </c>
      <c r="G1024" s="0" t="s">
        <v>530</v>
      </c>
    </row>
    <row r="1025" customFormat="false" ht="12.8" hidden="false" customHeight="false" outlineLevel="0" collapsed="false">
      <c r="A1025" s="0" t="s">
        <v>6</v>
      </c>
      <c r="B1025" s="0" t="s">
        <v>133</v>
      </c>
      <c r="C1025" s="0" t="s">
        <v>521</v>
      </c>
      <c r="D1025" s="0" t="s">
        <v>520</v>
      </c>
      <c r="E1025" s="0" t="s">
        <v>531</v>
      </c>
      <c r="F1025" s="0" t="s">
        <v>529</v>
      </c>
      <c r="G1025" s="0" t="s">
        <v>530</v>
      </c>
    </row>
    <row r="1026" customFormat="false" ht="12.8" hidden="false" customHeight="false" outlineLevel="0" collapsed="false">
      <c r="A1026" s="0" t="s">
        <v>6</v>
      </c>
      <c r="B1026" s="0" t="s">
        <v>133</v>
      </c>
      <c r="C1026" s="0" t="s">
        <v>521</v>
      </c>
      <c r="D1026" s="0" t="s">
        <v>520</v>
      </c>
      <c r="E1026" s="0" t="s">
        <v>538</v>
      </c>
      <c r="F1026" s="0" t="s">
        <v>529</v>
      </c>
      <c r="G1026" s="0" t="s">
        <v>530</v>
      </c>
    </row>
    <row r="1027" customFormat="false" ht="12.8" hidden="false" customHeight="false" outlineLevel="0" collapsed="false">
      <c r="A1027" s="0" t="s">
        <v>6</v>
      </c>
      <c r="B1027" s="0" t="s">
        <v>133</v>
      </c>
      <c r="C1027" s="0" t="s">
        <v>521</v>
      </c>
      <c r="D1027" s="0" t="s">
        <v>520</v>
      </c>
      <c r="E1027" s="0" t="s">
        <v>536</v>
      </c>
      <c r="F1027" s="0" t="s">
        <v>529</v>
      </c>
      <c r="G1027" s="0" t="s">
        <v>530</v>
      </c>
    </row>
    <row r="1028" customFormat="false" ht="12.8" hidden="false" customHeight="false" outlineLevel="0" collapsed="false">
      <c r="A1028" s="0" t="s">
        <v>6</v>
      </c>
      <c r="B1028" s="0" t="s">
        <v>134</v>
      </c>
      <c r="C1028" s="0" t="s">
        <v>519</v>
      </c>
      <c r="D1028" s="0" t="s">
        <v>520</v>
      </c>
      <c r="E1028" s="0" t="s">
        <v>528</v>
      </c>
      <c r="F1028" s="0" t="s">
        <v>529</v>
      </c>
      <c r="G1028" s="0" t="s">
        <v>530</v>
      </c>
    </row>
    <row r="1029" customFormat="false" ht="12.8" hidden="false" customHeight="false" outlineLevel="0" collapsed="false">
      <c r="A1029" s="0" t="s">
        <v>6</v>
      </c>
      <c r="B1029" s="0" t="s">
        <v>134</v>
      </c>
      <c r="C1029" s="0" t="s">
        <v>519</v>
      </c>
      <c r="D1029" s="0" t="s">
        <v>520</v>
      </c>
      <c r="E1029" s="0" t="s">
        <v>531</v>
      </c>
      <c r="F1029" s="0" t="s">
        <v>529</v>
      </c>
      <c r="G1029" s="0" t="s">
        <v>530</v>
      </c>
    </row>
    <row r="1030" customFormat="false" ht="12.8" hidden="false" customHeight="false" outlineLevel="0" collapsed="false">
      <c r="A1030" s="0" t="s">
        <v>6</v>
      </c>
      <c r="B1030" s="0" t="s">
        <v>134</v>
      </c>
      <c r="C1030" s="0" t="s">
        <v>519</v>
      </c>
      <c r="D1030" s="0" t="s">
        <v>520</v>
      </c>
      <c r="E1030" s="0" t="s">
        <v>533</v>
      </c>
      <c r="F1030" s="0" t="s">
        <v>529</v>
      </c>
      <c r="G1030" s="0" t="s">
        <v>530</v>
      </c>
    </row>
    <row r="1031" customFormat="false" ht="12.8" hidden="false" customHeight="false" outlineLevel="0" collapsed="false">
      <c r="A1031" s="0" t="s">
        <v>6</v>
      </c>
      <c r="B1031" s="0" t="s">
        <v>134</v>
      </c>
      <c r="C1031" s="0" t="s">
        <v>519</v>
      </c>
      <c r="D1031" s="0" t="s">
        <v>520</v>
      </c>
      <c r="E1031" s="0" t="s">
        <v>534</v>
      </c>
      <c r="F1031" s="0" t="s">
        <v>529</v>
      </c>
      <c r="G1031" s="0" t="s">
        <v>530</v>
      </c>
    </row>
    <row r="1032" customFormat="false" ht="12.8" hidden="false" customHeight="false" outlineLevel="0" collapsed="false">
      <c r="A1032" s="0" t="s">
        <v>6</v>
      </c>
      <c r="B1032" s="0" t="s">
        <v>134</v>
      </c>
      <c r="C1032" s="0" t="s">
        <v>519</v>
      </c>
      <c r="D1032" s="0" t="s">
        <v>520</v>
      </c>
      <c r="E1032" s="0" t="s">
        <v>535</v>
      </c>
      <c r="F1032" s="0" t="s">
        <v>529</v>
      </c>
      <c r="G1032" s="0" t="s">
        <v>530</v>
      </c>
    </row>
    <row r="1033" customFormat="false" ht="12.8" hidden="false" customHeight="false" outlineLevel="0" collapsed="false">
      <c r="A1033" s="0" t="s">
        <v>6</v>
      </c>
      <c r="B1033" s="0" t="s">
        <v>134</v>
      </c>
      <c r="C1033" s="0" t="s">
        <v>519</v>
      </c>
      <c r="D1033" s="0" t="s">
        <v>520</v>
      </c>
      <c r="E1033" s="0" t="s">
        <v>536</v>
      </c>
      <c r="F1033" s="0" t="s">
        <v>529</v>
      </c>
      <c r="G1033" s="0" t="s">
        <v>530</v>
      </c>
    </row>
    <row r="1034" customFormat="false" ht="12.8" hidden="false" customHeight="false" outlineLevel="0" collapsed="false">
      <c r="A1034" s="0" t="s">
        <v>6</v>
      </c>
      <c r="B1034" s="0" t="s">
        <v>134</v>
      </c>
      <c r="C1034" s="0" t="s">
        <v>521</v>
      </c>
      <c r="D1034" s="0" t="s">
        <v>520</v>
      </c>
      <c r="E1034" s="0" t="s">
        <v>537</v>
      </c>
      <c r="F1034" s="0" t="s">
        <v>529</v>
      </c>
      <c r="G1034" s="0" t="s">
        <v>530</v>
      </c>
    </row>
    <row r="1035" customFormat="false" ht="12.8" hidden="false" customHeight="false" outlineLevel="0" collapsed="false">
      <c r="A1035" s="0" t="s">
        <v>6</v>
      </c>
      <c r="B1035" s="0" t="s">
        <v>134</v>
      </c>
      <c r="C1035" s="0" t="s">
        <v>521</v>
      </c>
      <c r="D1035" s="0" t="s">
        <v>520</v>
      </c>
      <c r="E1035" s="0" t="s">
        <v>531</v>
      </c>
      <c r="F1035" s="0" t="s">
        <v>529</v>
      </c>
      <c r="G1035" s="0" t="s">
        <v>530</v>
      </c>
    </row>
    <row r="1036" customFormat="false" ht="12.8" hidden="false" customHeight="false" outlineLevel="0" collapsed="false">
      <c r="A1036" s="0" t="s">
        <v>6</v>
      </c>
      <c r="B1036" s="0" t="s">
        <v>134</v>
      </c>
      <c r="C1036" s="0" t="s">
        <v>521</v>
      </c>
      <c r="D1036" s="0" t="s">
        <v>520</v>
      </c>
      <c r="E1036" s="0" t="s">
        <v>538</v>
      </c>
      <c r="F1036" s="0" t="s">
        <v>529</v>
      </c>
      <c r="G1036" s="0" t="s">
        <v>530</v>
      </c>
    </row>
    <row r="1037" customFormat="false" ht="12.8" hidden="false" customHeight="false" outlineLevel="0" collapsed="false">
      <c r="A1037" s="0" t="s">
        <v>6</v>
      </c>
      <c r="B1037" s="0" t="s">
        <v>134</v>
      </c>
      <c r="C1037" s="0" t="s">
        <v>521</v>
      </c>
      <c r="D1037" s="0" t="s">
        <v>520</v>
      </c>
      <c r="E1037" s="0" t="s">
        <v>536</v>
      </c>
      <c r="F1037" s="0" t="s">
        <v>529</v>
      </c>
      <c r="G1037" s="0" t="s">
        <v>530</v>
      </c>
    </row>
    <row r="1038" customFormat="false" ht="12.8" hidden="false" customHeight="false" outlineLevel="0" collapsed="false">
      <c r="A1038" s="0" t="s">
        <v>6</v>
      </c>
      <c r="B1038" s="0" t="s">
        <v>135</v>
      </c>
      <c r="C1038" s="0" t="s">
        <v>519</v>
      </c>
      <c r="D1038" s="0" t="s">
        <v>520</v>
      </c>
      <c r="E1038" s="0" t="s">
        <v>528</v>
      </c>
      <c r="F1038" s="0" t="s">
        <v>529</v>
      </c>
      <c r="G1038" s="0" t="s">
        <v>530</v>
      </c>
    </row>
    <row r="1039" customFormat="false" ht="12.8" hidden="false" customHeight="false" outlineLevel="0" collapsed="false">
      <c r="A1039" s="0" t="s">
        <v>6</v>
      </c>
      <c r="B1039" s="0" t="s">
        <v>135</v>
      </c>
      <c r="C1039" s="0" t="s">
        <v>519</v>
      </c>
      <c r="D1039" s="0" t="s">
        <v>520</v>
      </c>
      <c r="E1039" s="0" t="s">
        <v>531</v>
      </c>
      <c r="F1039" s="0" t="s">
        <v>529</v>
      </c>
      <c r="G1039" s="0" t="s">
        <v>530</v>
      </c>
    </row>
    <row r="1040" customFormat="false" ht="12.8" hidden="false" customHeight="false" outlineLevel="0" collapsed="false">
      <c r="A1040" s="0" t="s">
        <v>6</v>
      </c>
      <c r="B1040" s="0" t="s">
        <v>135</v>
      </c>
      <c r="C1040" s="0" t="s">
        <v>519</v>
      </c>
      <c r="D1040" s="0" t="s">
        <v>520</v>
      </c>
      <c r="E1040" s="0" t="s">
        <v>533</v>
      </c>
      <c r="F1040" s="0" t="s">
        <v>529</v>
      </c>
      <c r="G1040" s="0" t="s">
        <v>530</v>
      </c>
    </row>
    <row r="1041" customFormat="false" ht="12.8" hidden="false" customHeight="false" outlineLevel="0" collapsed="false">
      <c r="A1041" s="0" t="s">
        <v>6</v>
      </c>
      <c r="B1041" s="0" t="s">
        <v>135</v>
      </c>
      <c r="C1041" s="0" t="s">
        <v>519</v>
      </c>
      <c r="D1041" s="0" t="s">
        <v>520</v>
      </c>
      <c r="E1041" s="0" t="s">
        <v>534</v>
      </c>
      <c r="F1041" s="0" t="s">
        <v>529</v>
      </c>
      <c r="G1041" s="0" t="s">
        <v>530</v>
      </c>
    </row>
    <row r="1042" customFormat="false" ht="12.8" hidden="false" customHeight="false" outlineLevel="0" collapsed="false">
      <c r="A1042" s="0" t="s">
        <v>6</v>
      </c>
      <c r="B1042" s="0" t="s">
        <v>135</v>
      </c>
      <c r="C1042" s="0" t="s">
        <v>519</v>
      </c>
      <c r="D1042" s="0" t="s">
        <v>520</v>
      </c>
      <c r="E1042" s="0" t="s">
        <v>535</v>
      </c>
      <c r="F1042" s="0" t="s">
        <v>529</v>
      </c>
      <c r="G1042" s="0" t="s">
        <v>530</v>
      </c>
    </row>
    <row r="1043" customFormat="false" ht="12.8" hidden="false" customHeight="false" outlineLevel="0" collapsed="false">
      <c r="A1043" s="0" t="s">
        <v>6</v>
      </c>
      <c r="B1043" s="0" t="s">
        <v>135</v>
      </c>
      <c r="C1043" s="0" t="s">
        <v>519</v>
      </c>
      <c r="D1043" s="0" t="s">
        <v>520</v>
      </c>
      <c r="E1043" s="0" t="s">
        <v>536</v>
      </c>
      <c r="F1043" s="0" t="s">
        <v>529</v>
      </c>
      <c r="G1043" s="0" t="s">
        <v>530</v>
      </c>
    </row>
    <row r="1044" customFormat="false" ht="12.8" hidden="false" customHeight="false" outlineLevel="0" collapsed="false">
      <c r="A1044" s="0" t="s">
        <v>6</v>
      </c>
      <c r="B1044" s="0" t="s">
        <v>135</v>
      </c>
      <c r="C1044" s="0" t="s">
        <v>521</v>
      </c>
      <c r="D1044" s="0" t="s">
        <v>520</v>
      </c>
      <c r="E1044" s="0" t="s">
        <v>537</v>
      </c>
      <c r="F1044" s="0" t="s">
        <v>529</v>
      </c>
      <c r="G1044" s="0" t="s">
        <v>530</v>
      </c>
    </row>
    <row r="1045" customFormat="false" ht="12.8" hidden="false" customHeight="false" outlineLevel="0" collapsed="false">
      <c r="A1045" s="0" t="s">
        <v>6</v>
      </c>
      <c r="B1045" s="0" t="s">
        <v>135</v>
      </c>
      <c r="C1045" s="0" t="s">
        <v>521</v>
      </c>
      <c r="D1045" s="0" t="s">
        <v>520</v>
      </c>
      <c r="E1045" s="0" t="s">
        <v>531</v>
      </c>
      <c r="F1045" s="0" t="s">
        <v>529</v>
      </c>
      <c r="G1045" s="0" t="s">
        <v>530</v>
      </c>
    </row>
    <row r="1046" customFormat="false" ht="12.8" hidden="false" customHeight="false" outlineLevel="0" collapsed="false">
      <c r="A1046" s="0" t="s">
        <v>6</v>
      </c>
      <c r="B1046" s="0" t="s">
        <v>135</v>
      </c>
      <c r="C1046" s="0" t="s">
        <v>521</v>
      </c>
      <c r="D1046" s="0" t="s">
        <v>520</v>
      </c>
      <c r="E1046" s="0" t="s">
        <v>538</v>
      </c>
      <c r="F1046" s="0" t="s">
        <v>529</v>
      </c>
      <c r="G1046" s="0" t="s">
        <v>530</v>
      </c>
    </row>
    <row r="1047" customFormat="false" ht="12.8" hidden="false" customHeight="false" outlineLevel="0" collapsed="false">
      <c r="A1047" s="0" t="s">
        <v>6</v>
      </c>
      <c r="B1047" s="0" t="s">
        <v>135</v>
      </c>
      <c r="C1047" s="0" t="s">
        <v>521</v>
      </c>
      <c r="D1047" s="0" t="s">
        <v>520</v>
      </c>
      <c r="E1047" s="0" t="s">
        <v>536</v>
      </c>
      <c r="F1047" s="0" t="s">
        <v>529</v>
      </c>
      <c r="G1047" s="0" t="s">
        <v>530</v>
      </c>
    </row>
    <row r="1048" customFormat="false" ht="12.8" hidden="false" customHeight="false" outlineLevel="0" collapsed="false">
      <c r="A1048" s="0" t="s">
        <v>6</v>
      </c>
      <c r="B1048" s="0" t="s">
        <v>136</v>
      </c>
      <c r="C1048" s="0" t="s">
        <v>519</v>
      </c>
      <c r="D1048" s="0" t="s">
        <v>520</v>
      </c>
      <c r="E1048" s="0" t="s">
        <v>528</v>
      </c>
      <c r="F1048" s="0" t="s">
        <v>539</v>
      </c>
      <c r="G1048" s="0" t="s">
        <v>530</v>
      </c>
    </row>
    <row r="1049" customFormat="false" ht="12.8" hidden="false" customHeight="false" outlineLevel="0" collapsed="false">
      <c r="A1049" s="0" t="s">
        <v>6</v>
      </c>
      <c r="B1049" s="0" t="s">
        <v>136</v>
      </c>
      <c r="C1049" s="0" t="s">
        <v>519</v>
      </c>
      <c r="D1049" s="0" t="s">
        <v>520</v>
      </c>
      <c r="E1049" s="0" t="s">
        <v>531</v>
      </c>
      <c r="F1049" s="0" t="s">
        <v>539</v>
      </c>
      <c r="G1049" s="0" t="s">
        <v>530</v>
      </c>
    </row>
    <row r="1050" customFormat="false" ht="12.8" hidden="false" customHeight="false" outlineLevel="0" collapsed="false">
      <c r="A1050" s="0" t="s">
        <v>6</v>
      </c>
      <c r="B1050" s="0" t="s">
        <v>136</v>
      </c>
      <c r="C1050" s="0" t="s">
        <v>519</v>
      </c>
      <c r="D1050" s="0" t="s">
        <v>520</v>
      </c>
      <c r="E1050" s="0" t="s">
        <v>533</v>
      </c>
      <c r="F1050" s="0" t="s">
        <v>539</v>
      </c>
      <c r="G1050" s="0" t="s">
        <v>530</v>
      </c>
    </row>
    <row r="1051" customFormat="false" ht="12.8" hidden="false" customHeight="false" outlineLevel="0" collapsed="false">
      <c r="A1051" s="0" t="s">
        <v>6</v>
      </c>
      <c r="B1051" s="0" t="s">
        <v>136</v>
      </c>
      <c r="C1051" s="0" t="s">
        <v>519</v>
      </c>
      <c r="D1051" s="0" t="s">
        <v>520</v>
      </c>
      <c r="E1051" s="0" t="s">
        <v>534</v>
      </c>
      <c r="F1051" s="0" t="s">
        <v>539</v>
      </c>
      <c r="G1051" s="0" t="s">
        <v>530</v>
      </c>
    </row>
    <row r="1052" customFormat="false" ht="12.8" hidden="false" customHeight="false" outlineLevel="0" collapsed="false">
      <c r="A1052" s="0" t="s">
        <v>6</v>
      </c>
      <c r="B1052" s="0" t="s">
        <v>136</v>
      </c>
      <c r="C1052" s="0" t="s">
        <v>519</v>
      </c>
      <c r="D1052" s="0" t="s">
        <v>520</v>
      </c>
      <c r="E1052" s="0" t="s">
        <v>535</v>
      </c>
      <c r="F1052" s="0" t="s">
        <v>539</v>
      </c>
      <c r="G1052" s="0" t="s">
        <v>530</v>
      </c>
    </row>
    <row r="1053" customFormat="false" ht="12.8" hidden="false" customHeight="false" outlineLevel="0" collapsed="false">
      <c r="A1053" s="0" t="s">
        <v>6</v>
      </c>
      <c r="B1053" s="0" t="s">
        <v>136</v>
      </c>
      <c r="C1053" s="0" t="s">
        <v>519</v>
      </c>
      <c r="D1053" s="0" t="s">
        <v>520</v>
      </c>
      <c r="E1053" s="0" t="s">
        <v>536</v>
      </c>
      <c r="F1053" s="0" t="s">
        <v>539</v>
      </c>
      <c r="G1053" s="0" t="s">
        <v>530</v>
      </c>
    </row>
    <row r="1054" customFormat="false" ht="12.8" hidden="false" customHeight="false" outlineLevel="0" collapsed="false">
      <c r="A1054" s="0" t="s">
        <v>6</v>
      </c>
      <c r="B1054" s="0" t="s">
        <v>136</v>
      </c>
      <c r="C1054" s="0" t="s">
        <v>521</v>
      </c>
      <c r="D1054" s="0" t="s">
        <v>520</v>
      </c>
      <c r="E1054" s="0" t="s">
        <v>537</v>
      </c>
      <c r="F1054" s="0" t="s">
        <v>539</v>
      </c>
      <c r="G1054" s="0" t="s">
        <v>530</v>
      </c>
    </row>
    <row r="1055" customFormat="false" ht="12.8" hidden="false" customHeight="false" outlineLevel="0" collapsed="false">
      <c r="A1055" s="0" t="s">
        <v>6</v>
      </c>
      <c r="B1055" s="0" t="s">
        <v>136</v>
      </c>
      <c r="C1055" s="0" t="s">
        <v>521</v>
      </c>
      <c r="D1055" s="0" t="s">
        <v>520</v>
      </c>
      <c r="E1055" s="0" t="s">
        <v>531</v>
      </c>
      <c r="F1055" s="0" t="s">
        <v>539</v>
      </c>
      <c r="G1055" s="0" t="s">
        <v>530</v>
      </c>
    </row>
    <row r="1056" customFormat="false" ht="12.8" hidden="false" customHeight="false" outlineLevel="0" collapsed="false">
      <c r="A1056" s="0" t="s">
        <v>6</v>
      </c>
      <c r="B1056" s="0" t="s">
        <v>136</v>
      </c>
      <c r="C1056" s="0" t="s">
        <v>521</v>
      </c>
      <c r="D1056" s="0" t="s">
        <v>520</v>
      </c>
      <c r="E1056" s="0" t="s">
        <v>538</v>
      </c>
      <c r="F1056" s="0" t="s">
        <v>539</v>
      </c>
      <c r="G1056" s="0" t="s">
        <v>530</v>
      </c>
    </row>
    <row r="1057" customFormat="false" ht="12.8" hidden="false" customHeight="false" outlineLevel="0" collapsed="false">
      <c r="A1057" s="0" t="s">
        <v>6</v>
      </c>
      <c r="B1057" s="0" t="s">
        <v>136</v>
      </c>
      <c r="C1057" s="0" t="s">
        <v>521</v>
      </c>
      <c r="D1057" s="0" t="s">
        <v>520</v>
      </c>
      <c r="E1057" s="0" t="s">
        <v>536</v>
      </c>
      <c r="F1057" s="0" t="s">
        <v>539</v>
      </c>
      <c r="G1057" s="0" t="s">
        <v>530</v>
      </c>
    </row>
    <row r="1058" customFormat="false" ht="12.8" hidden="false" customHeight="false" outlineLevel="0" collapsed="false">
      <c r="A1058" s="0" t="s">
        <v>6</v>
      </c>
      <c r="B1058" s="0" t="s">
        <v>137</v>
      </c>
      <c r="C1058" s="0" t="s">
        <v>519</v>
      </c>
      <c r="D1058" s="0" t="s">
        <v>520</v>
      </c>
      <c r="E1058" s="0" t="s">
        <v>528</v>
      </c>
      <c r="F1058" s="0" t="s">
        <v>539</v>
      </c>
      <c r="G1058" s="0" t="s">
        <v>530</v>
      </c>
    </row>
    <row r="1059" customFormat="false" ht="12.8" hidden="false" customHeight="false" outlineLevel="0" collapsed="false">
      <c r="A1059" s="0" t="s">
        <v>6</v>
      </c>
      <c r="B1059" s="0" t="s">
        <v>137</v>
      </c>
      <c r="C1059" s="0" t="s">
        <v>519</v>
      </c>
      <c r="D1059" s="0" t="s">
        <v>520</v>
      </c>
      <c r="E1059" s="0" t="s">
        <v>531</v>
      </c>
      <c r="F1059" s="0" t="s">
        <v>539</v>
      </c>
      <c r="G1059" s="0" t="s">
        <v>530</v>
      </c>
    </row>
    <row r="1060" customFormat="false" ht="12.8" hidden="false" customHeight="false" outlineLevel="0" collapsed="false">
      <c r="A1060" s="0" t="s">
        <v>6</v>
      </c>
      <c r="B1060" s="0" t="s">
        <v>137</v>
      </c>
      <c r="C1060" s="0" t="s">
        <v>519</v>
      </c>
      <c r="D1060" s="0" t="s">
        <v>520</v>
      </c>
      <c r="E1060" s="0" t="s">
        <v>533</v>
      </c>
      <c r="F1060" s="0" t="s">
        <v>539</v>
      </c>
      <c r="G1060" s="0" t="s">
        <v>530</v>
      </c>
    </row>
    <row r="1061" customFormat="false" ht="12.8" hidden="false" customHeight="false" outlineLevel="0" collapsed="false">
      <c r="A1061" s="0" t="s">
        <v>6</v>
      </c>
      <c r="B1061" s="0" t="s">
        <v>137</v>
      </c>
      <c r="C1061" s="0" t="s">
        <v>519</v>
      </c>
      <c r="D1061" s="0" t="s">
        <v>520</v>
      </c>
      <c r="E1061" s="0" t="s">
        <v>534</v>
      </c>
      <c r="F1061" s="0" t="s">
        <v>539</v>
      </c>
      <c r="G1061" s="0" t="s">
        <v>530</v>
      </c>
    </row>
    <row r="1062" customFormat="false" ht="12.8" hidden="false" customHeight="false" outlineLevel="0" collapsed="false">
      <c r="A1062" s="0" t="s">
        <v>6</v>
      </c>
      <c r="B1062" s="0" t="s">
        <v>137</v>
      </c>
      <c r="C1062" s="0" t="s">
        <v>519</v>
      </c>
      <c r="D1062" s="0" t="s">
        <v>520</v>
      </c>
      <c r="E1062" s="0" t="s">
        <v>535</v>
      </c>
      <c r="F1062" s="0" t="s">
        <v>539</v>
      </c>
      <c r="G1062" s="0" t="s">
        <v>530</v>
      </c>
    </row>
    <row r="1063" customFormat="false" ht="12.8" hidden="false" customHeight="false" outlineLevel="0" collapsed="false">
      <c r="A1063" s="0" t="s">
        <v>6</v>
      </c>
      <c r="B1063" s="0" t="s">
        <v>137</v>
      </c>
      <c r="C1063" s="0" t="s">
        <v>519</v>
      </c>
      <c r="D1063" s="0" t="s">
        <v>520</v>
      </c>
      <c r="E1063" s="0" t="s">
        <v>536</v>
      </c>
      <c r="F1063" s="0" t="s">
        <v>539</v>
      </c>
      <c r="G1063" s="0" t="s">
        <v>530</v>
      </c>
    </row>
    <row r="1064" customFormat="false" ht="12.8" hidden="false" customHeight="false" outlineLevel="0" collapsed="false">
      <c r="A1064" s="0" t="s">
        <v>6</v>
      </c>
      <c r="B1064" s="0" t="s">
        <v>137</v>
      </c>
      <c r="C1064" s="0" t="s">
        <v>521</v>
      </c>
      <c r="D1064" s="0" t="s">
        <v>520</v>
      </c>
      <c r="E1064" s="0" t="s">
        <v>537</v>
      </c>
      <c r="F1064" s="0" t="s">
        <v>539</v>
      </c>
      <c r="G1064" s="0" t="s">
        <v>530</v>
      </c>
    </row>
    <row r="1065" customFormat="false" ht="12.8" hidden="false" customHeight="false" outlineLevel="0" collapsed="false">
      <c r="A1065" s="0" t="s">
        <v>6</v>
      </c>
      <c r="B1065" s="0" t="s">
        <v>137</v>
      </c>
      <c r="C1065" s="0" t="s">
        <v>521</v>
      </c>
      <c r="D1065" s="0" t="s">
        <v>520</v>
      </c>
      <c r="E1065" s="0" t="s">
        <v>531</v>
      </c>
      <c r="F1065" s="0" t="s">
        <v>539</v>
      </c>
      <c r="G1065" s="0" t="s">
        <v>530</v>
      </c>
    </row>
    <row r="1066" customFormat="false" ht="12.8" hidden="false" customHeight="false" outlineLevel="0" collapsed="false">
      <c r="A1066" s="0" t="s">
        <v>6</v>
      </c>
      <c r="B1066" s="0" t="s">
        <v>137</v>
      </c>
      <c r="C1066" s="0" t="s">
        <v>521</v>
      </c>
      <c r="D1066" s="0" t="s">
        <v>520</v>
      </c>
      <c r="E1066" s="0" t="s">
        <v>538</v>
      </c>
      <c r="F1066" s="0" t="s">
        <v>539</v>
      </c>
      <c r="G1066" s="0" t="s">
        <v>530</v>
      </c>
    </row>
    <row r="1067" customFormat="false" ht="12.8" hidden="false" customHeight="false" outlineLevel="0" collapsed="false">
      <c r="A1067" s="0" t="s">
        <v>6</v>
      </c>
      <c r="B1067" s="0" t="s">
        <v>137</v>
      </c>
      <c r="C1067" s="0" t="s">
        <v>521</v>
      </c>
      <c r="D1067" s="0" t="s">
        <v>520</v>
      </c>
      <c r="E1067" s="0" t="s">
        <v>536</v>
      </c>
      <c r="F1067" s="0" t="s">
        <v>539</v>
      </c>
      <c r="G1067" s="0" t="s">
        <v>530</v>
      </c>
    </row>
    <row r="1068" customFormat="false" ht="12.8" hidden="false" customHeight="false" outlineLevel="0" collapsed="false">
      <c r="A1068" s="0" t="s">
        <v>6</v>
      </c>
      <c r="B1068" s="0" t="s">
        <v>138</v>
      </c>
      <c r="C1068" s="0" t="s">
        <v>519</v>
      </c>
      <c r="D1068" s="0" t="s">
        <v>520</v>
      </c>
      <c r="E1068" s="0" t="s">
        <v>528</v>
      </c>
      <c r="F1068" s="0" t="s">
        <v>539</v>
      </c>
      <c r="G1068" s="0" t="s">
        <v>530</v>
      </c>
    </row>
    <row r="1069" customFormat="false" ht="12.8" hidden="false" customHeight="false" outlineLevel="0" collapsed="false">
      <c r="A1069" s="0" t="s">
        <v>6</v>
      </c>
      <c r="B1069" s="0" t="s">
        <v>138</v>
      </c>
      <c r="C1069" s="0" t="s">
        <v>519</v>
      </c>
      <c r="D1069" s="0" t="s">
        <v>520</v>
      </c>
      <c r="E1069" s="0" t="s">
        <v>531</v>
      </c>
      <c r="F1069" s="0" t="s">
        <v>539</v>
      </c>
      <c r="G1069" s="0" t="s">
        <v>530</v>
      </c>
    </row>
    <row r="1070" customFormat="false" ht="12.8" hidden="false" customHeight="false" outlineLevel="0" collapsed="false">
      <c r="A1070" s="0" t="s">
        <v>6</v>
      </c>
      <c r="B1070" s="0" t="s">
        <v>138</v>
      </c>
      <c r="C1070" s="0" t="s">
        <v>519</v>
      </c>
      <c r="D1070" s="0" t="s">
        <v>520</v>
      </c>
      <c r="E1070" s="0" t="s">
        <v>533</v>
      </c>
      <c r="F1070" s="0" t="s">
        <v>539</v>
      </c>
      <c r="G1070" s="0" t="s">
        <v>530</v>
      </c>
    </row>
    <row r="1071" customFormat="false" ht="12.8" hidden="false" customHeight="false" outlineLevel="0" collapsed="false">
      <c r="A1071" s="0" t="s">
        <v>6</v>
      </c>
      <c r="B1071" s="0" t="s">
        <v>138</v>
      </c>
      <c r="C1071" s="0" t="s">
        <v>519</v>
      </c>
      <c r="D1071" s="0" t="s">
        <v>520</v>
      </c>
      <c r="E1071" s="0" t="s">
        <v>534</v>
      </c>
      <c r="F1071" s="0" t="s">
        <v>539</v>
      </c>
      <c r="G1071" s="0" t="s">
        <v>530</v>
      </c>
    </row>
    <row r="1072" customFormat="false" ht="12.8" hidden="false" customHeight="false" outlineLevel="0" collapsed="false">
      <c r="A1072" s="0" t="s">
        <v>6</v>
      </c>
      <c r="B1072" s="0" t="s">
        <v>138</v>
      </c>
      <c r="C1072" s="0" t="s">
        <v>519</v>
      </c>
      <c r="D1072" s="0" t="s">
        <v>520</v>
      </c>
      <c r="E1072" s="0" t="s">
        <v>535</v>
      </c>
      <c r="F1072" s="0" t="s">
        <v>539</v>
      </c>
      <c r="G1072" s="0" t="s">
        <v>530</v>
      </c>
    </row>
    <row r="1073" customFormat="false" ht="12.8" hidden="false" customHeight="false" outlineLevel="0" collapsed="false">
      <c r="A1073" s="0" t="s">
        <v>6</v>
      </c>
      <c r="B1073" s="0" t="s">
        <v>138</v>
      </c>
      <c r="C1073" s="0" t="s">
        <v>519</v>
      </c>
      <c r="D1073" s="0" t="s">
        <v>520</v>
      </c>
      <c r="E1073" s="0" t="s">
        <v>536</v>
      </c>
      <c r="F1073" s="0" t="s">
        <v>539</v>
      </c>
      <c r="G1073" s="0" t="s">
        <v>530</v>
      </c>
    </row>
    <row r="1074" customFormat="false" ht="12.8" hidden="false" customHeight="false" outlineLevel="0" collapsed="false">
      <c r="A1074" s="0" t="s">
        <v>6</v>
      </c>
      <c r="B1074" s="0" t="s">
        <v>138</v>
      </c>
      <c r="C1074" s="0" t="s">
        <v>521</v>
      </c>
      <c r="D1074" s="0" t="s">
        <v>520</v>
      </c>
      <c r="E1074" s="0" t="s">
        <v>537</v>
      </c>
      <c r="F1074" s="0" t="s">
        <v>539</v>
      </c>
      <c r="G1074" s="0" t="s">
        <v>530</v>
      </c>
    </row>
    <row r="1075" customFormat="false" ht="12.8" hidden="false" customHeight="false" outlineLevel="0" collapsed="false">
      <c r="A1075" s="0" t="s">
        <v>6</v>
      </c>
      <c r="B1075" s="0" t="s">
        <v>138</v>
      </c>
      <c r="C1075" s="0" t="s">
        <v>521</v>
      </c>
      <c r="D1075" s="0" t="s">
        <v>520</v>
      </c>
      <c r="E1075" s="0" t="s">
        <v>531</v>
      </c>
      <c r="F1075" s="0" t="s">
        <v>539</v>
      </c>
      <c r="G1075" s="0" t="s">
        <v>530</v>
      </c>
    </row>
    <row r="1076" customFormat="false" ht="12.8" hidden="false" customHeight="false" outlineLevel="0" collapsed="false">
      <c r="A1076" s="0" t="s">
        <v>6</v>
      </c>
      <c r="B1076" s="0" t="s">
        <v>138</v>
      </c>
      <c r="C1076" s="0" t="s">
        <v>521</v>
      </c>
      <c r="D1076" s="0" t="s">
        <v>520</v>
      </c>
      <c r="E1076" s="0" t="s">
        <v>538</v>
      </c>
      <c r="F1076" s="0" t="s">
        <v>539</v>
      </c>
      <c r="G1076" s="0" t="s">
        <v>530</v>
      </c>
    </row>
    <row r="1077" customFormat="false" ht="12.8" hidden="false" customHeight="false" outlineLevel="0" collapsed="false">
      <c r="A1077" s="0" t="s">
        <v>6</v>
      </c>
      <c r="B1077" s="0" t="s">
        <v>138</v>
      </c>
      <c r="C1077" s="0" t="s">
        <v>521</v>
      </c>
      <c r="D1077" s="0" t="s">
        <v>520</v>
      </c>
      <c r="E1077" s="0" t="s">
        <v>536</v>
      </c>
      <c r="F1077" s="0" t="s">
        <v>539</v>
      </c>
      <c r="G1077" s="0" t="s">
        <v>530</v>
      </c>
    </row>
    <row r="1078" customFormat="false" ht="12.8" hidden="false" customHeight="false" outlineLevel="0" collapsed="false">
      <c r="A1078" s="0" t="s">
        <v>6</v>
      </c>
      <c r="B1078" s="0" t="s">
        <v>139</v>
      </c>
      <c r="C1078" s="0" t="s">
        <v>519</v>
      </c>
      <c r="D1078" s="0" t="s">
        <v>520</v>
      </c>
      <c r="E1078" s="0" t="s">
        <v>528</v>
      </c>
      <c r="F1078" s="0" t="s">
        <v>539</v>
      </c>
      <c r="G1078" s="0" t="s">
        <v>530</v>
      </c>
    </row>
    <row r="1079" customFormat="false" ht="12.8" hidden="false" customHeight="false" outlineLevel="0" collapsed="false">
      <c r="A1079" s="0" t="s">
        <v>6</v>
      </c>
      <c r="B1079" s="0" t="s">
        <v>139</v>
      </c>
      <c r="C1079" s="0" t="s">
        <v>519</v>
      </c>
      <c r="D1079" s="0" t="s">
        <v>520</v>
      </c>
      <c r="E1079" s="0" t="s">
        <v>531</v>
      </c>
      <c r="F1079" s="0" t="s">
        <v>539</v>
      </c>
      <c r="G1079" s="0" t="s">
        <v>530</v>
      </c>
    </row>
    <row r="1080" customFormat="false" ht="12.8" hidden="false" customHeight="false" outlineLevel="0" collapsed="false">
      <c r="A1080" s="0" t="s">
        <v>6</v>
      </c>
      <c r="B1080" s="0" t="s">
        <v>139</v>
      </c>
      <c r="C1080" s="0" t="s">
        <v>519</v>
      </c>
      <c r="D1080" s="0" t="s">
        <v>520</v>
      </c>
      <c r="E1080" s="0" t="s">
        <v>533</v>
      </c>
      <c r="F1080" s="0" t="s">
        <v>539</v>
      </c>
      <c r="G1080" s="0" t="s">
        <v>530</v>
      </c>
    </row>
    <row r="1081" customFormat="false" ht="12.8" hidden="false" customHeight="false" outlineLevel="0" collapsed="false">
      <c r="A1081" s="0" t="s">
        <v>6</v>
      </c>
      <c r="B1081" s="0" t="s">
        <v>139</v>
      </c>
      <c r="C1081" s="0" t="s">
        <v>519</v>
      </c>
      <c r="D1081" s="0" t="s">
        <v>520</v>
      </c>
      <c r="E1081" s="0" t="s">
        <v>534</v>
      </c>
      <c r="F1081" s="0" t="s">
        <v>539</v>
      </c>
      <c r="G1081" s="0" t="s">
        <v>530</v>
      </c>
    </row>
    <row r="1082" customFormat="false" ht="12.8" hidden="false" customHeight="false" outlineLevel="0" collapsed="false">
      <c r="A1082" s="0" t="s">
        <v>6</v>
      </c>
      <c r="B1082" s="0" t="s">
        <v>139</v>
      </c>
      <c r="C1082" s="0" t="s">
        <v>519</v>
      </c>
      <c r="D1082" s="0" t="s">
        <v>520</v>
      </c>
      <c r="E1082" s="0" t="s">
        <v>535</v>
      </c>
      <c r="F1082" s="0" t="s">
        <v>539</v>
      </c>
      <c r="G1082" s="0" t="s">
        <v>530</v>
      </c>
    </row>
    <row r="1083" customFormat="false" ht="12.8" hidden="false" customHeight="false" outlineLevel="0" collapsed="false">
      <c r="A1083" s="0" t="s">
        <v>6</v>
      </c>
      <c r="B1083" s="0" t="s">
        <v>139</v>
      </c>
      <c r="C1083" s="0" t="s">
        <v>519</v>
      </c>
      <c r="D1083" s="0" t="s">
        <v>520</v>
      </c>
      <c r="E1083" s="0" t="s">
        <v>536</v>
      </c>
      <c r="F1083" s="0" t="s">
        <v>539</v>
      </c>
      <c r="G1083" s="0" t="s">
        <v>530</v>
      </c>
    </row>
    <row r="1084" customFormat="false" ht="12.8" hidden="false" customHeight="false" outlineLevel="0" collapsed="false">
      <c r="A1084" s="0" t="s">
        <v>6</v>
      </c>
      <c r="B1084" s="0" t="s">
        <v>139</v>
      </c>
      <c r="C1084" s="0" t="s">
        <v>521</v>
      </c>
      <c r="D1084" s="0" t="s">
        <v>520</v>
      </c>
      <c r="E1084" s="0" t="s">
        <v>537</v>
      </c>
      <c r="F1084" s="0" t="s">
        <v>539</v>
      </c>
      <c r="G1084" s="0" t="s">
        <v>530</v>
      </c>
    </row>
    <row r="1085" customFormat="false" ht="12.8" hidden="false" customHeight="false" outlineLevel="0" collapsed="false">
      <c r="A1085" s="0" t="s">
        <v>6</v>
      </c>
      <c r="B1085" s="0" t="s">
        <v>139</v>
      </c>
      <c r="C1085" s="0" t="s">
        <v>521</v>
      </c>
      <c r="D1085" s="0" t="s">
        <v>520</v>
      </c>
      <c r="E1085" s="0" t="s">
        <v>531</v>
      </c>
      <c r="F1085" s="0" t="s">
        <v>539</v>
      </c>
      <c r="G1085" s="0" t="s">
        <v>530</v>
      </c>
    </row>
    <row r="1086" customFormat="false" ht="12.8" hidden="false" customHeight="false" outlineLevel="0" collapsed="false">
      <c r="A1086" s="0" t="s">
        <v>6</v>
      </c>
      <c r="B1086" s="0" t="s">
        <v>139</v>
      </c>
      <c r="C1086" s="0" t="s">
        <v>521</v>
      </c>
      <c r="D1086" s="0" t="s">
        <v>520</v>
      </c>
      <c r="E1086" s="0" t="s">
        <v>538</v>
      </c>
      <c r="F1086" s="0" t="s">
        <v>539</v>
      </c>
      <c r="G1086" s="0" t="s">
        <v>530</v>
      </c>
    </row>
    <row r="1087" customFormat="false" ht="12.8" hidden="false" customHeight="false" outlineLevel="0" collapsed="false">
      <c r="A1087" s="0" t="s">
        <v>6</v>
      </c>
      <c r="B1087" s="0" t="s">
        <v>139</v>
      </c>
      <c r="C1087" s="0" t="s">
        <v>521</v>
      </c>
      <c r="D1087" s="0" t="s">
        <v>520</v>
      </c>
      <c r="E1087" s="0" t="s">
        <v>536</v>
      </c>
      <c r="F1087" s="0" t="s">
        <v>539</v>
      </c>
      <c r="G1087" s="0" t="s">
        <v>530</v>
      </c>
    </row>
    <row r="1088" customFormat="false" ht="12.8" hidden="false" customHeight="false" outlineLevel="0" collapsed="false">
      <c r="A1088" s="0" t="s">
        <v>6</v>
      </c>
      <c r="B1088" s="0" t="s">
        <v>140</v>
      </c>
      <c r="C1088" s="0" t="s">
        <v>519</v>
      </c>
      <c r="D1088" s="0" t="s">
        <v>520</v>
      </c>
      <c r="E1088" s="0" t="s">
        <v>528</v>
      </c>
      <c r="F1088" s="0" t="s">
        <v>539</v>
      </c>
      <c r="G1088" s="0" t="s">
        <v>530</v>
      </c>
    </row>
    <row r="1089" customFormat="false" ht="12.8" hidden="false" customHeight="false" outlineLevel="0" collapsed="false">
      <c r="A1089" s="0" t="s">
        <v>6</v>
      </c>
      <c r="B1089" s="0" t="s">
        <v>140</v>
      </c>
      <c r="C1089" s="0" t="s">
        <v>519</v>
      </c>
      <c r="D1089" s="0" t="s">
        <v>520</v>
      </c>
      <c r="E1089" s="0" t="s">
        <v>531</v>
      </c>
      <c r="F1089" s="0" t="s">
        <v>539</v>
      </c>
      <c r="G1089" s="0" t="s">
        <v>530</v>
      </c>
    </row>
    <row r="1090" customFormat="false" ht="12.8" hidden="false" customHeight="false" outlineLevel="0" collapsed="false">
      <c r="A1090" s="0" t="s">
        <v>6</v>
      </c>
      <c r="B1090" s="0" t="s">
        <v>140</v>
      </c>
      <c r="C1090" s="0" t="s">
        <v>519</v>
      </c>
      <c r="D1090" s="0" t="s">
        <v>520</v>
      </c>
      <c r="E1090" s="0" t="s">
        <v>533</v>
      </c>
      <c r="F1090" s="0" t="s">
        <v>539</v>
      </c>
      <c r="G1090" s="0" t="s">
        <v>530</v>
      </c>
    </row>
    <row r="1091" customFormat="false" ht="12.8" hidden="false" customHeight="false" outlineLevel="0" collapsed="false">
      <c r="A1091" s="0" t="s">
        <v>6</v>
      </c>
      <c r="B1091" s="0" t="s">
        <v>140</v>
      </c>
      <c r="C1091" s="0" t="s">
        <v>519</v>
      </c>
      <c r="D1091" s="0" t="s">
        <v>520</v>
      </c>
      <c r="E1091" s="0" t="s">
        <v>534</v>
      </c>
      <c r="F1091" s="0" t="s">
        <v>539</v>
      </c>
      <c r="G1091" s="0" t="s">
        <v>530</v>
      </c>
    </row>
    <row r="1092" customFormat="false" ht="12.8" hidden="false" customHeight="false" outlineLevel="0" collapsed="false">
      <c r="A1092" s="0" t="s">
        <v>6</v>
      </c>
      <c r="B1092" s="0" t="s">
        <v>140</v>
      </c>
      <c r="C1092" s="0" t="s">
        <v>519</v>
      </c>
      <c r="D1092" s="0" t="s">
        <v>520</v>
      </c>
      <c r="E1092" s="0" t="s">
        <v>535</v>
      </c>
      <c r="F1092" s="0" t="s">
        <v>539</v>
      </c>
      <c r="G1092" s="0" t="s">
        <v>530</v>
      </c>
    </row>
    <row r="1093" customFormat="false" ht="12.8" hidden="false" customHeight="false" outlineLevel="0" collapsed="false">
      <c r="A1093" s="0" t="s">
        <v>6</v>
      </c>
      <c r="B1093" s="0" t="s">
        <v>140</v>
      </c>
      <c r="C1093" s="0" t="s">
        <v>519</v>
      </c>
      <c r="D1093" s="0" t="s">
        <v>520</v>
      </c>
      <c r="E1093" s="0" t="s">
        <v>536</v>
      </c>
      <c r="F1093" s="0" t="s">
        <v>539</v>
      </c>
      <c r="G1093" s="0" t="s">
        <v>530</v>
      </c>
    </row>
    <row r="1094" customFormat="false" ht="12.8" hidden="false" customHeight="false" outlineLevel="0" collapsed="false">
      <c r="A1094" s="0" t="s">
        <v>6</v>
      </c>
      <c r="B1094" s="0" t="s">
        <v>140</v>
      </c>
      <c r="C1094" s="0" t="s">
        <v>521</v>
      </c>
      <c r="D1094" s="0" t="s">
        <v>520</v>
      </c>
      <c r="E1094" s="0" t="s">
        <v>537</v>
      </c>
      <c r="F1094" s="0" t="s">
        <v>539</v>
      </c>
      <c r="G1094" s="0" t="s">
        <v>530</v>
      </c>
    </row>
    <row r="1095" customFormat="false" ht="12.8" hidden="false" customHeight="false" outlineLevel="0" collapsed="false">
      <c r="A1095" s="0" t="s">
        <v>6</v>
      </c>
      <c r="B1095" s="0" t="s">
        <v>140</v>
      </c>
      <c r="C1095" s="0" t="s">
        <v>521</v>
      </c>
      <c r="D1095" s="0" t="s">
        <v>520</v>
      </c>
      <c r="E1095" s="0" t="s">
        <v>531</v>
      </c>
      <c r="F1095" s="0" t="s">
        <v>539</v>
      </c>
      <c r="G1095" s="0" t="s">
        <v>530</v>
      </c>
    </row>
    <row r="1096" customFormat="false" ht="12.8" hidden="false" customHeight="false" outlineLevel="0" collapsed="false">
      <c r="A1096" s="0" t="s">
        <v>6</v>
      </c>
      <c r="B1096" s="0" t="s">
        <v>140</v>
      </c>
      <c r="C1096" s="0" t="s">
        <v>521</v>
      </c>
      <c r="D1096" s="0" t="s">
        <v>520</v>
      </c>
      <c r="E1096" s="0" t="s">
        <v>538</v>
      </c>
      <c r="F1096" s="0" t="s">
        <v>539</v>
      </c>
      <c r="G1096" s="0" t="s">
        <v>530</v>
      </c>
    </row>
    <row r="1097" customFormat="false" ht="12.8" hidden="false" customHeight="false" outlineLevel="0" collapsed="false">
      <c r="A1097" s="0" t="s">
        <v>6</v>
      </c>
      <c r="B1097" s="0" t="s">
        <v>140</v>
      </c>
      <c r="C1097" s="0" t="s">
        <v>521</v>
      </c>
      <c r="D1097" s="0" t="s">
        <v>520</v>
      </c>
      <c r="E1097" s="0" t="s">
        <v>536</v>
      </c>
      <c r="F1097" s="0" t="s">
        <v>539</v>
      </c>
      <c r="G1097" s="0" t="s">
        <v>530</v>
      </c>
    </row>
    <row r="1098" customFormat="false" ht="12.8" hidden="false" customHeight="false" outlineLevel="0" collapsed="false">
      <c r="A1098" s="0" t="s">
        <v>6</v>
      </c>
      <c r="B1098" s="0" t="s">
        <v>141</v>
      </c>
      <c r="C1098" s="0" t="s">
        <v>519</v>
      </c>
      <c r="D1098" s="0" t="s">
        <v>520</v>
      </c>
      <c r="E1098" s="0" t="s">
        <v>528</v>
      </c>
      <c r="F1098" s="0" t="s">
        <v>539</v>
      </c>
      <c r="G1098" s="0" t="s">
        <v>530</v>
      </c>
    </row>
    <row r="1099" customFormat="false" ht="12.8" hidden="false" customHeight="false" outlineLevel="0" collapsed="false">
      <c r="A1099" s="0" t="s">
        <v>6</v>
      </c>
      <c r="B1099" s="0" t="s">
        <v>141</v>
      </c>
      <c r="C1099" s="0" t="s">
        <v>519</v>
      </c>
      <c r="D1099" s="0" t="s">
        <v>520</v>
      </c>
      <c r="E1099" s="0" t="s">
        <v>531</v>
      </c>
      <c r="F1099" s="0" t="s">
        <v>539</v>
      </c>
      <c r="G1099" s="0" t="s">
        <v>530</v>
      </c>
    </row>
    <row r="1100" customFormat="false" ht="12.8" hidden="false" customHeight="false" outlineLevel="0" collapsed="false">
      <c r="A1100" s="0" t="s">
        <v>6</v>
      </c>
      <c r="B1100" s="0" t="s">
        <v>141</v>
      </c>
      <c r="C1100" s="0" t="s">
        <v>519</v>
      </c>
      <c r="D1100" s="0" t="s">
        <v>520</v>
      </c>
      <c r="E1100" s="0" t="s">
        <v>533</v>
      </c>
      <c r="F1100" s="0" t="s">
        <v>539</v>
      </c>
      <c r="G1100" s="0" t="s">
        <v>530</v>
      </c>
    </row>
    <row r="1101" customFormat="false" ht="12.8" hidden="false" customHeight="false" outlineLevel="0" collapsed="false">
      <c r="A1101" s="0" t="s">
        <v>6</v>
      </c>
      <c r="B1101" s="0" t="s">
        <v>141</v>
      </c>
      <c r="C1101" s="0" t="s">
        <v>519</v>
      </c>
      <c r="D1101" s="0" t="s">
        <v>520</v>
      </c>
      <c r="E1101" s="0" t="s">
        <v>534</v>
      </c>
      <c r="F1101" s="0" t="s">
        <v>539</v>
      </c>
      <c r="G1101" s="0" t="s">
        <v>530</v>
      </c>
    </row>
    <row r="1102" customFormat="false" ht="12.8" hidden="false" customHeight="false" outlineLevel="0" collapsed="false">
      <c r="A1102" s="0" t="s">
        <v>6</v>
      </c>
      <c r="B1102" s="0" t="s">
        <v>141</v>
      </c>
      <c r="C1102" s="0" t="s">
        <v>519</v>
      </c>
      <c r="D1102" s="0" t="s">
        <v>520</v>
      </c>
      <c r="E1102" s="0" t="s">
        <v>535</v>
      </c>
      <c r="F1102" s="0" t="s">
        <v>539</v>
      </c>
      <c r="G1102" s="0" t="s">
        <v>530</v>
      </c>
    </row>
    <row r="1103" customFormat="false" ht="12.8" hidden="false" customHeight="false" outlineLevel="0" collapsed="false">
      <c r="A1103" s="0" t="s">
        <v>6</v>
      </c>
      <c r="B1103" s="0" t="s">
        <v>141</v>
      </c>
      <c r="C1103" s="0" t="s">
        <v>519</v>
      </c>
      <c r="D1103" s="0" t="s">
        <v>520</v>
      </c>
      <c r="E1103" s="0" t="s">
        <v>536</v>
      </c>
      <c r="F1103" s="0" t="s">
        <v>539</v>
      </c>
      <c r="G1103" s="0" t="s">
        <v>530</v>
      </c>
    </row>
    <row r="1104" customFormat="false" ht="12.8" hidden="false" customHeight="false" outlineLevel="0" collapsed="false">
      <c r="A1104" s="0" t="s">
        <v>6</v>
      </c>
      <c r="B1104" s="0" t="s">
        <v>141</v>
      </c>
      <c r="C1104" s="0" t="s">
        <v>521</v>
      </c>
      <c r="D1104" s="0" t="s">
        <v>520</v>
      </c>
      <c r="E1104" s="0" t="s">
        <v>537</v>
      </c>
      <c r="F1104" s="0" t="s">
        <v>539</v>
      </c>
      <c r="G1104" s="0" t="s">
        <v>530</v>
      </c>
    </row>
    <row r="1105" customFormat="false" ht="12.8" hidden="false" customHeight="false" outlineLevel="0" collapsed="false">
      <c r="A1105" s="0" t="s">
        <v>6</v>
      </c>
      <c r="B1105" s="0" t="s">
        <v>141</v>
      </c>
      <c r="C1105" s="0" t="s">
        <v>521</v>
      </c>
      <c r="D1105" s="0" t="s">
        <v>520</v>
      </c>
      <c r="E1105" s="0" t="s">
        <v>531</v>
      </c>
      <c r="F1105" s="0" t="s">
        <v>539</v>
      </c>
      <c r="G1105" s="0" t="s">
        <v>530</v>
      </c>
    </row>
    <row r="1106" customFormat="false" ht="12.8" hidden="false" customHeight="false" outlineLevel="0" collapsed="false">
      <c r="A1106" s="0" t="s">
        <v>6</v>
      </c>
      <c r="B1106" s="0" t="s">
        <v>141</v>
      </c>
      <c r="C1106" s="0" t="s">
        <v>521</v>
      </c>
      <c r="D1106" s="0" t="s">
        <v>520</v>
      </c>
      <c r="E1106" s="0" t="s">
        <v>538</v>
      </c>
      <c r="F1106" s="0" t="s">
        <v>539</v>
      </c>
      <c r="G1106" s="0" t="s">
        <v>530</v>
      </c>
    </row>
    <row r="1107" customFormat="false" ht="12.8" hidden="false" customHeight="false" outlineLevel="0" collapsed="false">
      <c r="A1107" s="0" t="s">
        <v>6</v>
      </c>
      <c r="B1107" s="0" t="s">
        <v>141</v>
      </c>
      <c r="C1107" s="0" t="s">
        <v>521</v>
      </c>
      <c r="D1107" s="0" t="s">
        <v>520</v>
      </c>
      <c r="E1107" s="0" t="s">
        <v>536</v>
      </c>
      <c r="F1107" s="0" t="s">
        <v>539</v>
      </c>
      <c r="G1107" s="0" t="s">
        <v>530</v>
      </c>
    </row>
    <row r="1108" customFormat="false" ht="12.8" hidden="false" customHeight="false" outlineLevel="0" collapsed="false">
      <c r="A1108" s="0" t="s">
        <v>6</v>
      </c>
      <c r="B1108" s="0" t="s">
        <v>142</v>
      </c>
      <c r="C1108" s="0" t="s">
        <v>519</v>
      </c>
      <c r="D1108" s="0" t="s">
        <v>520</v>
      </c>
      <c r="E1108" s="0" t="s">
        <v>528</v>
      </c>
      <c r="F1108" s="0" t="s">
        <v>539</v>
      </c>
      <c r="G1108" s="0" t="s">
        <v>530</v>
      </c>
    </row>
    <row r="1109" customFormat="false" ht="12.8" hidden="false" customHeight="false" outlineLevel="0" collapsed="false">
      <c r="A1109" s="0" t="s">
        <v>6</v>
      </c>
      <c r="B1109" s="0" t="s">
        <v>142</v>
      </c>
      <c r="C1109" s="0" t="s">
        <v>519</v>
      </c>
      <c r="D1109" s="0" t="s">
        <v>520</v>
      </c>
      <c r="E1109" s="0" t="s">
        <v>531</v>
      </c>
      <c r="F1109" s="0" t="s">
        <v>539</v>
      </c>
      <c r="G1109" s="0" t="s">
        <v>530</v>
      </c>
    </row>
    <row r="1110" customFormat="false" ht="12.8" hidden="false" customHeight="false" outlineLevel="0" collapsed="false">
      <c r="A1110" s="0" t="s">
        <v>6</v>
      </c>
      <c r="B1110" s="0" t="s">
        <v>142</v>
      </c>
      <c r="C1110" s="0" t="s">
        <v>519</v>
      </c>
      <c r="D1110" s="0" t="s">
        <v>520</v>
      </c>
      <c r="E1110" s="0" t="s">
        <v>533</v>
      </c>
      <c r="F1110" s="0" t="s">
        <v>539</v>
      </c>
      <c r="G1110" s="0" t="s">
        <v>530</v>
      </c>
    </row>
    <row r="1111" customFormat="false" ht="12.8" hidden="false" customHeight="false" outlineLevel="0" collapsed="false">
      <c r="A1111" s="0" t="s">
        <v>6</v>
      </c>
      <c r="B1111" s="0" t="s">
        <v>142</v>
      </c>
      <c r="C1111" s="0" t="s">
        <v>519</v>
      </c>
      <c r="D1111" s="0" t="s">
        <v>520</v>
      </c>
      <c r="E1111" s="0" t="s">
        <v>534</v>
      </c>
      <c r="F1111" s="0" t="s">
        <v>539</v>
      </c>
      <c r="G1111" s="0" t="s">
        <v>530</v>
      </c>
    </row>
    <row r="1112" customFormat="false" ht="12.8" hidden="false" customHeight="false" outlineLevel="0" collapsed="false">
      <c r="A1112" s="0" t="s">
        <v>6</v>
      </c>
      <c r="B1112" s="0" t="s">
        <v>142</v>
      </c>
      <c r="C1112" s="0" t="s">
        <v>519</v>
      </c>
      <c r="D1112" s="0" t="s">
        <v>520</v>
      </c>
      <c r="E1112" s="0" t="s">
        <v>535</v>
      </c>
      <c r="F1112" s="0" t="s">
        <v>539</v>
      </c>
      <c r="G1112" s="0" t="s">
        <v>530</v>
      </c>
    </row>
    <row r="1113" customFormat="false" ht="12.8" hidden="false" customHeight="false" outlineLevel="0" collapsed="false">
      <c r="A1113" s="0" t="s">
        <v>6</v>
      </c>
      <c r="B1113" s="0" t="s">
        <v>142</v>
      </c>
      <c r="C1113" s="0" t="s">
        <v>519</v>
      </c>
      <c r="D1113" s="0" t="s">
        <v>520</v>
      </c>
      <c r="E1113" s="0" t="s">
        <v>536</v>
      </c>
      <c r="F1113" s="0" t="s">
        <v>539</v>
      </c>
      <c r="G1113" s="0" t="s">
        <v>530</v>
      </c>
    </row>
    <row r="1114" customFormat="false" ht="12.8" hidden="false" customHeight="false" outlineLevel="0" collapsed="false">
      <c r="A1114" s="0" t="s">
        <v>6</v>
      </c>
      <c r="B1114" s="0" t="s">
        <v>142</v>
      </c>
      <c r="C1114" s="0" t="s">
        <v>521</v>
      </c>
      <c r="D1114" s="0" t="s">
        <v>520</v>
      </c>
      <c r="E1114" s="0" t="s">
        <v>537</v>
      </c>
      <c r="F1114" s="0" t="s">
        <v>539</v>
      </c>
      <c r="G1114" s="0" t="s">
        <v>530</v>
      </c>
    </row>
    <row r="1115" customFormat="false" ht="12.8" hidden="false" customHeight="false" outlineLevel="0" collapsed="false">
      <c r="A1115" s="0" t="s">
        <v>6</v>
      </c>
      <c r="B1115" s="0" t="s">
        <v>142</v>
      </c>
      <c r="C1115" s="0" t="s">
        <v>521</v>
      </c>
      <c r="D1115" s="0" t="s">
        <v>520</v>
      </c>
      <c r="E1115" s="0" t="s">
        <v>531</v>
      </c>
      <c r="F1115" s="0" t="s">
        <v>539</v>
      </c>
      <c r="G1115" s="0" t="s">
        <v>530</v>
      </c>
    </row>
    <row r="1116" customFormat="false" ht="12.8" hidden="false" customHeight="false" outlineLevel="0" collapsed="false">
      <c r="A1116" s="0" t="s">
        <v>6</v>
      </c>
      <c r="B1116" s="0" t="s">
        <v>142</v>
      </c>
      <c r="C1116" s="0" t="s">
        <v>521</v>
      </c>
      <c r="D1116" s="0" t="s">
        <v>520</v>
      </c>
      <c r="E1116" s="0" t="s">
        <v>538</v>
      </c>
      <c r="F1116" s="0" t="s">
        <v>539</v>
      </c>
      <c r="G1116" s="0" t="s">
        <v>530</v>
      </c>
    </row>
    <row r="1117" customFormat="false" ht="12.8" hidden="false" customHeight="false" outlineLevel="0" collapsed="false">
      <c r="A1117" s="0" t="s">
        <v>6</v>
      </c>
      <c r="B1117" s="0" t="s">
        <v>142</v>
      </c>
      <c r="C1117" s="0" t="s">
        <v>521</v>
      </c>
      <c r="D1117" s="0" t="s">
        <v>520</v>
      </c>
      <c r="E1117" s="0" t="s">
        <v>536</v>
      </c>
      <c r="F1117" s="0" t="s">
        <v>539</v>
      </c>
      <c r="G1117" s="0" t="s">
        <v>530</v>
      </c>
    </row>
    <row r="1118" customFormat="false" ht="12.8" hidden="false" customHeight="false" outlineLevel="0" collapsed="false">
      <c r="A1118" s="0" t="s">
        <v>6</v>
      </c>
      <c r="B1118" s="0" t="s">
        <v>143</v>
      </c>
      <c r="C1118" s="0" t="s">
        <v>519</v>
      </c>
      <c r="D1118" s="0" t="s">
        <v>520</v>
      </c>
      <c r="E1118" s="0" t="s">
        <v>528</v>
      </c>
      <c r="F1118" s="0" t="s">
        <v>539</v>
      </c>
      <c r="G1118" s="0" t="s">
        <v>530</v>
      </c>
    </row>
    <row r="1119" customFormat="false" ht="12.8" hidden="false" customHeight="false" outlineLevel="0" collapsed="false">
      <c r="A1119" s="0" t="s">
        <v>6</v>
      </c>
      <c r="B1119" s="0" t="s">
        <v>143</v>
      </c>
      <c r="C1119" s="0" t="s">
        <v>519</v>
      </c>
      <c r="D1119" s="0" t="s">
        <v>520</v>
      </c>
      <c r="E1119" s="0" t="s">
        <v>531</v>
      </c>
      <c r="F1119" s="0" t="s">
        <v>539</v>
      </c>
      <c r="G1119" s="0" t="s">
        <v>530</v>
      </c>
    </row>
    <row r="1120" customFormat="false" ht="12.8" hidden="false" customHeight="false" outlineLevel="0" collapsed="false">
      <c r="A1120" s="0" t="s">
        <v>6</v>
      </c>
      <c r="B1120" s="0" t="s">
        <v>143</v>
      </c>
      <c r="C1120" s="0" t="s">
        <v>519</v>
      </c>
      <c r="D1120" s="0" t="s">
        <v>520</v>
      </c>
      <c r="E1120" s="0" t="s">
        <v>533</v>
      </c>
      <c r="F1120" s="0" t="s">
        <v>539</v>
      </c>
      <c r="G1120" s="0" t="s">
        <v>530</v>
      </c>
    </row>
    <row r="1121" customFormat="false" ht="12.8" hidden="false" customHeight="false" outlineLevel="0" collapsed="false">
      <c r="A1121" s="0" t="s">
        <v>6</v>
      </c>
      <c r="B1121" s="0" t="s">
        <v>143</v>
      </c>
      <c r="C1121" s="0" t="s">
        <v>519</v>
      </c>
      <c r="D1121" s="0" t="s">
        <v>520</v>
      </c>
      <c r="E1121" s="0" t="s">
        <v>534</v>
      </c>
      <c r="F1121" s="0" t="s">
        <v>539</v>
      </c>
      <c r="G1121" s="0" t="s">
        <v>530</v>
      </c>
    </row>
    <row r="1122" customFormat="false" ht="12.8" hidden="false" customHeight="false" outlineLevel="0" collapsed="false">
      <c r="A1122" s="0" t="s">
        <v>6</v>
      </c>
      <c r="B1122" s="0" t="s">
        <v>143</v>
      </c>
      <c r="C1122" s="0" t="s">
        <v>519</v>
      </c>
      <c r="D1122" s="0" t="s">
        <v>520</v>
      </c>
      <c r="E1122" s="0" t="s">
        <v>535</v>
      </c>
      <c r="F1122" s="0" t="s">
        <v>539</v>
      </c>
      <c r="G1122" s="0" t="s">
        <v>530</v>
      </c>
    </row>
    <row r="1123" customFormat="false" ht="12.8" hidden="false" customHeight="false" outlineLevel="0" collapsed="false">
      <c r="A1123" s="0" t="s">
        <v>6</v>
      </c>
      <c r="B1123" s="0" t="s">
        <v>143</v>
      </c>
      <c r="C1123" s="0" t="s">
        <v>519</v>
      </c>
      <c r="D1123" s="0" t="s">
        <v>520</v>
      </c>
      <c r="E1123" s="0" t="s">
        <v>536</v>
      </c>
      <c r="F1123" s="0" t="s">
        <v>539</v>
      </c>
      <c r="G1123" s="0" t="s">
        <v>530</v>
      </c>
    </row>
    <row r="1124" customFormat="false" ht="12.8" hidden="false" customHeight="false" outlineLevel="0" collapsed="false">
      <c r="A1124" s="0" t="s">
        <v>6</v>
      </c>
      <c r="B1124" s="0" t="s">
        <v>143</v>
      </c>
      <c r="C1124" s="0" t="s">
        <v>521</v>
      </c>
      <c r="D1124" s="0" t="s">
        <v>520</v>
      </c>
      <c r="E1124" s="0" t="s">
        <v>537</v>
      </c>
      <c r="F1124" s="0" t="s">
        <v>539</v>
      </c>
      <c r="G1124" s="0" t="s">
        <v>530</v>
      </c>
    </row>
    <row r="1125" customFormat="false" ht="12.8" hidden="false" customHeight="false" outlineLevel="0" collapsed="false">
      <c r="A1125" s="0" t="s">
        <v>6</v>
      </c>
      <c r="B1125" s="0" t="s">
        <v>143</v>
      </c>
      <c r="C1125" s="0" t="s">
        <v>521</v>
      </c>
      <c r="D1125" s="0" t="s">
        <v>520</v>
      </c>
      <c r="E1125" s="0" t="s">
        <v>531</v>
      </c>
      <c r="F1125" s="0" t="s">
        <v>539</v>
      </c>
      <c r="G1125" s="0" t="s">
        <v>530</v>
      </c>
    </row>
    <row r="1126" customFormat="false" ht="12.8" hidden="false" customHeight="false" outlineLevel="0" collapsed="false">
      <c r="A1126" s="0" t="s">
        <v>6</v>
      </c>
      <c r="B1126" s="0" t="s">
        <v>143</v>
      </c>
      <c r="C1126" s="0" t="s">
        <v>521</v>
      </c>
      <c r="D1126" s="0" t="s">
        <v>520</v>
      </c>
      <c r="E1126" s="0" t="s">
        <v>538</v>
      </c>
      <c r="F1126" s="0" t="s">
        <v>539</v>
      </c>
      <c r="G1126" s="0" t="s">
        <v>530</v>
      </c>
    </row>
    <row r="1127" customFormat="false" ht="12.8" hidden="false" customHeight="false" outlineLevel="0" collapsed="false">
      <c r="A1127" s="0" t="s">
        <v>6</v>
      </c>
      <c r="B1127" s="0" t="s">
        <v>143</v>
      </c>
      <c r="C1127" s="0" t="s">
        <v>521</v>
      </c>
      <c r="D1127" s="0" t="s">
        <v>520</v>
      </c>
      <c r="E1127" s="0" t="s">
        <v>536</v>
      </c>
      <c r="F1127" s="0" t="s">
        <v>539</v>
      </c>
      <c r="G1127" s="0" t="s">
        <v>530</v>
      </c>
    </row>
    <row r="1128" customFormat="false" ht="12.8" hidden="false" customHeight="false" outlineLevel="0" collapsed="false">
      <c r="A1128" s="0" t="s">
        <v>6</v>
      </c>
      <c r="B1128" s="0" t="s">
        <v>144</v>
      </c>
      <c r="C1128" s="0" t="s">
        <v>519</v>
      </c>
      <c r="D1128" s="0" t="s">
        <v>520</v>
      </c>
      <c r="E1128" s="0" t="s">
        <v>528</v>
      </c>
      <c r="F1128" s="0" t="s">
        <v>539</v>
      </c>
      <c r="G1128" s="0" t="s">
        <v>530</v>
      </c>
    </row>
    <row r="1129" customFormat="false" ht="12.8" hidden="false" customHeight="false" outlineLevel="0" collapsed="false">
      <c r="A1129" s="0" t="s">
        <v>6</v>
      </c>
      <c r="B1129" s="0" t="s">
        <v>144</v>
      </c>
      <c r="C1129" s="0" t="s">
        <v>519</v>
      </c>
      <c r="D1129" s="0" t="s">
        <v>520</v>
      </c>
      <c r="E1129" s="0" t="s">
        <v>531</v>
      </c>
      <c r="F1129" s="0" t="s">
        <v>539</v>
      </c>
      <c r="G1129" s="0" t="s">
        <v>530</v>
      </c>
    </row>
    <row r="1130" customFormat="false" ht="12.8" hidden="false" customHeight="false" outlineLevel="0" collapsed="false">
      <c r="A1130" s="0" t="s">
        <v>6</v>
      </c>
      <c r="B1130" s="0" t="s">
        <v>144</v>
      </c>
      <c r="C1130" s="0" t="s">
        <v>519</v>
      </c>
      <c r="D1130" s="0" t="s">
        <v>520</v>
      </c>
      <c r="E1130" s="0" t="s">
        <v>533</v>
      </c>
      <c r="F1130" s="0" t="s">
        <v>539</v>
      </c>
      <c r="G1130" s="0" t="s">
        <v>530</v>
      </c>
    </row>
    <row r="1131" customFormat="false" ht="12.8" hidden="false" customHeight="false" outlineLevel="0" collapsed="false">
      <c r="A1131" s="0" t="s">
        <v>6</v>
      </c>
      <c r="B1131" s="0" t="s">
        <v>144</v>
      </c>
      <c r="C1131" s="0" t="s">
        <v>519</v>
      </c>
      <c r="D1131" s="0" t="s">
        <v>520</v>
      </c>
      <c r="E1131" s="0" t="s">
        <v>534</v>
      </c>
      <c r="F1131" s="0" t="s">
        <v>539</v>
      </c>
      <c r="G1131" s="0" t="s">
        <v>530</v>
      </c>
    </row>
    <row r="1132" customFormat="false" ht="12.8" hidden="false" customHeight="false" outlineLevel="0" collapsed="false">
      <c r="A1132" s="0" t="s">
        <v>6</v>
      </c>
      <c r="B1132" s="0" t="s">
        <v>144</v>
      </c>
      <c r="C1132" s="0" t="s">
        <v>519</v>
      </c>
      <c r="D1132" s="0" t="s">
        <v>520</v>
      </c>
      <c r="E1132" s="0" t="s">
        <v>535</v>
      </c>
      <c r="F1132" s="0" t="s">
        <v>539</v>
      </c>
      <c r="G1132" s="0" t="s">
        <v>530</v>
      </c>
    </row>
    <row r="1133" customFormat="false" ht="12.8" hidden="false" customHeight="false" outlineLevel="0" collapsed="false">
      <c r="A1133" s="0" t="s">
        <v>6</v>
      </c>
      <c r="B1133" s="0" t="s">
        <v>144</v>
      </c>
      <c r="C1133" s="0" t="s">
        <v>519</v>
      </c>
      <c r="D1133" s="0" t="s">
        <v>520</v>
      </c>
      <c r="E1133" s="0" t="s">
        <v>536</v>
      </c>
      <c r="F1133" s="0" t="s">
        <v>539</v>
      </c>
      <c r="G1133" s="0" t="s">
        <v>530</v>
      </c>
    </row>
    <row r="1134" customFormat="false" ht="12.8" hidden="false" customHeight="false" outlineLevel="0" collapsed="false">
      <c r="A1134" s="0" t="s">
        <v>6</v>
      </c>
      <c r="B1134" s="0" t="s">
        <v>144</v>
      </c>
      <c r="C1134" s="0" t="s">
        <v>521</v>
      </c>
      <c r="D1134" s="0" t="s">
        <v>520</v>
      </c>
      <c r="E1134" s="0" t="s">
        <v>537</v>
      </c>
      <c r="F1134" s="0" t="s">
        <v>539</v>
      </c>
      <c r="G1134" s="0" t="s">
        <v>530</v>
      </c>
    </row>
    <row r="1135" customFormat="false" ht="12.8" hidden="false" customHeight="false" outlineLevel="0" collapsed="false">
      <c r="A1135" s="0" t="s">
        <v>6</v>
      </c>
      <c r="B1135" s="0" t="s">
        <v>144</v>
      </c>
      <c r="C1135" s="0" t="s">
        <v>521</v>
      </c>
      <c r="D1135" s="0" t="s">
        <v>520</v>
      </c>
      <c r="E1135" s="0" t="s">
        <v>531</v>
      </c>
      <c r="F1135" s="0" t="s">
        <v>539</v>
      </c>
      <c r="G1135" s="0" t="s">
        <v>530</v>
      </c>
    </row>
    <row r="1136" customFormat="false" ht="12.8" hidden="false" customHeight="false" outlineLevel="0" collapsed="false">
      <c r="A1136" s="0" t="s">
        <v>6</v>
      </c>
      <c r="B1136" s="0" t="s">
        <v>144</v>
      </c>
      <c r="C1136" s="0" t="s">
        <v>521</v>
      </c>
      <c r="D1136" s="0" t="s">
        <v>520</v>
      </c>
      <c r="E1136" s="0" t="s">
        <v>538</v>
      </c>
      <c r="F1136" s="0" t="s">
        <v>539</v>
      </c>
      <c r="G1136" s="0" t="s">
        <v>530</v>
      </c>
    </row>
    <row r="1137" customFormat="false" ht="12.8" hidden="false" customHeight="false" outlineLevel="0" collapsed="false">
      <c r="A1137" s="0" t="s">
        <v>6</v>
      </c>
      <c r="B1137" s="0" t="s">
        <v>144</v>
      </c>
      <c r="C1137" s="0" t="s">
        <v>521</v>
      </c>
      <c r="D1137" s="0" t="s">
        <v>520</v>
      </c>
      <c r="E1137" s="0" t="s">
        <v>536</v>
      </c>
      <c r="F1137" s="0" t="s">
        <v>539</v>
      </c>
      <c r="G1137" s="0" t="s">
        <v>530</v>
      </c>
    </row>
    <row r="1138" customFormat="false" ht="12.8" hidden="false" customHeight="false" outlineLevel="0" collapsed="false">
      <c r="A1138" s="0" t="s">
        <v>6</v>
      </c>
      <c r="B1138" s="0" t="s">
        <v>145</v>
      </c>
      <c r="C1138" s="0" t="s">
        <v>519</v>
      </c>
      <c r="D1138" s="0" t="s">
        <v>520</v>
      </c>
      <c r="E1138" s="0" t="s">
        <v>528</v>
      </c>
      <c r="F1138" s="0" t="s">
        <v>539</v>
      </c>
      <c r="G1138" s="0" t="s">
        <v>530</v>
      </c>
    </row>
    <row r="1139" customFormat="false" ht="12.8" hidden="false" customHeight="false" outlineLevel="0" collapsed="false">
      <c r="A1139" s="0" t="s">
        <v>6</v>
      </c>
      <c r="B1139" s="0" t="s">
        <v>145</v>
      </c>
      <c r="C1139" s="0" t="s">
        <v>519</v>
      </c>
      <c r="D1139" s="0" t="s">
        <v>520</v>
      </c>
      <c r="E1139" s="0" t="s">
        <v>531</v>
      </c>
      <c r="F1139" s="0" t="s">
        <v>539</v>
      </c>
      <c r="G1139" s="0" t="s">
        <v>530</v>
      </c>
    </row>
    <row r="1140" customFormat="false" ht="12.8" hidden="false" customHeight="false" outlineLevel="0" collapsed="false">
      <c r="A1140" s="0" t="s">
        <v>6</v>
      </c>
      <c r="B1140" s="0" t="s">
        <v>145</v>
      </c>
      <c r="C1140" s="0" t="s">
        <v>519</v>
      </c>
      <c r="D1140" s="0" t="s">
        <v>520</v>
      </c>
      <c r="E1140" s="0" t="s">
        <v>533</v>
      </c>
      <c r="F1140" s="0" t="s">
        <v>539</v>
      </c>
      <c r="G1140" s="0" t="s">
        <v>530</v>
      </c>
    </row>
    <row r="1141" customFormat="false" ht="12.8" hidden="false" customHeight="false" outlineLevel="0" collapsed="false">
      <c r="A1141" s="0" t="s">
        <v>6</v>
      </c>
      <c r="B1141" s="0" t="s">
        <v>145</v>
      </c>
      <c r="C1141" s="0" t="s">
        <v>519</v>
      </c>
      <c r="D1141" s="0" t="s">
        <v>520</v>
      </c>
      <c r="E1141" s="0" t="s">
        <v>534</v>
      </c>
      <c r="F1141" s="0" t="s">
        <v>539</v>
      </c>
      <c r="G1141" s="0" t="s">
        <v>530</v>
      </c>
    </row>
    <row r="1142" customFormat="false" ht="12.8" hidden="false" customHeight="false" outlineLevel="0" collapsed="false">
      <c r="A1142" s="0" t="s">
        <v>6</v>
      </c>
      <c r="B1142" s="0" t="s">
        <v>145</v>
      </c>
      <c r="C1142" s="0" t="s">
        <v>519</v>
      </c>
      <c r="D1142" s="0" t="s">
        <v>520</v>
      </c>
      <c r="E1142" s="0" t="s">
        <v>535</v>
      </c>
      <c r="F1142" s="0" t="s">
        <v>539</v>
      </c>
      <c r="G1142" s="0" t="s">
        <v>530</v>
      </c>
    </row>
    <row r="1143" customFormat="false" ht="12.8" hidden="false" customHeight="false" outlineLevel="0" collapsed="false">
      <c r="A1143" s="0" t="s">
        <v>6</v>
      </c>
      <c r="B1143" s="0" t="s">
        <v>145</v>
      </c>
      <c r="C1143" s="0" t="s">
        <v>519</v>
      </c>
      <c r="D1143" s="0" t="s">
        <v>520</v>
      </c>
      <c r="E1143" s="0" t="s">
        <v>536</v>
      </c>
      <c r="F1143" s="0" t="s">
        <v>539</v>
      </c>
      <c r="G1143" s="0" t="s">
        <v>530</v>
      </c>
    </row>
    <row r="1144" customFormat="false" ht="12.8" hidden="false" customHeight="false" outlineLevel="0" collapsed="false">
      <c r="A1144" s="0" t="s">
        <v>6</v>
      </c>
      <c r="B1144" s="0" t="s">
        <v>145</v>
      </c>
      <c r="C1144" s="0" t="s">
        <v>521</v>
      </c>
      <c r="D1144" s="0" t="s">
        <v>520</v>
      </c>
      <c r="E1144" s="0" t="s">
        <v>537</v>
      </c>
      <c r="F1144" s="0" t="s">
        <v>539</v>
      </c>
      <c r="G1144" s="0" t="s">
        <v>530</v>
      </c>
    </row>
    <row r="1145" customFormat="false" ht="12.8" hidden="false" customHeight="false" outlineLevel="0" collapsed="false">
      <c r="A1145" s="0" t="s">
        <v>6</v>
      </c>
      <c r="B1145" s="0" t="s">
        <v>145</v>
      </c>
      <c r="C1145" s="0" t="s">
        <v>521</v>
      </c>
      <c r="D1145" s="0" t="s">
        <v>520</v>
      </c>
      <c r="E1145" s="0" t="s">
        <v>531</v>
      </c>
      <c r="F1145" s="0" t="s">
        <v>539</v>
      </c>
      <c r="G1145" s="0" t="s">
        <v>530</v>
      </c>
    </row>
    <row r="1146" customFormat="false" ht="12.8" hidden="false" customHeight="false" outlineLevel="0" collapsed="false">
      <c r="A1146" s="0" t="s">
        <v>6</v>
      </c>
      <c r="B1146" s="0" t="s">
        <v>145</v>
      </c>
      <c r="C1146" s="0" t="s">
        <v>521</v>
      </c>
      <c r="D1146" s="0" t="s">
        <v>520</v>
      </c>
      <c r="E1146" s="0" t="s">
        <v>538</v>
      </c>
      <c r="F1146" s="0" t="s">
        <v>539</v>
      </c>
      <c r="G1146" s="0" t="s">
        <v>530</v>
      </c>
    </row>
    <row r="1147" customFormat="false" ht="12.8" hidden="false" customHeight="false" outlineLevel="0" collapsed="false">
      <c r="A1147" s="0" t="s">
        <v>6</v>
      </c>
      <c r="B1147" s="0" t="s">
        <v>145</v>
      </c>
      <c r="C1147" s="0" t="s">
        <v>521</v>
      </c>
      <c r="D1147" s="0" t="s">
        <v>520</v>
      </c>
      <c r="E1147" s="0" t="s">
        <v>536</v>
      </c>
      <c r="F1147" s="0" t="s">
        <v>539</v>
      </c>
      <c r="G1147" s="0" t="s">
        <v>530</v>
      </c>
    </row>
    <row r="1148" customFormat="false" ht="12.8" hidden="false" customHeight="false" outlineLevel="0" collapsed="false">
      <c r="A1148" s="0" t="s">
        <v>6</v>
      </c>
      <c r="B1148" s="0" t="s">
        <v>146</v>
      </c>
      <c r="C1148" s="0" t="s">
        <v>519</v>
      </c>
      <c r="D1148" s="0" t="s">
        <v>520</v>
      </c>
      <c r="E1148" s="0" t="s">
        <v>528</v>
      </c>
      <c r="F1148" s="0" t="s">
        <v>539</v>
      </c>
      <c r="G1148" s="0" t="s">
        <v>530</v>
      </c>
    </row>
    <row r="1149" customFormat="false" ht="12.8" hidden="false" customHeight="false" outlineLevel="0" collapsed="false">
      <c r="A1149" s="0" t="s">
        <v>6</v>
      </c>
      <c r="B1149" s="0" t="s">
        <v>146</v>
      </c>
      <c r="C1149" s="0" t="s">
        <v>519</v>
      </c>
      <c r="D1149" s="0" t="s">
        <v>520</v>
      </c>
      <c r="E1149" s="0" t="s">
        <v>531</v>
      </c>
      <c r="F1149" s="0" t="s">
        <v>539</v>
      </c>
      <c r="G1149" s="0" t="s">
        <v>530</v>
      </c>
    </row>
    <row r="1150" customFormat="false" ht="12.8" hidden="false" customHeight="false" outlineLevel="0" collapsed="false">
      <c r="A1150" s="0" t="s">
        <v>6</v>
      </c>
      <c r="B1150" s="0" t="s">
        <v>146</v>
      </c>
      <c r="C1150" s="0" t="s">
        <v>519</v>
      </c>
      <c r="D1150" s="0" t="s">
        <v>520</v>
      </c>
      <c r="E1150" s="0" t="s">
        <v>533</v>
      </c>
      <c r="F1150" s="0" t="s">
        <v>539</v>
      </c>
      <c r="G1150" s="0" t="s">
        <v>530</v>
      </c>
    </row>
    <row r="1151" customFormat="false" ht="12.8" hidden="false" customHeight="false" outlineLevel="0" collapsed="false">
      <c r="A1151" s="0" t="s">
        <v>6</v>
      </c>
      <c r="B1151" s="0" t="s">
        <v>146</v>
      </c>
      <c r="C1151" s="0" t="s">
        <v>519</v>
      </c>
      <c r="D1151" s="0" t="s">
        <v>520</v>
      </c>
      <c r="E1151" s="0" t="s">
        <v>534</v>
      </c>
      <c r="F1151" s="0" t="s">
        <v>539</v>
      </c>
      <c r="G1151" s="0" t="s">
        <v>530</v>
      </c>
    </row>
    <row r="1152" customFormat="false" ht="12.8" hidden="false" customHeight="false" outlineLevel="0" collapsed="false">
      <c r="A1152" s="0" t="s">
        <v>6</v>
      </c>
      <c r="B1152" s="0" t="s">
        <v>146</v>
      </c>
      <c r="C1152" s="0" t="s">
        <v>519</v>
      </c>
      <c r="D1152" s="0" t="s">
        <v>520</v>
      </c>
      <c r="E1152" s="0" t="s">
        <v>535</v>
      </c>
      <c r="F1152" s="0" t="s">
        <v>539</v>
      </c>
      <c r="G1152" s="0" t="s">
        <v>530</v>
      </c>
    </row>
    <row r="1153" customFormat="false" ht="12.8" hidden="false" customHeight="false" outlineLevel="0" collapsed="false">
      <c r="A1153" s="0" t="s">
        <v>6</v>
      </c>
      <c r="B1153" s="0" t="s">
        <v>146</v>
      </c>
      <c r="C1153" s="0" t="s">
        <v>519</v>
      </c>
      <c r="D1153" s="0" t="s">
        <v>520</v>
      </c>
      <c r="E1153" s="0" t="s">
        <v>536</v>
      </c>
      <c r="F1153" s="0" t="s">
        <v>539</v>
      </c>
      <c r="G1153" s="0" t="s">
        <v>530</v>
      </c>
    </row>
    <row r="1154" customFormat="false" ht="12.8" hidden="false" customHeight="false" outlineLevel="0" collapsed="false">
      <c r="A1154" s="0" t="s">
        <v>6</v>
      </c>
      <c r="B1154" s="0" t="s">
        <v>146</v>
      </c>
      <c r="C1154" s="0" t="s">
        <v>521</v>
      </c>
      <c r="D1154" s="0" t="s">
        <v>520</v>
      </c>
      <c r="E1154" s="0" t="s">
        <v>537</v>
      </c>
      <c r="F1154" s="0" t="s">
        <v>539</v>
      </c>
      <c r="G1154" s="0" t="s">
        <v>530</v>
      </c>
    </row>
    <row r="1155" customFormat="false" ht="12.8" hidden="false" customHeight="false" outlineLevel="0" collapsed="false">
      <c r="A1155" s="0" t="s">
        <v>6</v>
      </c>
      <c r="B1155" s="0" t="s">
        <v>146</v>
      </c>
      <c r="C1155" s="0" t="s">
        <v>521</v>
      </c>
      <c r="D1155" s="0" t="s">
        <v>520</v>
      </c>
      <c r="E1155" s="0" t="s">
        <v>531</v>
      </c>
      <c r="F1155" s="0" t="s">
        <v>539</v>
      </c>
      <c r="G1155" s="0" t="s">
        <v>530</v>
      </c>
    </row>
    <row r="1156" customFormat="false" ht="12.8" hidden="false" customHeight="false" outlineLevel="0" collapsed="false">
      <c r="A1156" s="0" t="s">
        <v>6</v>
      </c>
      <c r="B1156" s="0" t="s">
        <v>146</v>
      </c>
      <c r="C1156" s="0" t="s">
        <v>521</v>
      </c>
      <c r="D1156" s="0" t="s">
        <v>520</v>
      </c>
      <c r="E1156" s="0" t="s">
        <v>538</v>
      </c>
      <c r="F1156" s="0" t="s">
        <v>539</v>
      </c>
      <c r="G1156" s="0" t="s">
        <v>530</v>
      </c>
    </row>
    <row r="1157" customFormat="false" ht="12.8" hidden="false" customHeight="false" outlineLevel="0" collapsed="false">
      <c r="A1157" s="0" t="s">
        <v>6</v>
      </c>
      <c r="B1157" s="0" t="s">
        <v>146</v>
      </c>
      <c r="C1157" s="0" t="s">
        <v>521</v>
      </c>
      <c r="D1157" s="0" t="s">
        <v>520</v>
      </c>
      <c r="E1157" s="0" t="s">
        <v>536</v>
      </c>
      <c r="F1157" s="0" t="s">
        <v>539</v>
      </c>
      <c r="G1157" s="0" t="s">
        <v>530</v>
      </c>
    </row>
    <row r="1158" customFormat="false" ht="12.8" hidden="false" customHeight="false" outlineLevel="0" collapsed="false">
      <c r="A1158" s="0" t="s">
        <v>6</v>
      </c>
      <c r="B1158" s="0" t="s">
        <v>147</v>
      </c>
      <c r="C1158" s="0" t="s">
        <v>519</v>
      </c>
      <c r="D1158" s="0" t="s">
        <v>520</v>
      </c>
      <c r="E1158" s="0" t="s">
        <v>528</v>
      </c>
      <c r="F1158" s="0" t="s">
        <v>539</v>
      </c>
      <c r="G1158" s="0" t="s">
        <v>530</v>
      </c>
    </row>
    <row r="1159" customFormat="false" ht="12.8" hidden="false" customHeight="false" outlineLevel="0" collapsed="false">
      <c r="A1159" s="0" t="s">
        <v>6</v>
      </c>
      <c r="B1159" s="0" t="s">
        <v>147</v>
      </c>
      <c r="C1159" s="0" t="s">
        <v>519</v>
      </c>
      <c r="D1159" s="0" t="s">
        <v>520</v>
      </c>
      <c r="E1159" s="0" t="s">
        <v>531</v>
      </c>
      <c r="F1159" s="0" t="s">
        <v>539</v>
      </c>
      <c r="G1159" s="0" t="s">
        <v>530</v>
      </c>
    </row>
    <row r="1160" customFormat="false" ht="12.8" hidden="false" customHeight="false" outlineLevel="0" collapsed="false">
      <c r="A1160" s="0" t="s">
        <v>6</v>
      </c>
      <c r="B1160" s="0" t="s">
        <v>147</v>
      </c>
      <c r="C1160" s="0" t="s">
        <v>519</v>
      </c>
      <c r="D1160" s="0" t="s">
        <v>520</v>
      </c>
      <c r="E1160" s="0" t="s">
        <v>533</v>
      </c>
      <c r="F1160" s="0" t="s">
        <v>539</v>
      </c>
      <c r="G1160" s="0" t="s">
        <v>530</v>
      </c>
    </row>
    <row r="1161" customFormat="false" ht="12.8" hidden="false" customHeight="false" outlineLevel="0" collapsed="false">
      <c r="A1161" s="0" t="s">
        <v>6</v>
      </c>
      <c r="B1161" s="0" t="s">
        <v>147</v>
      </c>
      <c r="C1161" s="0" t="s">
        <v>519</v>
      </c>
      <c r="D1161" s="0" t="s">
        <v>520</v>
      </c>
      <c r="E1161" s="0" t="s">
        <v>534</v>
      </c>
      <c r="F1161" s="0" t="s">
        <v>539</v>
      </c>
      <c r="G1161" s="0" t="s">
        <v>530</v>
      </c>
    </row>
    <row r="1162" customFormat="false" ht="12.8" hidden="false" customHeight="false" outlineLevel="0" collapsed="false">
      <c r="A1162" s="0" t="s">
        <v>6</v>
      </c>
      <c r="B1162" s="0" t="s">
        <v>147</v>
      </c>
      <c r="C1162" s="0" t="s">
        <v>519</v>
      </c>
      <c r="D1162" s="0" t="s">
        <v>520</v>
      </c>
      <c r="E1162" s="0" t="s">
        <v>535</v>
      </c>
      <c r="F1162" s="0" t="s">
        <v>539</v>
      </c>
      <c r="G1162" s="0" t="s">
        <v>530</v>
      </c>
    </row>
    <row r="1163" customFormat="false" ht="12.8" hidden="false" customHeight="false" outlineLevel="0" collapsed="false">
      <c r="A1163" s="0" t="s">
        <v>6</v>
      </c>
      <c r="B1163" s="0" t="s">
        <v>147</v>
      </c>
      <c r="C1163" s="0" t="s">
        <v>519</v>
      </c>
      <c r="D1163" s="0" t="s">
        <v>520</v>
      </c>
      <c r="E1163" s="0" t="s">
        <v>536</v>
      </c>
      <c r="F1163" s="0" t="s">
        <v>539</v>
      </c>
      <c r="G1163" s="0" t="s">
        <v>530</v>
      </c>
    </row>
    <row r="1164" customFormat="false" ht="12.8" hidden="false" customHeight="false" outlineLevel="0" collapsed="false">
      <c r="A1164" s="0" t="s">
        <v>6</v>
      </c>
      <c r="B1164" s="0" t="s">
        <v>147</v>
      </c>
      <c r="C1164" s="0" t="s">
        <v>521</v>
      </c>
      <c r="D1164" s="0" t="s">
        <v>520</v>
      </c>
      <c r="E1164" s="0" t="s">
        <v>537</v>
      </c>
      <c r="F1164" s="0" t="s">
        <v>539</v>
      </c>
      <c r="G1164" s="0" t="s">
        <v>530</v>
      </c>
    </row>
    <row r="1165" customFormat="false" ht="12.8" hidden="false" customHeight="false" outlineLevel="0" collapsed="false">
      <c r="A1165" s="0" t="s">
        <v>6</v>
      </c>
      <c r="B1165" s="0" t="s">
        <v>147</v>
      </c>
      <c r="C1165" s="0" t="s">
        <v>521</v>
      </c>
      <c r="D1165" s="0" t="s">
        <v>520</v>
      </c>
      <c r="E1165" s="0" t="s">
        <v>531</v>
      </c>
      <c r="F1165" s="0" t="s">
        <v>539</v>
      </c>
      <c r="G1165" s="0" t="s">
        <v>530</v>
      </c>
    </row>
    <row r="1166" customFormat="false" ht="12.8" hidden="false" customHeight="false" outlineLevel="0" collapsed="false">
      <c r="A1166" s="0" t="s">
        <v>6</v>
      </c>
      <c r="B1166" s="0" t="s">
        <v>147</v>
      </c>
      <c r="C1166" s="0" t="s">
        <v>521</v>
      </c>
      <c r="D1166" s="0" t="s">
        <v>520</v>
      </c>
      <c r="E1166" s="0" t="s">
        <v>538</v>
      </c>
      <c r="F1166" s="0" t="s">
        <v>539</v>
      </c>
      <c r="G1166" s="0" t="s">
        <v>530</v>
      </c>
    </row>
    <row r="1167" customFormat="false" ht="12.8" hidden="false" customHeight="false" outlineLevel="0" collapsed="false">
      <c r="A1167" s="0" t="s">
        <v>6</v>
      </c>
      <c r="B1167" s="0" t="s">
        <v>147</v>
      </c>
      <c r="C1167" s="0" t="s">
        <v>521</v>
      </c>
      <c r="D1167" s="0" t="s">
        <v>520</v>
      </c>
      <c r="E1167" s="0" t="s">
        <v>536</v>
      </c>
      <c r="F1167" s="0" t="s">
        <v>539</v>
      </c>
      <c r="G1167" s="0" t="s">
        <v>530</v>
      </c>
    </row>
    <row r="1168" customFormat="false" ht="12.8" hidden="false" customHeight="false" outlineLevel="0" collapsed="false">
      <c r="A1168" s="0" t="s">
        <v>6</v>
      </c>
      <c r="B1168" s="0" t="s">
        <v>148</v>
      </c>
      <c r="C1168" s="0" t="s">
        <v>519</v>
      </c>
      <c r="D1168" s="0" t="s">
        <v>522</v>
      </c>
      <c r="E1168" s="0" t="s">
        <v>541</v>
      </c>
      <c r="F1168" s="0" t="s">
        <v>539</v>
      </c>
      <c r="G1168" s="0" t="s">
        <v>530</v>
      </c>
    </row>
    <row r="1169" customFormat="false" ht="12.8" hidden="false" customHeight="false" outlineLevel="0" collapsed="false">
      <c r="A1169" s="0" t="s">
        <v>6</v>
      </c>
      <c r="B1169" s="0" t="s">
        <v>148</v>
      </c>
      <c r="C1169" s="0" t="s">
        <v>519</v>
      </c>
      <c r="D1169" s="0" t="s">
        <v>522</v>
      </c>
      <c r="E1169" s="0" t="s">
        <v>537</v>
      </c>
      <c r="F1169" s="0" t="s">
        <v>539</v>
      </c>
      <c r="G1169" s="0" t="s">
        <v>530</v>
      </c>
    </row>
    <row r="1170" customFormat="false" ht="12.8" hidden="false" customHeight="false" outlineLevel="0" collapsed="false">
      <c r="A1170" s="0" t="s">
        <v>6</v>
      </c>
      <c r="B1170" s="0" t="s">
        <v>148</v>
      </c>
      <c r="C1170" s="0" t="s">
        <v>519</v>
      </c>
      <c r="D1170" s="0" t="s">
        <v>522</v>
      </c>
      <c r="E1170" s="0" t="s">
        <v>531</v>
      </c>
      <c r="F1170" s="0" t="s">
        <v>539</v>
      </c>
      <c r="G1170" s="0" t="s">
        <v>530</v>
      </c>
    </row>
    <row r="1171" customFormat="false" ht="12.8" hidden="false" customHeight="false" outlineLevel="0" collapsed="false">
      <c r="A1171" s="0" t="s">
        <v>6</v>
      </c>
      <c r="B1171" s="0" t="s">
        <v>148</v>
      </c>
      <c r="C1171" s="0" t="s">
        <v>521</v>
      </c>
      <c r="D1171" s="0" t="s">
        <v>522</v>
      </c>
      <c r="E1171" s="0" t="s">
        <v>541</v>
      </c>
      <c r="F1171" s="0" t="s">
        <v>539</v>
      </c>
      <c r="G1171" s="0" t="s">
        <v>530</v>
      </c>
    </row>
    <row r="1172" customFormat="false" ht="12.8" hidden="false" customHeight="false" outlineLevel="0" collapsed="false">
      <c r="A1172" s="0" t="s">
        <v>6</v>
      </c>
      <c r="B1172" s="0" t="s">
        <v>148</v>
      </c>
      <c r="C1172" s="0" t="s">
        <v>521</v>
      </c>
      <c r="D1172" s="0" t="s">
        <v>522</v>
      </c>
      <c r="E1172" s="0" t="s">
        <v>537</v>
      </c>
      <c r="F1172" s="0" t="s">
        <v>539</v>
      </c>
      <c r="G1172" s="0" t="s">
        <v>530</v>
      </c>
    </row>
    <row r="1173" customFormat="false" ht="12.8" hidden="false" customHeight="false" outlineLevel="0" collapsed="false">
      <c r="A1173" s="0" t="s">
        <v>6</v>
      </c>
      <c r="B1173" s="0" t="s">
        <v>148</v>
      </c>
      <c r="C1173" s="0" t="s">
        <v>521</v>
      </c>
      <c r="D1173" s="0" t="s">
        <v>522</v>
      </c>
      <c r="E1173" s="0" t="s">
        <v>531</v>
      </c>
      <c r="F1173" s="0" t="s">
        <v>539</v>
      </c>
      <c r="G1173" s="0" t="s">
        <v>530</v>
      </c>
    </row>
    <row r="1174" customFormat="false" ht="12.8" hidden="false" customHeight="false" outlineLevel="0" collapsed="false">
      <c r="A1174" s="0" t="s">
        <v>6</v>
      </c>
      <c r="B1174" s="0" t="s">
        <v>149</v>
      </c>
      <c r="C1174" s="0" t="s">
        <v>519</v>
      </c>
      <c r="D1174" s="0" t="s">
        <v>522</v>
      </c>
      <c r="E1174" s="0" t="s">
        <v>541</v>
      </c>
      <c r="F1174" s="0" t="s">
        <v>539</v>
      </c>
      <c r="G1174" s="0" t="s">
        <v>530</v>
      </c>
    </row>
    <row r="1175" customFormat="false" ht="12.8" hidden="false" customHeight="false" outlineLevel="0" collapsed="false">
      <c r="A1175" s="0" t="s">
        <v>6</v>
      </c>
      <c r="B1175" s="0" t="s">
        <v>149</v>
      </c>
      <c r="C1175" s="0" t="s">
        <v>519</v>
      </c>
      <c r="D1175" s="0" t="s">
        <v>522</v>
      </c>
      <c r="E1175" s="0" t="s">
        <v>537</v>
      </c>
      <c r="F1175" s="0" t="s">
        <v>539</v>
      </c>
      <c r="G1175" s="0" t="s">
        <v>530</v>
      </c>
    </row>
    <row r="1176" customFormat="false" ht="12.8" hidden="false" customHeight="false" outlineLevel="0" collapsed="false">
      <c r="A1176" s="0" t="s">
        <v>6</v>
      </c>
      <c r="B1176" s="0" t="s">
        <v>149</v>
      </c>
      <c r="C1176" s="0" t="s">
        <v>519</v>
      </c>
      <c r="D1176" s="0" t="s">
        <v>522</v>
      </c>
      <c r="E1176" s="0" t="s">
        <v>531</v>
      </c>
      <c r="F1176" s="0" t="s">
        <v>539</v>
      </c>
      <c r="G1176" s="0" t="s">
        <v>530</v>
      </c>
    </row>
    <row r="1177" customFormat="false" ht="12.8" hidden="false" customHeight="false" outlineLevel="0" collapsed="false">
      <c r="A1177" s="0" t="s">
        <v>6</v>
      </c>
      <c r="B1177" s="0" t="s">
        <v>149</v>
      </c>
      <c r="C1177" s="0" t="s">
        <v>521</v>
      </c>
      <c r="D1177" s="0" t="s">
        <v>522</v>
      </c>
      <c r="E1177" s="0" t="s">
        <v>541</v>
      </c>
      <c r="F1177" s="0" t="s">
        <v>539</v>
      </c>
      <c r="G1177" s="0" t="s">
        <v>530</v>
      </c>
    </row>
    <row r="1178" customFormat="false" ht="12.8" hidden="false" customHeight="false" outlineLevel="0" collapsed="false">
      <c r="A1178" s="0" t="s">
        <v>6</v>
      </c>
      <c r="B1178" s="0" t="s">
        <v>149</v>
      </c>
      <c r="C1178" s="0" t="s">
        <v>521</v>
      </c>
      <c r="D1178" s="0" t="s">
        <v>522</v>
      </c>
      <c r="E1178" s="0" t="s">
        <v>537</v>
      </c>
      <c r="F1178" s="0" t="s">
        <v>539</v>
      </c>
      <c r="G1178" s="0" t="s">
        <v>530</v>
      </c>
    </row>
    <row r="1179" customFormat="false" ht="12.8" hidden="false" customHeight="false" outlineLevel="0" collapsed="false">
      <c r="A1179" s="0" t="s">
        <v>6</v>
      </c>
      <c r="B1179" s="0" t="s">
        <v>149</v>
      </c>
      <c r="C1179" s="0" t="s">
        <v>521</v>
      </c>
      <c r="D1179" s="0" t="s">
        <v>522</v>
      </c>
      <c r="E1179" s="0" t="s">
        <v>531</v>
      </c>
      <c r="F1179" s="0" t="s">
        <v>539</v>
      </c>
      <c r="G1179" s="0" t="s">
        <v>530</v>
      </c>
    </row>
    <row r="1180" customFormat="false" ht="12.8" hidden="false" customHeight="false" outlineLevel="0" collapsed="false">
      <c r="A1180" s="0" t="s">
        <v>6</v>
      </c>
      <c r="B1180" s="0" t="s">
        <v>150</v>
      </c>
      <c r="C1180" s="0" t="s">
        <v>519</v>
      </c>
      <c r="D1180" s="0" t="s">
        <v>522</v>
      </c>
      <c r="E1180" s="0" t="s">
        <v>541</v>
      </c>
      <c r="F1180" s="0" t="s">
        <v>539</v>
      </c>
      <c r="G1180" s="0" t="s">
        <v>530</v>
      </c>
    </row>
    <row r="1181" customFormat="false" ht="12.8" hidden="false" customHeight="false" outlineLevel="0" collapsed="false">
      <c r="A1181" s="0" t="s">
        <v>6</v>
      </c>
      <c r="B1181" s="0" t="s">
        <v>150</v>
      </c>
      <c r="C1181" s="0" t="s">
        <v>519</v>
      </c>
      <c r="D1181" s="0" t="s">
        <v>522</v>
      </c>
      <c r="E1181" s="0" t="s">
        <v>537</v>
      </c>
      <c r="F1181" s="0" t="s">
        <v>539</v>
      </c>
      <c r="G1181" s="0" t="s">
        <v>530</v>
      </c>
    </row>
    <row r="1182" customFormat="false" ht="12.8" hidden="false" customHeight="false" outlineLevel="0" collapsed="false">
      <c r="A1182" s="0" t="s">
        <v>6</v>
      </c>
      <c r="B1182" s="0" t="s">
        <v>150</v>
      </c>
      <c r="C1182" s="0" t="s">
        <v>519</v>
      </c>
      <c r="D1182" s="0" t="s">
        <v>522</v>
      </c>
      <c r="E1182" s="0" t="s">
        <v>531</v>
      </c>
      <c r="F1182" s="0" t="s">
        <v>539</v>
      </c>
      <c r="G1182" s="0" t="s">
        <v>530</v>
      </c>
    </row>
    <row r="1183" customFormat="false" ht="12.8" hidden="false" customHeight="false" outlineLevel="0" collapsed="false">
      <c r="A1183" s="0" t="s">
        <v>6</v>
      </c>
      <c r="B1183" s="0" t="s">
        <v>150</v>
      </c>
      <c r="C1183" s="0" t="s">
        <v>521</v>
      </c>
      <c r="D1183" s="0" t="s">
        <v>522</v>
      </c>
      <c r="E1183" s="0" t="s">
        <v>541</v>
      </c>
      <c r="F1183" s="0" t="s">
        <v>539</v>
      </c>
      <c r="G1183" s="0" t="s">
        <v>530</v>
      </c>
    </row>
    <row r="1184" customFormat="false" ht="12.8" hidden="false" customHeight="false" outlineLevel="0" collapsed="false">
      <c r="A1184" s="0" t="s">
        <v>6</v>
      </c>
      <c r="B1184" s="0" t="s">
        <v>150</v>
      </c>
      <c r="C1184" s="0" t="s">
        <v>521</v>
      </c>
      <c r="D1184" s="0" t="s">
        <v>522</v>
      </c>
      <c r="E1184" s="0" t="s">
        <v>537</v>
      </c>
      <c r="F1184" s="0" t="s">
        <v>539</v>
      </c>
      <c r="G1184" s="0" t="s">
        <v>530</v>
      </c>
    </row>
    <row r="1185" customFormat="false" ht="12.8" hidden="false" customHeight="false" outlineLevel="0" collapsed="false">
      <c r="A1185" s="0" t="s">
        <v>6</v>
      </c>
      <c r="B1185" s="0" t="s">
        <v>150</v>
      </c>
      <c r="C1185" s="0" t="s">
        <v>521</v>
      </c>
      <c r="D1185" s="0" t="s">
        <v>522</v>
      </c>
      <c r="E1185" s="0" t="s">
        <v>531</v>
      </c>
      <c r="F1185" s="0" t="s">
        <v>539</v>
      </c>
      <c r="G1185" s="0" t="s">
        <v>530</v>
      </c>
    </row>
    <row r="1186" customFormat="false" ht="12.8" hidden="false" customHeight="false" outlineLevel="0" collapsed="false">
      <c r="A1186" s="0" t="s">
        <v>6</v>
      </c>
      <c r="B1186" s="0" t="s">
        <v>151</v>
      </c>
      <c r="C1186" s="0" t="s">
        <v>519</v>
      </c>
      <c r="D1186" s="0" t="s">
        <v>522</v>
      </c>
      <c r="E1186" s="0" t="s">
        <v>541</v>
      </c>
      <c r="F1186" s="0" t="s">
        <v>539</v>
      </c>
      <c r="G1186" s="0" t="s">
        <v>530</v>
      </c>
    </row>
    <row r="1187" customFormat="false" ht="12.8" hidden="false" customHeight="false" outlineLevel="0" collapsed="false">
      <c r="A1187" s="0" t="s">
        <v>6</v>
      </c>
      <c r="B1187" s="0" t="s">
        <v>151</v>
      </c>
      <c r="C1187" s="0" t="s">
        <v>519</v>
      </c>
      <c r="D1187" s="0" t="s">
        <v>522</v>
      </c>
      <c r="E1187" s="0" t="s">
        <v>537</v>
      </c>
      <c r="F1187" s="0" t="s">
        <v>539</v>
      </c>
      <c r="G1187" s="0" t="s">
        <v>530</v>
      </c>
    </row>
    <row r="1188" customFormat="false" ht="12.8" hidden="false" customHeight="false" outlineLevel="0" collapsed="false">
      <c r="A1188" s="0" t="s">
        <v>6</v>
      </c>
      <c r="B1188" s="0" t="s">
        <v>151</v>
      </c>
      <c r="C1188" s="0" t="s">
        <v>519</v>
      </c>
      <c r="D1188" s="0" t="s">
        <v>522</v>
      </c>
      <c r="E1188" s="0" t="s">
        <v>531</v>
      </c>
      <c r="F1188" s="0" t="s">
        <v>539</v>
      </c>
      <c r="G1188" s="0" t="s">
        <v>530</v>
      </c>
    </row>
    <row r="1189" customFormat="false" ht="12.8" hidden="false" customHeight="false" outlineLevel="0" collapsed="false">
      <c r="A1189" s="0" t="s">
        <v>6</v>
      </c>
      <c r="B1189" s="0" t="s">
        <v>151</v>
      </c>
      <c r="C1189" s="0" t="s">
        <v>521</v>
      </c>
      <c r="D1189" s="0" t="s">
        <v>522</v>
      </c>
      <c r="E1189" s="0" t="s">
        <v>541</v>
      </c>
      <c r="F1189" s="0" t="s">
        <v>539</v>
      </c>
      <c r="G1189" s="0" t="s">
        <v>530</v>
      </c>
    </row>
    <row r="1190" customFormat="false" ht="12.8" hidden="false" customHeight="false" outlineLevel="0" collapsed="false">
      <c r="A1190" s="0" t="s">
        <v>6</v>
      </c>
      <c r="B1190" s="0" t="s">
        <v>151</v>
      </c>
      <c r="C1190" s="0" t="s">
        <v>521</v>
      </c>
      <c r="D1190" s="0" t="s">
        <v>522</v>
      </c>
      <c r="E1190" s="0" t="s">
        <v>537</v>
      </c>
      <c r="F1190" s="0" t="s">
        <v>539</v>
      </c>
      <c r="G1190" s="0" t="s">
        <v>530</v>
      </c>
    </row>
    <row r="1191" customFormat="false" ht="12.8" hidden="false" customHeight="false" outlineLevel="0" collapsed="false">
      <c r="A1191" s="0" t="s">
        <v>6</v>
      </c>
      <c r="B1191" s="0" t="s">
        <v>151</v>
      </c>
      <c r="C1191" s="0" t="s">
        <v>521</v>
      </c>
      <c r="D1191" s="0" t="s">
        <v>522</v>
      </c>
      <c r="E1191" s="0" t="s">
        <v>531</v>
      </c>
      <c r="F1191" s="0" t="s">
        <v>539</v>
      </c>
      <c r="G1191" s="0" t="s">
        <v>530</v>
      </c>
    </row>
    <row r="1192" customFormat="false" ht="12.8" hidden="false" customHeight="false" outlineLevel="0" collapsed="false">
      <c r="A1192" s="0" t="s">
        <v>6</v>
      </c>
      <c r="B1192" s="0" t="s">
        <v>152</v>
      </c>
      <c r="C1192" s="0" t="s">
        <v>519</v>
      </c>
      <c r="D1192" s="0" t="s">
        <v>522</v>
      </c>
      <c r="E1192" s="0" t="s">
        <v>541</v>
      </c>
      <c r="F1192" s="0" t="s">
        <v>539</v>
      </c>
      <c r="G1192" s="0" t="s">
        <v>530</v>
      </c>
    </row>
    <row r="1193" customFormat="false" ht="12.8" hidden="false" customHeight="false" outlineLevel="0" collapsed="false">
      <c r="A1193" s="0" t="s">
        <v>6</v>
      </c>
      <c r="B1193" s="0" t="s">
        <v>152</v>
      </c>
      <c r="C1193" s="0" t="s">
        <v>519</v>
      </c>
      <c r="D1193" s="0" t="s">
        <v>522</v>
      </c>
      <c r="E1193" s="0" t="s">
        <v>537</v>
      </c>
      <c r="F1193" s="0" t="s">
        <v>539</v>
      </c>
      <c r="G1193" s="0" t="s">
        <v>530</v>
      </c>
    </row>
    <row r="1194" customFormat="false" ht="12.8" hidden="false" customHeight="false" outlineLevel="0" collapsed="false">
      <c r="A1194" s="0" t="s">
        <v>6</v>
      </c>
      <c r="B1194" s="0" t="s">
        <v>152</v>
      </c>
      <c r="C1194" s="0" t="s">
        <v>519</v>
      </c>
      <c r="D1194" s="0" t="s">
        <v>522</v>
      </c>
      <c r="E1194" s="0" t="s">
        <v>531</v>
      </c>
      <c r="F1194" s="0" t="s">
        <v>539</v>
      </c>
      <c r="G1194" s="0" t="s">
        <v>530</v>
      </c>
    </row>
    <row r="1195" customFormat="false" ht="12.8" hidden="false" customHeight="false" outlineLevel="0" collapsed="false">
      <c r="A1195" s="0" t="s">
        <v>6</v>
      </c>
      <c r="B1195" s="0" t="s">
        <v>152</v>
      </c>
      <c r="C1195" s="0" t="s">
        <v>521</v>
      </c>
      <c r="D1195" s="0" t="s">
        <v>522</v>
      </c>
      <c r="E1195" s="0" t="s">
        <v>541</v>
      </c>
      <c r="F1195" s="0" t="s">
        <v>539</v>
      </c>
      <c r="G1195" s="0" t="s">
        <v>530</v>
      </c>
    </row>
    <row r="1196" customFormat="false" ht="12.8" hidden="false" customHeight="false" outlineLevel="0" collapsed="false">
      <c r="A1196" s="0" t="s">
        <v>6</v>
      </c>
      <c r="B1196" s="0" t="s">
        <v>152</v>
      </c>
      <c r="C1196" s="0" t="s">
        <v>521</v>
      </c>
      <c r="D1196" s="0" t="s">
        <v>522</v>
      </c>
      <c r="E1196" s="0" t="s">
        <v>537</v>
      </c>
      <c r="F1196" s="0" t="s">
        <v>539</v>
      </c>
      <c r="G1196" s="0" t="s">
        <v>530</v>
      </c>
    </row>
    <row r="1197" customFormat="false" ht="12.8" hidden="false" customHeight="false" outlineLevel="0" collapsed="false">
      <c r="A1197" s="0" t="s">
        <v>6</v>
      </c>
      <c r="B1197" s="0" t="s">
        <v>152</v>
      </c>
      <c r="C1197" s="0" t="s">
        <v>521</v>
      </c>
      <c r="D1197" s="0" t="s">
        <v>522</v>
      </c>
      <c r="E1197" s="0" t="s">
        <v>531</v>
      </c>
      <c r="F1197" s="0" t="s">
        <v>539</v>
      </c>
      <c r="G1197" s="0" t="s">
        <v>530</v>
      </c>
    </row>
    <row r="1198" customFormat="false" ht="12.8" hidden="false" customHeight="false" outlineLevel="0" collapsed="false">
      <c r="A1198" s="0" t="s">
        <v>6</v>
      </c>
      <c r="B1198" s="0" t="s">
        <v>153</v>
      </c>
      <c r="C1198" s="0" t="s">
        <v>519</v>
      </c>
      <c r="D1198" s="0" t="s">
        <v>522</v>
      </c>
      <c r="E1198" s="0" t="s">
        <v>541</v>
      </c>
      <c r="F1198" s="0" t="s">
        <v>539</v>
      </c>
      <c r="G1198" s="0" t="s">
        <v>530</v>
      </c>
    </row>
    <row r="1199" customFormat="false" ht="12.8" hidden="false" customHeight="false" outlineLevel="0" collapsed="false">
      <c r="A1199" s="0" t="s">
        <v>6</v>
      </c>
      <c r="B1199" s="0" t="s">
        <v>153</v>
      </c>
      <c r="C1199" s="0" t="s">
        <v>519</v>
      </c>
      <c r="D1199" s="0" t="s">
        <v>522</v>
      </c>
      <c r="E1199" s="0" t="s">
        <v>537</v>
      </c>
      <c r="F1199" s="0" t="s">
        <v>539</v>
      </c>
      <c r="G1199" s="0" t="s">
        <v>530</v>
      </c>
    </row>
    <row r="1200" customFormat="false" ht="12.8" hidden="false" customHeight="false" outlineLevel="0" collapsed="false">
      <c r="A1200" s="0" t="s">
        <v>6</v>
      </c>
      <c r="B1200" s="0" t="s">
        <v>153</v>
      </c>
      <c r="C1200" s="0" t="s">
        <v>519</v>
      </c>
      <c r="D1200" s="0" t="s">
        <v>522</v>
      </c>
      <c r="E1200" s="0" t="s">
        <v>531</v>
      </c>
      <c r="F1200" s="0" t="s">
        <v>539</v>
      </c>
      <c r="G1200" s="0" t="s">
        <v>530</v>
      </c>
    </row>
    <row r="1201" customFormat="false" ht="12.8" hidden="false" customHeight="false" outlineLevel="0" collapsed="false">
      <c r="A1201" s="0" t="s">
        <v>6</v>
      </c>
      <c r="B1201" s="0" t="s">
        <v>153</v>
      </c>
      <c r="C1201" s="0" t="s">
        <v>521</v>
      </c>
      <c r="D1201" s="0" t="s">
        <v>522</v>
      </c>
      <c r="E1201" s="0" t="s">
        <v>541</v>
      </c>
      <c r="F1201" s="0" t="s">
        <v>539</v>
      </c>
      <c r="G1201" s="0" t="s">
        <v>530</v>
      </c>
    </row>
    <row r="1202" customFormat="false" ht="12.8" hidden="false" customHeight="false" outlineLevel="0" collapsed="false">
      <c r="A1202" s="0" t="s">
        <v>6</v>
      </c>
      <c r="B1202" s="0" t="s">
        <v>153</v>
      </c>
      <c r="C1202" s="0" t="s">
        <v>521</v>
      </c>
      <c r="D1202" s="0" t="s">
        <v>522</v>
      </c>
      <c r="E1202" s="0" t="s">
        <v>537</v>
      </c>
      <c r="F1202" s="0" t="s">
        <v>539</v>
      </c>
      <c r="G1202" s="0" t="s">
        <v>530</v>
      </c>
    </row>
    <row r="1203" customFormat="false" ht="12.8" hidden="false" customHeight="false" outlineLevel="0" collapsed="false">
      <c r="A1203" s="0" t="s">
        <v>6</v>
      </c>
      <c r="B1203" s="0" t="s">
        <v>153</v>
      </c>
      <c r="C1203" s="0" t="s">
        <v>521</v>
      </c>
      <c r="D1203" s="0" t="s">
        <v>522</v>
      </c>
      <c r="E1203" s="0" t="s">
        <v>531</v>
      </c>
      <c r="F1203" s="0" t="s">
        <v>539</v>
      </c>
      <c r="G1203" s="0" t="s">
        <v>530</v>
      </c>
    </row>
    <row r="1204" customFormat="false" ht="12.8" hidden="false" customHeight="false" outlineLevel="0" collapsed="false">
      <c r="A1204" s="0" t="s">
        <v>6</v>
      </c>
      <c r="B1204" s="0" t="s">
        <v>154</v>
      </c>
      <c r="C1204" s="0" t="s">
        <v>519</v>
      </c>
      <c r="D1204" s="0" t="s">
        <v>522</v>
      </c>
      <c r="E1204" s="0" t="s">
        <v>541</v>
      </c>
      <c r="F1204" s="0" t="s">
        <v>539</v>
      </c>
      <c r="G1204" s="0" t="s">
        <v>530</v>
      </c>
    </row>
    <row r="1205" customFormat="false" ht="12.8" hidden="false" customHeight="false" outlineLevel="0" collapsed="false">
      <c r="A1205" s="0" t="s">
        <v>6</v>
      </c>
      <c r="B1205" s="0" t="s">
        <v>154</v>
      </c>
      <c r="C1205" s="0" t="s">
        <v>519</v>
      </c>
      <c r="D1205" s="0" t="s">
        <v>522</v>
      </c>
      <c r="E1205" s="0" t="s">
        <v>537</v>
      </c>
      <c r="F1205" s="0" t="s">
        <v>539</v>
      </c>
      <c r="G1205" s="0" t="s">
        <v>530</v>
      </c>
    </row>
    <row r="1206" customFormat="false" ht="12.8" hidden="false" customHeight="false" outlineLevel="0" collapsed="false">
      <c r="A1206" s="0" t="s">
        <v>6</v>
      </c>
      <c r="B1206" s="0" t="s">
        <v>154</v>
      </c>
      <c r="C1206" s="0" t="s">
        <v>519</v>
      </c>
      <c r="D1206" s="0" t="s">
        <v>522</v>
      </c>
      <c r="E1206" s="0" t="s">
        <v>531</v>
      </c>
      <c r="F1206" s="0" t="s">
        <v>539</v>
      </c>
      <c r="G1206" s="0" t="s">
        <v>530</v>
      </c>
    </row>
    <row r="1207" customFormat="false" ht="12.8" hidden="false" customHeight="false" outlineLevel="0" collapsed="false">
      <c r="A1207" s="0" t="s">
        <v>6</v>
      </c>
      <c r="B1207" s="0" t="s">
        <v>154</v>
      </c>
      <c r="C1207" s="0" t="s">
        <v>521</v>
      </c>
      <c r="D1207" s="0" t="s">
        <v>522</v>
      </c>
      <c r="E1207" s="0" t="s">
        <v>541</v>
      </c>
      <c r="F1207" s="0" t="s">
        <v>539</v>
      </c>
      <c r="G1207" s="0" t="s">
        <v>530</v>
      </c>
    </row>
    <row r="1208" customFormat="false" ht="12.8" hidden="false" customHeight="false" outlineLevel="0" collapsed="false">
      <c r="A1208" s="0" t="s">
        <v>6</v>
      </c>
      <c r="B1208" s="0" t="s">
        <v>154</v>
      </c>
      <c r="C1208" s="0" t="s">
        <v>521</v>
      </c>
      <c r="D1208" s="0" t="s">
        <v>522</v>
      </c>
      <c r="E1208" s="0" t="s">
        <v>537</v>
      </c>
      <c r="F1208" s="0" t="s">
        <v>539</v>
      </c>
      <c r="G1208" s="0" t="s">
        <v>530</v>
      </c>
    </row>
    <row r="1209" customFormat="false" ht="12.8" hidden="false" customHeight="false" outlineLevel="0" collapsed="false">
      <c r="A1209" s="0" t="s">
        <v>6</v>
      </c>
      <c r="B1209" s="0" t="s">
        <v>154</v>
      </c>
      <c r="C1209" s="0" t="s">
        <v>521</v>
      </c>
      <c r="D1209" s="0" t="s">
        <v>522</v>
      </c>
      <c r="E1209" s="0" t="s">
        <v>531</v>
      </c>
      <c r="F1209" s="0" t="s">
        <v>539</v>
      </c>
      <c r="G1209" s="0" t="s">
        <v>530</v>
      </c>
    </row>
    <row r="1210" customFormat="false" ht="12.8" hidden="false" customHeight="false" outlineLevel="0" collapsed="false">
      <c r="A1210" s="0" t="s">
        <v>6</v>
      </c>
      <c r="B1210" s="0" t="s">
        <v>155</v>
      </c>
      <c r="C1210" s="0" t="s">
        <v>519</v>
      </c>
      <c r="D1210" s="0" t="s">
        <v>522</v>
      </c>
      <c r="E1210" s="0" t="s">
        <v>541</v>
      </c>
      <c r="F1210" s="0" t="s">
        <v>539</v>
      </c>
      <c r="G1210" s="0" t="s">
        <v>530</v>
      </c>
    </row>
    <row r="1211" customFormat="false" ht="12.8" hidden="false" customHeight="false" outlineLevel="0" collapsed="false">
      <c r="A1211" s="0" t="s">
        <v>6</v>
      </c>
      <c r="B1211" s="0" t="s">
        <v>155</v>
      </c>
      <c r="C1211" s="0" t="s">
        <v>519</v>
      </c>
      <c r="D1211" s="0" t="s">
        <v>522</v>
      </c>
      <c r="E1211" s="0" t="s">
        <v>537</v>
      </c>
      <c r="F1211" s="0" t="s">
        <v>539</v>
      </c>
      <c r="G1211" s="0" t="s">
        <v>530</v>
      </c>
    </row>
    <row r="1212" customFormat="false" ht="12.8" hidden="false" customHeight="false" outlineLevel="0" collapsed="false">
      <c r="A1212" s="0" t="s">
        <v>6</v>
      </c>
      <c r="B1212" s="0" t="s">
        <v>155</v>
      </c>
      <c r="C1212" s="0" t="s">
        <v>519</v>
      </c>
      <c r="D1212" s="0" t="s">
        <v>522</v>
      </c>
      <c r="E1212" s="0" t="s">
        <v>531</v>
      </c>
      <c r="F1212" s="0" t="s">
        <v>539</v>
      </c>
      <c r="G1212" s="0" t="s">
        <v>530</v>
      </c>
    </row>
    <row r="1213" customFormat="false" ht="12.8" hidden="false" customHeight="false" outlineLevel="0" collapsed="false">
      <c r="A1213" s="0" t="s">
        <v>6</v>
      </c>
      <c r="B1213" s="0" t="s">
        <v>155</v>
      </c>
      <c r="C1213" s="0" t="s">
        <v>521</v>
      </c>
      <c r="D1213" s="0" t="s">
        <v>522</v>
      </c>
      <c r="E1213" s="0" t="s">
        <v>541</v>
      </c>
      <c r="F1213" s="0" t="s">
        <v>539</v>
      </c>
      <c r="G1213" s="0" t="s">
        <v>530</v>
      </c>
    </row>
    <row r="1214" customFormat="false" ht="12.8" hidden="false" customHeight="false" outlineLevel="0" collapsed="false">
      <c r="A1214" s="0" t="s">
        <v>6</v>
      </c>
      <c r="B1214" s="0" t="s">
        <v>155</v>
      </c>
      <c r="C1214" s="0" t="s">
        <v>521</v>
      </c>
      <c r="D1214" s="0" t="s">
        <v>522</v>
      </c>
      <c r="E1214" s="0" t="s">
        <v>537</v>
      </c>
      <c r="F1214" s="0" t="s">
        <v>539</v>
      </c>
      <c r="G1214" s="0" t="s">
        <v>530</v>
      </c>
    </row>
    <row r="1215" customFormat="false" ht="12.8" hidden="false" customHeight="false" outlineLevel="0" collapsed="false">
      <c r="A1215" s="0" t="s">
        <v>6</v>
      </c>
      <c r="B1215" s="0" t="s">
        <v>155</v>
      </c>
      <c r="C1215" s="0" t="s">
        <v>521</v>
      </c>
      <c r="D1215" s="0" t="s">
        <v>522</v>
      </c>
      <c r="E1215" s="0" t="s">
        <v>531</v>
      </c>
      <c r="F1215" s="0" t="s">
        <v>539</v>
      </c>
      <c r="G1215" s="0" t="s">
        <v>530</v>
      </c>
    </row>
    <row r="1216" customFormat="false" ht="12.8" hidden="false" customHeight="false" outlineLevel="0" collapsed="false">
      <c r="A1216" s="0" t="s">
        <v>6</v>
      </c>
      <c r="B1216" s="0" t="s">
        <v>156</v>
      </c>
      <c r="C1216" s="0" t="s">
        <v>519</v>
      </c>
      <c r="D1216" s="0" t="s">
        <v>520</v>
      </c>
      <c r="E1216" s="0" t="s">
        <v>542</v>
      </c>
      <c r="F1216" s="0" t="s">
        <v>543</v>
      </c>
      <c r="G1216" s="0" t="s">
        <v>530</v>
      </c>
    </row>
    <row r="1217" customFormat="false" ht="12.8" hidden="false" customHeight="false" outlineLevel="0" collapsed="false">
      <c r="A1217" s="0" t="s">
        <v>6</v>
      </c>
      <c r="B1217" s="0" t="s">
        <v>156</v>
      </c>
      <c r="C1217" s="0" t="s">
        <v>519</v>
      </c>
      <c r="D1217" s="0" t="s">
        <v>520</v>
      </c>
      <c r="E1217" s="0" t="s">
        <v>531</v>
      </c>
      <c r="F1217" s="0" t="s">
        <v>543</v>
      </c>
      <c r="G1217" s="0" t="s">
        <v>530</v>
      </c>
    </row>
    <row r="1218" customFormat="false" ht="12.8" hidden="false" customHeight="false" outlineLevel="0" collapsed="false">
      <c r="A1218" s="0" t="s">
        <v>6</v>
      </c>
      <c r="B1218" s="0" t="s">
        <v>156</v>
      </c>
      <c r="C1218" s="0" t="s">
        <v>519</v>
      </c>
      <c r="D1218" s="0" t="s">
        <v>520</v>
      </c>
      <c r="E1218" s="0" t="s">
        <v>544</v>
      </c>
      <c r="F1218" s="0" t="s">
        <v>543</v>
      </c>
      <c r="G1218" s="0" t="s">
        <v>530</v>
      </c>
    </row>
    <row r="1219" customFormat="false" ht="12.8" hidden="false" customHeight="false" outlineLevel="0" collapsed="false">
      <c r="A1219" s="0" t="s">
        <v>6</v>
      </c>
      <c r="B1219" s="0" t="s">
        <v>156</v>
      </c>
      <c r="C1219" s="0" t="s">
        <v>519</v>
      </c>
      <c r="D1219" s="0" t="s">
        <v>520</v>
      </c>
      <c r="E1219" s="0" t="s">
        <v>545</v>
      </c>
      <c r="F1219" s="0" t="s">
        <v>543</v>
      </c>
      <c r="G1219" s="0" t="s">
        <v>530</v>
      </c>
    </row>
    <row r="1220" customFormat="false" ht="12.8" hidden="false" customHeight="false" outlineLevel="0" collapsed="false">
      <c r="A1220" s="0" t="s">
        <v>6</v>
      </c>
      <c r="B1220" s="0" t="s">
        <v>156</v>
      </c>
      <c r="C1220" s="0" t="s">
        <v>519</v>
      </c>
      <c r="D1220" s="0" t="s">
        <v>520</v>
      </c>
      <c r="E1220" s="0" t="s">
        <v>536</v>
      </c>
      <c r="F1220" s="0" t="s">
        <v>543</v>
      </c>
      <c r="G1220" s="0" t="s">
        <v>530</v>
      </c>
    </row>
    <row r="1221" customFormat="false" ht="12.8" hidden="false" customHeight="false" outlineLevel="0" collapsed="false">
      <c r="A1221" s="0" t="s">
        <v>6</v>
      </c>
      <c r="B1221" s="0" t="s">
        <v>156</v>
      </c>
      <c r="C1221" s="0" t="s">
        <v>521</v>
      </c>
      <c r="D1221" s="0" t="s">
        <v>520</v>
      </c>
      <c r="E1221" s="0" t="s">
        <v>542</v>
      </c>
      <c r="F1221" s="0" t="s">
        <v>543</v>
      </c>
      <c r="G1221" s="0" t="s">
        <v>530</v>
      </c>
    </row>
    <row r="1222" customFormat="false" ht="12.8" hidden="false" customHeight="false" outlineLevel="0" collapsed="false">
      <c r="A1222" s="0" t="s">
        <v>6</v>
      </c>
      <c r="B1222" s="0" t="s">
        <v>156</v>
      </c>
      <c r="C1222" s="0" t="s">
        <v>521</v>
      </c>
      <c r="D1222" s="0" t="s">
        <v>520</v>
      </c>
      <c r="E1222" s="0" t="s">
        <v>537</v>
      </c>
      <c r="F1222" s="0" t="s">
        <v>543</v>
      </c>
      <c r="G1222" s="0" t="s">
        <v>530</v>
      </c>
    </row>
    <row r="1223" customFormat="false" ht="12.8" hidden="false" customHeight="false" outlineLevel="0" collapsed="false">
      <c r="A1223" s="0" t="s">
        <v>6</v>
      </c>
      <c r="B1223" s="0" t="s">
        <v>156</v>
      </c>
      <c r="C1223" s="0" t="s">
        <v>521</v>
      </c>
      <c r="D1223" s="0" t="s">
        <v>520</v>
      </c>
      <c r="E1223" s="0" t="s">
        <v>531</v>
      </c>
      <c r="F1223" s="0" t="s">
        <v>543</v>
      </c>
      <c r="G1223" s="0" t="s">
        <v>530</v>
      </c>
    </row>
    <row r="1224" customFormat="false" ht="12.8" hidden="false" customHeight="false" outlineLevel="0" collapsed="false">
      <c r="A1224" s="0" t="s">
        <v>6</v>
      </c>
      <c r="B1224" s="0" t="s">
        <v>156</v>
      </c>
      <c r="C1224" s="0" t="s">
        <v>521</v>
      </c>
      <c r="D1224" s="0" t="s">
        <v>520</v>
      </c>
      <c r="E1224" s="0" t="s">
        <v>532</v>
      </c>
      <c r="F1224" s="0" t="s">
        <v>543</v>
      </c>
      <c r="G1224" s="0" t="s">
        <v>530</v>
      </c>
    </row>
    <row r="1225" customFormat="false" ht="12.8" hidden="false" customHeight="false" outlineLevel="0" collapsed="false">
      <c r="A1225" s="0" t="s">
        <v>6</v>
      </c>
      <c r="B1225" s="0" t="s">
        <v>156</v>
      </c>
      <c r="C1225" s="0" t="s">
        <v>521</v>
      </c>
      <c r="D1225" s="0" t="s">
        <v>520</v>
      </c>
      <c r="E1225" s="0" t="s">
        <v>536</v>
      </c>
      <c r="F1225" s="0" t="s">
        <v>543</v>
      </c>
      <c r="G1225" s="0" t="s">
        <v>530</v>
      </c>
    </row>
    <row r="1226" customFormat="false" ht="12.8" hidden="false" customHeight="false" outlineLevel="0" collapsed="false">
      <c r="A1226" s="0" t="s">
        <v>6</v>
      </c>
      <c r="B1226" s="0" t="s">
        <v>158</v>
      </c>
      <c r="C1226" s="0" t="s">
        <v>519</v>
      </c>
      <c r="D1226" s="0" t="s">
        <v>520</v>
      </c>
      <c r="E1226" s="0" t="s">
        <v>542</v>
      </c>
      <c r="F1226" s="0" t="s">
        <v>543</v>
      </c>
      <c r="G1226" s="0" t="s">
        <v>530</v>
      </c>
    </row>
    <row r="1227" customFormat="false" ht="12.8" hidden="false" customHeight="false" outlineLevel="0" collapsed="false">
      <c r="A1227" s="0" t="s">
        <v>6</v>
      </c>
      <c r="B1227" s="0" t="s">
        <v>158</v>
      </c>
      <c r="C1227" s="0" t="s">
        <v>519</v>
      </c>
      <c r="D1227" s="0" t="s">
        <v>520</v>
      </c>
      <c r="E1227" s="0" t="s">
        <v>531</v>
      </c>
      <c r="F1227" s="0" t="s">
        <v>543</v>
      </c>
      <c r="G1227" s="0" t="s">
        <v>530</v>
      </c>
    </row>
    <row r="1228" customFormat="false" ht="12.8" hidden="false" customHeight="false" outlineLevel="0" collapsed="false">
      <c r="A1228" s="0" t="s">
        <v>6</v>
      </c>
      <c r="B1228" s="0" t="s">
        <v>158</v>
      </c>
      <c r="C1228" s="0" t="s">
        <v>519</v>
      </c>
      <c r="D1228" s="0" t="s">
        <v>520</v>
      </c>
      <c r="E1228" s="0" t="s">
        <v>544</v>
      </c>
      <c r="F1228" s="0" t="s">
        <v>543</v>
      </c>
      <c r="G1228" s="0" t="s">
        <v>530</v>
      </c>
    </row>
    <row r="1229" customFormat="false" ht="12.8" hidden="false" customHeight="false" outlineLevel="0" collapsed="false">
      <c r="A1229" s="0" t="s">
        <v>6</v>
      </c>
      <c r="B1229" s="0" t="s">
        <v>158</v>
      </c>
      <c r="C1229" s="0" t="s">
        <v>519</v>
      </c>
      <c r="D1229" s="0" t="s">
        <v>520</v>
      </c>
      <c r="E1229" s="0" t="s">
        <v>545</v>
      </c>
      <c r="F1229" s="0" t="s">
        <v>543</v>
      </c>
      <c r="G1229" s="0" t="s">
        <v>530</v>
      </c>
    </row>
    <row r="1230" customFormat="false" ht="12.8" hidden="false" customHeight="false" outlineLevel="0" collapsed="false">
      <c r="A1230" s="0" t="s">
        <v>6</v>
      </c>
      <c r="B1230" s="0" t="s">
        <v>158</v>
      </c>
      <c r="C1230" s="0" t="s">
        <v>519</v>
      </c>
      <c r="D1230" s="0" t="s">
        <v>520</v>
      </c>
      <c r="E1230" s="0" t="s">
        <v>536</v>
      </c>
      <c r="F1230" s="0" t="s">
        <v>543</v>
      </c>
      <c r="G1230" s="0" t="s">
        <v>530</v>
      </c>
    </row>
    <row r="1231" customFormat="false" ht="12.8" hidden="false" customHeight="false" outlineLevel="0" collapsed="false">
      <c r="A1231" s="0" t="s">
        <v>6</v>
      </c>
      <c r="B1231" s="0" t="s">
        <v>158</v>
      </c>
      <c r="C1231" s="0" t="s">
        <v>521</v>
      </c>
      <c r="D1231" s="0" t="s">
        <v>520</v>
      </c>
      <c r="E1231" s="0" t="s">
        <v>542</v>
      </c>
      <c r="F1231" s="0" t="s">
        <v>543</v>
      </c>
      <c r="G1231" s="0" t="s">
        <v>530</v>
      </c>
    </row>
    <row r="1232" customFormat="false" ht="12.8" hidden="false" customHeight="false" outlineLevel="0" collapsed="false">
      <c r="A1232" s="0" t="s">
        <v>6</v>
      </c>
      <c r="B1232" s="0" t="s">
        <v>158</v>
      </c>
      <c r="C1232" s="0" t="s">
        <v>521</v>
      </c>
      <c r="D1232" s="0" t="s">
        <v>520</v>
      </c>
      <c r="E1232" s="0" t="s">
        <v>537</v>
      </c>
      <c r="F1232" s="0" t="s">
        <v>543</v>
      </c>
      <c r="G1232" s="0" t="s">
        <v>530</v>
      </c>
    </row>
    <row r="1233" customFormat="false" ht="12.8" hidden="false" customHeight="false" outlineLevel="0" collapsed="false">
      <c r="A1233" s="0" t="s">
        <v>6</v>
      </c>
      <c r="B1233" s="0" t="s">
        <v>158</v>
      </c>
      <c r="C1233" s="0" t="s">
        <v>521</v>
      </c>
      <c r="D1233" s="0" t="s">
        <v>520</v>
      </c>
      <c r="E1233" s="0" t="s">
        <v>531</v>
      </c>
      <c r="F1233" s="0" t="s">
        <v>543</v>
      </c>
      <c r="G1233" s="0" t="s">
        <v>530</v>
      </c>
    </row>
    <row r="1234" customFormat="false" ht="12.8" hidden="false" customHeight="false" outlineLevel="0" collapsed="false">
      <c r="A1234" s="0" t="s">
        <v>6</v>
      </c>
      <c r="B1234" s="0" t="s">
        <v>158</v>
      </c>
      <c r="C1234" s="0" t="s">
        <v>521</v>
      </c>
      <c r="D1234" s="0" t="s">
        <v>520</v>
      </c>
      <c r="E1234" s="0" t="s">
        <v>532</v>
      </c>
      <c r="F1234" s="0" t="s">
        <v>543</v>
      </c>
      <c r="G1234" s="0" t="s">
        <v>530</v>
      </c>
    </row>
    <row r="1235" customFormat="false" ht="12.8" hidden="false" customHeight="false" outlineLevel="0" collapsed="false">
      <c r="A1235" s="0" t="s">
        <v>6</v>
      </c>
      <c r="B1235" s="0" t="s">
        <v>158</v>
      </c>
      <c r="C1235" s="0" t="s">
        <v>521</v>
      </c>
      <c r="D1235" s="0" t="s">
        <v>520</v>
      </c>
      <c r="E1235" s="0" t="s">
        <v>536</v>
      </c>
      <c r="F1235" s="0" t="s">
        <v>543</v>
      </c>
      <c r="G1235" s="0" t="s">
        <v>530</v>
      </c>
    </row>
    <row r="1236" customFormat="false" ht="12.8" hidden="false" customHeight="false" outlineLevel="0" collapsed="false">
      <c r="A1236" s="0" t="s">
        <v>7</v>
      </c>
      <c r="B1236" s="0" t="s">
        <v>159</v>
      </c>
      <c r="C1236" s="0" t="s">
        <v>519</v>
      </c>
      <c r="D1236" s="0" t="s">
        <v>520</v>
      </c>
      <c r="E1236" s="0" t="s">
        <v>528</v>
      </c>
      <c r="F1236" s="0" t="s">
        <v>539</v>
      </c>
      <c r="G1236" s="0" t="s">
        <v>530</v>
      </c>
    </row>
    <row r="1237" customFormat="false" ht="12.8" hidden="false" customHeight="false" outlineLevel="0" collapsed="false">
      <c r="A1237" s="0" t="s">
        <v>7</v>
      </c>
      <c r="B1237" s="0" t="s">
        <v>159</v>
      </c>
      <c r="C1237" s="0" t="s">
        <v>519</v>
      </c>
      <c r="D1237" s="0" t="s">
        <v>520</v>
      </c>
      <c r="E1237" s="0" t="s">
        <v>531</v>
      </c>
      <c r="F1237" s="0" t="s">
        <v>539</v>
      </c>
      <c r="G1237" s="0" t="s">
        <v>530</v>
      </c>
    </row>
    <row r="1238" customFormat="false" ht="12.8" hidden="false" customHeight="false" outlineLevel="0" collapsed="false">
      <c r="A1238" s="0" t="s">
        <v>7</v>
      </c>
      <c r="B1238" s="0" t="s">
        <v>159</v>
      </c>
      <c r="C1238" s="0" t="s">
        <v>519</v>
      </c>
      <c r="D1238" s="0" t="s">
        <v>520</v>
      </c>
      <c r="E1238" s="0" t="s">
        <v>533</v>
      </c>
      <c r="F1238" s="0" t="s">
        <v>539</v>
      </c>
      <c r="G1238" s="0" t="s">
        <v>530</v>
      </c>
    </row>
    <row r="1239" customFormat="false" ht="12.8" hidden="false" customHeight="false" outlineLevel="0" collapsed="false">
      <c r="A1239" s="0" t="s">
        <v>7</v>
      </c>
      <c r="B1239" s="0" t="s">
        <v>159</v>
      </c>
      <c r="C1239" s="0" t="s">
        <v>519</v>
      </c>
      <c r="D1239" s="0" t="s">
        <v>520</v>
      </c>
      <c r="E1239" s="0" t="s">
        <v>534</v>
      </c>
      <c r="F1239" s="0" t="s">
        <v>539</v>
      </c>
      <c r="G1239" s="0" t="s">
        <v>530</v>
      </c>
    </row>
    <row r="1240" customFormat="false" ht="12.8" hidden="false" customHeight="false" outlineLevel="0" collapsed="false">
      <c r="A1240" s="0" t="s">
        <v>7</v>
      </c>
      <c r="B1240" s="0" t="s">
        <v>159</v>
      </c>
      <c r="C1240" s="0" t="s">
        <v>519</v>
      </c>
      <c r="D1240" s="0" t="s">
        <v>520</v>
      </c>
      <c r="E1240" s="0" t="s">
        <v>535</v>
      </c>
      <c r="F1240" s="0" t="s">
        <v>539</v>
      </c>
      <c r="G1240" s="0" t="s">
        <v>530</v>
      </c>
    </row>
    <row r="1241" customFormat="false" ht="12.8" hidden="false" customHeight="false" outlineLevel="0" collapsed="false">
      <c r="A1241" s="0" t="s">
        <v>7</v>
      </c>
      <c r="B1241" s="0" t="s">
        <v>159</v>
      </c>
      <c r="C1241" s="0" t="s">
        <v>519</v>
      </c>
      <c r="D1241" s="0" t="s">
        <v>520</v>
      </c>
      <c r="E1241" s="0" t="s">
        <v>536</v>
      </c>
      <c r="F1241" s="0" t="s">
        <v>539</v>
      </c>
      <c r="G1241" s="0" t="s">
        <v>530</v>
      </c>
    </row>
    <row r="1242" customFormat="false" ht="12.8" hidden="false" customHeight="false" outlineLevel="0" collapsed="false">
      <c r="A1242" s="0" t="s">
        <v>7</v>
      </c>
      <c r="B1242" s="0" t="s">
        <v>159</v>
      </c>
      <c r="C1242" s="0" t="s">
        <v>521</v>
      </c>
      <c r="D1242" s="0" t="s">
        <v>520</v>
      </c>
      <c r="E1242" s="0" t="s">
        <v>537</v>
      </c>
      <c r="F1242" s="0" t="s">
        <v>539</v>
      </c>
      <c r="G1242" s="0" t="s">
        <v>530</v>
      </c>
    </row>
    <row r="1243" customFormat="false" ht="12.8" hidden="false" customHeight="false" outlineLevel="0" collapsed="false">
      <c r="A1243" s="0" t="s">
        <v>7</v>
      </c>
      <c r="B1243" s="0" t="s">
        <v>159</v>
      </c>
      <c r="C1243" s="0" t="s">
        <v>521</v>
      </c>
      <c r="D1243" s="0" t="s">
        <v>520</v>
      </c>
      <c r="E1243" s="0" t="s">
        <v>531</v>
      </c>
      <c r="F1243" s="0" t="s">
        <v>539</v>
      </c>
      <c r="G1243" s="0" t="s">
        <v>530</v>
      </c>
    </row>
    <row r="1244" customFormat="false" ht="12.8" hidden="false" customHeight="false" outlineLevel="0" collapsed="false">
      <c r="A1244" s="0" t="s">
        <v>7</v>
      </c>
      <c r="B1244" s="0" t="s">
        <v>159</v>
      </c>
      <c r="C1244" s="0" t="s">
        <v>521</v>
      </c>
      <c r="D1244" s="0" t="s">
        <v>520</v>
      </c>
      <c r="E1244" s="0" t="s">
        <v>538</v>
      </c>
      <c r="F1244" s="0" t="s">
        <v>539</v>
      </c>
      <c r="G1244" s="0" t="s">
        <v>530</v>
      </c>
    </row>
    <row r="1245" customFormat="false" ht="12.8" hidden="false" customHeight="false" outlineLevel="0" collapsed="false">
      <c r="A1245" s="0" t="s">
        <v>7</v>
      </c>
      <c r="B1245" s="0" t="s">
        <v>159</v>
      </c>
      <c r="C1245" s="0" t="s">
        <v>521</v>
      </c>
      <c r="D1245" s="0" t="s">
        <v>520</v>
      </c>
      <c r="E1245" s="0" t="s">
        <v>536</v>
      </c>
      <c r="F1245" s="0" t="s">
        <v>539</v>
      </c>
      <c r="G1245" s="0" t="s">
        <v>530</v>
      </c>
    </row>
    <row r="1246" customFormat="false" ht="12.8" hidden="false" customHeight="false" outlineLevel="0" collapsed="false">
      <c r="A1246" s="0" t="s">
        <v>7</v>
      </c>
      <c r="B1246" s="0" t="s">
        <v>160</v>
      </c>
      <c r="C1246" s="0" t="s">
        <v>519</v>
      </c>
      <c r="D1246" s="0" t="s">
        <v>520</v>
      </c>
      <c r="E1246" s="0" t="s">
        <v>528</v>
      </c>
      <c r="F1246" s="0" t="s">
        <v>539</v>
      </c>
      <c r="G1246" s="0" t="s">
        <v>530</v>
      </c>
    </row>
    <row r="1247" customFormat="false" ht="12.8" hidden="false" customHeight="false" outlineLevel="0" collapsed="false">
      <c r="A1247" s="0" t="s">
        <v>7</v>
      </c>
      <c r="B1247" s="0" t="s">
        <v>160</v>
      </c>
      <c r="C1247" s="0" t="s">
        <v>519</v>
      </c>
      <c r="D1247" s="0" t="s">
        <v>520</v>
      </c>
      <c r="E1247" s="0" t="s">
        <v>531</v>
      </c>
      <c r="F1247" s="0" t="s">
        <v>539</v>
      </c>
      <c r="G1247" s="0" t="s">
        <v>530</v>
      </c>
    </row>
    <row r="1248" customFormat="false" ht="12.8" hidden="false" customHeight="false" outlineLevel="0" collapsed="false">
      <c r="A1248" s="0" t="s">
        <v>7</v>
      </c>
      <c r="B1248" s="0" t="s">
        <v>160</v>
      </c>
      <c r="C1248" s="0" t="s">
        <v>519</v>
      </c>
      <c r="D1248" s="0" t="s">
        <v>520</v>
      </c>
      <c r="E1248" s="0" t="s">
        <v>533</v>
      </c>
      <c r="F1248" s="0" t="s">
        <v>539</v>
      </c>
      <c r="G1248" s="0" t="s">
        <v>530</v>
      </c>
    </row>
    <row r="1249" customFormat="false" ht="12.8" hidden="false" customHeight="false" outlineLevel="0" collapsed="false">
      <c r="A1249" s="0" t="s">
        <v>7</v>
      </c>
      <c r="B1249" s="0" t="s">
        <v>160</v>
      </c>
      <c r="C1249" s="0" t="s">
        <v>519</v>
      </c>
      <c r="D1249" s="0" t="s">
        <v>520</v>
      </c>
      <c r="E1249" s="0" t="s">
        <v>534</v>
      </c>
      <c r="F1249" s="0" t="s">
        <v>539</v>
      </c>
      <c r="G1249" s="0" t="s">
        <v>530</v>
      </c>
    </row>
    <row r="1250" customFormat="false" ht="12.8" hidden="false" customHeight="false" outlineLevel="0" collapsed="false">
      <c r="A1250" s="0" t="s">
        <v>7</v>
      </c>
      <c r="B1250" s="0" t="s">
        <v>160</v>
      </c>
      <c r="C1250" s="0" t="s">
        <v>519</v>
      </c>
      <c r="D1250" s="0" t="s">
        <v>520</v>
      </c>
      <c r="E1250" s="0" t="s">
        <v>535</v>
      </c>
      <c r="F1250" s="0" t="s">
        <v>539</v>
      </c>
      <c r="G1250" s="0" t="s">
        <v>530</v>
      </c>
    </row>
    <row r="1251" customFormat="false" ht="12.8" hidden="false" customHeight="false" outlineLevel="0" collapsed="false">
      <c r="A1251" s="0" t="s">
        <v>7</v>
      </c>
      <c r="B1251" s="0" t="s">
        <v>160</v>
      </c>
      <c r="C1251" s="0" t="s">
        <v>519</v>
      </c>
      <c r="D1251" s="0" t="s">
        <v>520</v>
      </c>
      <c r="E1251" s="0" t="s">
        <v>536</v>
      </c>
      <c r="F1251" s="0" t="s">
        <v>539</v>
      </c>
      <c r="G1251" s="0" t="s">
        <v>530</v>
      </c>
    </row>
    <row r="1252" customFormat="false" ht="12.8" hidden="false" customHeight="false" outlineLevel="0" collapsed="false">
      <c r="A1252" s="0" t="s">
        <v>7</v>
      </c>
      <c r="B1252" s="0" t="s">
        <v>160</v>
      </c>
      <c r="C1252" s="0" t="s">
        <v>521</v>
      </c>
      <c r="D1252" s="0" t="s">
        <v>520</v>
      </c>
      <c r="E1252" s="0" t="s">
        <v>537</v>
      </c>
      <c r="F1252" s="0" t="s">
        <v>539</v>
      </c>
      <c r="G1252" s="0" t="s">
        <v>530</v>
      </c>
    </row>
    <row r="1253" customFormat="false" ht="12.8" hidden="false" customHeight="false" outlineLevel="0" collapsed="false">
      <c r="A1253" s="0" t="s">
        <v>7</v>
      </c>
      <c r="B1253" s="0" t="s">
        <v>160</v>
      </c>
      <c r="C1253" s="0" t="s">
        <v>521</v>
      </c>
      <c r="D1253" s="0" t="s">
        <v>520</v>
      </c>
      <c r="E1253" s="0" t="s">
        <v>531</v>
      </c>
      <c r="F1253" s="0" t="s">
        <v>539</v>
      </c>
      <c r="G1253" s="0" t="s">
        <v>530</v>
      </c>
    </row>
    <row r="1254" customFormat="false" ht="12.8" hidden="false" customHeight="false" outlineLevel="0" collapsed="false">
      <c r="A1254" s="0" t="s">
        <v>7</v>
      </c>
      <c r="B1254" s="0" t="s">
        <v>160</v>
      </c>
      <c r="C1254" s="0" t="s">
        <v>521</v>
      </c>
      <c r="D1254" s="0" t="s">
        <v>520</v>
      </c>
      <c r="E1254" s="0" t="s">
        <v>538</v>
      </c>
      <c r="F1254" s="0" t="s">
        <v>539</v>
      </c>
      <c r="G1254" s="0" t="s">
        <v>530</v>
      </c>
    </row>
    <row r="1255" customFormat="false" ht="12.8" hidden="false" customHeight="false" outlineLevel="0" collapsed="false">
      <c r="A1255" s="0" t="s">
        <v>7</v>
      </c>
      <c r="B1255" s="0" t="s">
        <v>160</v>
      </c>
      <c r="C1255" s="0" t="s">
        <v>521</v>
      </c>
      <c r="D1255" s="0" t="s">
        <v>520</v>
      </c>
      <c r="E1255" s="0" t="s">
        <v>536</v>
      </c>
      <c r="F1255" s="0" t="s">
        <v>539</v>
      </c>
      <c r="G1255" s="0" t="s">
        <v>530</v>
      </c>
    </row>
    <row r="1256" customFormat="false" ht="12.8" hidden="false" customHeight="false" outlineLevel="0" collapsed="false">
      <c r="A1256" s="0" t="s">
        <v>7</v>
      </c>
      <c r="B1256" s="0" t="s">
        <v>161</v>
      </c>
      <c r="C1256" s="0" t="s">
        <v>519</v>
      </c>
      <c r="D1256" s="0" t="s">
        <v>520</v>
      </c>
      <c r="E1256" s="0" t="s">
        <v>528</v>
      </c>
      <c r="F1256" s="0" t="s">
        <v>539</v>
      </c>
      <c r="G1256" s="0" t="s">
        <v>530</v>
      </c>
    </row>
    <row r="1257" customFormat="false" ht="12.8" hidden="false" customHeight="false" outlineLevel="0" collapsed="false">
      <c r="A1257" s="0" t="s">
        <v>7</v>
      </c>
      <c r="B1257" s="0" t="s">
        <v>161</v>
      </c>
      <c r="C1257" s="0" t="s">
        <v>519</v>
      </c>
      <c r="D1257" s="0" t="s">
        <v>520</v>
      </c>
      <c r="E1257" s="0" t="s">
        <v>531</v>
      </c>
      <c r="F1257" s="0" t="s">
        <v>539</v>
      </c>
      <c r="G1257" s="0" t="s">
        <v>530</v>
      </c>
    </row>
    <row r="1258" customFormat="false" ht="12.8" hidden="false" customHeight="false" outlineLevel="0" collapsed="false">
      <c r="A1258" s="0" t="s">
        <v>7</v>
      </c>
      <c r="B1258" s="0" t="s">
        <v>161</v>
      </c>
      <c r="C1258" s="0" t="s">
        <v>519</v>
      </c>
      <c r="D1258" s="0" t="s">
        <v>520</v>
      </c>
      <c r="E1258" s="0" t="s">
        <v>533</v>
      </c>
      <c r="F1258" s="0" t="s">
        <v>539</v>
      </c>
      <c r="G1258" s="0" t="s">
        <v>530</v>
      </c>
    </row>
    <row r="1259" customFormat="false" ht="12.8" hidden="false" customHeight="false" outlineLevel="0" collapsed="false">
      <c r="A1259" s="0" t="s">
        <v>7</v>
      </c>
      <c r="B1259" s="0" t="s">
        <v>161</v>
      </c>
      <c r="C1259" s="0" t="s">
        <v>519</v>
      </c>
      <c r="D1259" s="0" t="s">
        <v>520</v>
      </c>
      <c r="E1259" s="0" t="s">
        <v>534</v>
      </c>
      <c r="F1259" s="0" t="s">
        <v>539</v>
      </c>
      <c r="G1259" s="0" t="s">
        <v>530</v>
      </c>
    </row>
    <row r="1260" customFormat="false" ht="12.8" hidden="false" customHeight="false" outlineLevel="0" collapsed="false">
      <c r="A1260" s="0" t="s">
        <v>7</v>
      </c>
      <c r="B1260" s="0" t="s">
        <v>161</v>
      </c>
      <c r="C1260" s="0" t="s">
        <v>519</v>
      </c>
      <c r="D1260" s="0" t="s">
        <v>520</v>
      </c>
      <c r="E1260" s="0" t="s">
        <v>535</v>
      </c>
      <c r="F1260" s="0" t="s">
        <v>539</v>
      </c>
      <c r="G1260" s="0" t="s">
        <v>530</v>
      </c>
    </row>
    <row r="1261" customFormat="false" ht="12.8" hidden="false" customHeight="false" outlineLevel="0" collapsed="false">
      <c r="A1261" s="0" t="s">
        <v>7</v>
      </c>
      <c r="B1261" s="0" t="s">
        <v>161</v>
      </c>
      <c r="C1261" s="0" t="s">
        <v>519</v>
      </c>
      <c r="D1261" s="0" t="s">
        <v>520</v>
      </c>
      <c r="E1261" s="0" t="s">
        <v>536</v>
      </c>
      <c r="F1261" s="0" t="s">
        <v>539</v>
      </c>
      <c r="G1261" s="0" t="s">
        <v>530</v>
      </c>
    </row>
    <row r="1262" customFormat="false" ht="12.8" hidden="false" customHeight="false" outlineLevel="0" collapsed="false">
      <c r="A1262" s="0" t="s">
        <v>7</v>
      </c>
      <c r="B1262" s="0" t="s">
        <v>161</v>
      </c>
      <c r="C1262" s="0" t="s">
        <v>521</v>
      </c>
      <c r="D1262" s="0" t="s">
        <v>520</v>
      </c>
      <c r="E1262" s="0" t="s">
        <v>537</v>
      </c>
      <c r="F1262" s="0" t="s">
        <v>539</v>
      </c>
      <c r="G1262" s="0" t="s">
        <v>530</v>
      </c>
    </row>
    <row r="1263" customFormat="false" ht="12.8" hidden="false" customHeight="false" outlineLevel="0" collapsed="false">
      <c r="A1263" s="0" t="s">
        <v>7</v>
      </c>
      <c r="B1263" s="0" t="s">
        <v>161</v>
      </c>
      <c r="C1263" s="0" t="s">
        <v>521</v>
      </c>
      <c r="D1263" s="0" t="s">
        <v>520</v>
      </c>
      <c r="E1263" s="0" t="s">
        <v>531</v>
      </c>
      <c r="F1263" s="0" t="s">
        <v>539</v>
      </c>
      <c r="G1263" s="0" t="s">
        <v>530</v>
      </c>
    </row>
    <row r="1264" customFormat="false" ht="12.8" hidden="false" customHeight="false" outlineLevel="0" collapsed="false">
      <c r="A1264" s="0" t="s">
        <v>7</v>
      </c>
      <c r="B1264" s="0" t="s">
        <v>161</v>
      </c>
      <c r="C1264" s="0" t="s">
        <v>521</v>
      </c>
      <c r="D1264" s="0" t="s">
        <v>520</v>
      </c>
      <c r="E1264" s="0" t="s">
        <v>538</v>
      </c>
      <c r="F1264" s="0" t="s">
        <v>539</v>
      </c>
      <c r="G1264" s="0" t="s">
        <v>530</v>
      </c>
    </row>
    <row r="1265" customFormat="false" ht="12.8" hidden="false" customHeight="false" outlineLevel="0" collapsed="false">
      <c r="A1265" s="0" t="s">
        <v>7</v>
      </c>
      <c r="B1265" s="0" t="s">
        <v>161</v>
      </c>
      <c r="C1265" s="0" t="s">
        <v>521</v>
      </c>
      <c r="D1265" s="0" t="s">
        <v>520</v>
      </c>
      <c r="E1265" s="0" t="s">
        <v>536</v>
      </c>
      <c r="F1265" s="0" t="s">
        <v>539</v>
      </c>
      <c r="G1265" s="0" t="s">
        <v>530</v>
      </c>
    </row>
    <row r="1266" customFormat="false" ht="12.8" hidden="false" customHeight="false" outlineLevel="0" collapsed="false">
      <c r="A1266" s="0" t="s">
        <v>7</v>
      </c>
      <c r="B1266" s="0" t="s">
        <v>162</v>
      </c>
      <c r="C1266" s="0" t="s">
        <v>519</v>
      </c>
      <c r="D1266" s="0" t="s">
        <v>520</v>
      </c>
      <c r="E1266" s="0" t="s">
        <v>528</v>
      </c>
      <c r="F1266" s="0" t="s">
        <v>539</v>
      </c>
      <c r="G1266" s="0" t="s">
        <v>530</v>
      </c>
    </row>
    <row r="1267" customFormat="false" ht="12.8" hidden="false" customHeight="false" outlineLevel="0" collapsed="false">
      <c r="A1267" s="0" t="s">
        <v>7</v>
      </c>
      <c r="B1267" s="0" t="s">
        <v>162</v>
      </c>
      <c r="C1267" s="0" t="s">
        <v>519</v>
      </c>
      <c r="D1267" s="0" t="s">
        <v>520</v>
      </c>
      <c r="E1267" s="0" t="s">
        <v>531</v>
      </c>
      <c r="F1267" s="0" t="s">
        <v>539</v>
      </c>
      <c r="G1267" s="0" t="s">
        <v>530</v>
      </c>
    </row>
    <row r="1268" customFormat="false" ht="12.8" hidden="false" customHeight="false" outlineLevel="0" collapsed="false">
      <c r="A1268" s="0" t="s">
        <v>7</v>
      </c>
      <c r="B1268" s="0" t="s">
        <v>162</v>
      </c>
      <c r="C1268" s="0" t="s">
        <v>519</v>
      </c>
      <c r="D1268" s="0" t="s">
        <v>520</v>
      </c>
      <c r="E1268" s="0" t="s">
        <v>533</v>
      </c>
      <c r="F1268" s="0" t="s">
        <v>539</v>
      </c>
      <c r="G1268" s="0" t="s">
        <v>530</v>
      </c>
    </row>
    <row r="1269" customFormat="false" ht="12.8" hidden="false" customHeight="false" outlineLevel="0" collapsed="false">
      <c r="A1269" s="0" t="s">
        <v>7</v>
      </c>
      <c r="B1269" s="0" t="s">
        <v>162</v>
      </c>
      <c r="C1269" s="0" t="s">
        <v>519</v>
      </c>
      <c r="D1269" s="0" t="s">
        <v>520</v>
      </c>
      <c r="E1269" s="0" t="s">
        <v>534</v>
      </c>
      <c r="F1269" s="0" t="s">
        <v>539</v>
      </c>
      <c r="G1269" s="0" t="s">
        <v>530</v>
      </c>
    </row>
    <row r="1270" customFormat="false" ht="12.8" hidden="false" customHeight="false" outlineLevel="0" collapsed="false">
      <c r="A1270" s="0" t="s">
        <v>7</v>
      </c>
      <c r="B1270" s="0" t="s">
        <v>162</v>
      </c>
      <c r="C1270" s="0" t="s">
        <v>519</v>
      </c>
      <c r="D1270" s="0" t="s">
        <v>520</v>
      </c>
      <c r="E1270" s="0" t="s">
        <v>535</v>
      </c>
      <c r="F1270" s="0" t="s">
        <v>539</v>
      </c>
      <c r="G1270" s="0" t="s">
        <v>530</v>
      </c>
    </row>
    <row r="1271" customFormat="false" ht="12.8" hidden="false" customHeight="false" outlineLevel="0" collapsed="false">
      <c r="A1271" s="0" t="s">
        <v>7</v>
      </c>
      <c r="B1271" s="0" t="s">
        <v>162</v>
      </c>
      <c r="C1271" s="0" t="s">
        <v>519</v>
      </c>
      <c r="D1271" s="0" t="s">
        <v>520</v>
      </c>
      <c r="E1271" s="0" t="s">
        <v>536</v>
      </c>
      <c r="F1271" s="0" t="s">
        <v>539</v>
      </c>
      <c r="G1271" s="0" t="s">
        <v>530</v>
      </c>
    </row>
    <row r="1272" customFormat="false" ht="12.8" hidden="false" customHeight="false" outlineLevel="0" collapsed="false">
      <c r="A1272" s="0" t="s">
        <v>7</v>
      </c>
      <c r="B1272" s="0" t="s">
        <v>162</v>
      </c>
      <c r="C1272" s="0" t="s">
        <v>521</v>
      </c>
      <c r="D1272" s="0" t="s">
        <v>520</v>
      </c>
      <c r="E1272" s="0" t="s">
        <v>537</v>
      </c>
      <c r="F1272" s="0" t="s">
        <v>539</v>
      </c>
      <c r="G1272" s="0" t="s">
        <v>530</v>
      </c>
    </row>
    <row r="1273" customFormat="false" ht="12.8" hidden="false" customHeight="false" outlineLevel="0" collapsed="false">
      <c r="A1273" s="0" t="s">
        <v>7</v>
      </c>
      <c r="B1273" s="0" t="s">
        <v>162</v>
      </c>
      <c r="C1273" s="0" t="s">
        <v>521</v>
      </c>
      <c r="D1273" s="0" t="s">
        <v>520</v>
      </c>
      <c r="E1273" s="0" t="s">
        <v>531</v>
      </c>
      <c r="F1273" s="0" t="s">
        <v>539</v>
      </c>
      <c r="G1273" s="0" t="s">
        <v>530</v>
      </c>
    </row>
    <row r="1274" customFormat="false" ht="12.8" hidden="false" customHeight="false" outlineLevel="0" collapsed="false">
      <c r="A1274" s="0" t="s">
        <v>7</v>
      </c>
      <c r="B1274" s="0" t="s">
        <v>162</v>
      </c>
      <c r="C1274" s="0" t="s">
        <v>521</v>
      </c>
      <c r="D1274" s="0" t="s">
        <v>520</v>
      </c>
      <c r="E1274" s="0" t="s">
        <v>538</v>
      </c>
      <c r="F1274" s="0" t="s">
        <v>539</v>
      </c>
      <c r="G1274" s="0" t="s">
        <v>530</v>
      </c>
    </row>
    <row r="1275" customFormat="false" ht="12.8" hidden="false" customHeight="false" outlineLevel="0" collapsed="false">
      <c r="A1275" s="0" t="s">
        <v>7</v>
      </c>
      <c r="B1275" s="0" t="s">
        <v>162</v>
      </c>
      <c r="C1275" s="0" t="s">
        <v>521</v>
      </c>
      <c r="D1275" s="0" t="s">
        <v>520</v>
      </c>
      <c r="E1275" s="0" t="s">
        <v>536</v>
      </c>
      <c r="F1275" s="0" t="s">
        <v>539</v>
      </c>
      <c r="G1275" s="0" t="s">
        <v>530</v>
      </c>
    </row>
    <row r="1276" customFormat="false" ht="12.8" hidden="false" customHeight="false" outlineLevel="0" collapsed="false">
      <c r="A1276" s="0" t="s">
        <v>7</v>
      </c>
      <c r="B1276" s="0" t="s">
        <v>163</v>
      </c>
      <c r="C1276" s="0" t="s">
        <v>519</v>
      </c>
      <c r="D1276" s="0" t="s">
        <v>520</v>
      </c>
      <c r="E1276" s="0" t="s">
        <v>528</v>
      </c>
      <c r="F1276" s="0" t="s">
        <v>539</v>
      </c>
      <c r="G1276" s="0" t="s">
        <v>530</v>
      </c>
    </row>
    <row r="1277" customFormat="false" ht="12.8" hidden="false" customHeight="false" outlineLevel="0" collapsed="false">
      <c r="A1277" s="0" t="s">
        <v>7</v>
      </c>
      <c r="B1277" s="0" t="s">
        <v>163</v>
      </c>
      <c r="C1277" s="0" t="s">
        <v>519</v>
      </c>
      <c r="D1277" s="0" t="s">
        <v>520</v>
      </c>
      <c r="E1277" s="0" t="s">
        <v>531</v>
      </c>
      <c r="F1277" s="0" t="s">
        <v>539</v>
      </c>
      <c r="G1277" s="0" t="s">
        <v>530</v>
      </c>
    </row>
    <row r="1278" customFormat="false" ht="12.8" hidden="false" customHeight="false" outlineLevel="0" collapsed="false">
      <c r="A1278" s="0" t="s">
        <v>7</v>
      </c>
      <c r="B1278" s="0" t="s">
        <v>163</v>
      </c>
      <c r="C1278" s="0" t="s">
        <v>519</v>
      </c>
      <c r="D1278" s="0" t="s">
        <v>520</v>
      </c>
      <c r="E1278" s="0" t="s">
        <v>533</v>
      </c>
      <c r="F1278" s="0" t="s">
        <v>539</v>
      </c>
      <c r="G1278" s="0" t="s">
        <v>530</v>
      </c>
    </row>
    <row r="1279" customFormat="false" ht="12.8" hidden="false" customHeight="false" outlineLevel="0" collapsed="false">
      <c r="A1279" s="0" t="s">
        <v>7</v>
      </c>
      <c r="B1279" s="0" t="s">
        <v>163</v>
      </c>
      <c r="C1279" s="0" t="s">
        <v>519</v>
      </c>
      <c r="D1279" s="0" t="s">
        <v>520</v>
      </c>
      <c r="E1279" s="0" t="s">
        <v>534</v>
      </c>
      <c r="F1279" s="0" t="s">
        <v>539</v>
      </c>
      <c r="G1279" s="0" t="s">
        <v>530</v>
      </c>
    </row>
    <row r="1280" customFormat="false" ht="12.8" hidden="false" customHeight="false" outlineLevel="0" collapsed="false">
      <c r="A1280" s="0" t="s">
        <v>7</v>
      </c>
      <c r="B1280" s="0" t="s">
        <v>163</v>
      </c>
      <c r="C1280" s="0" t="s">
        <v>519</v>
      </c>
      <c r="D1280" s="0" t="s">
        <v>520</v>
      </c>
      <c r="E1280" s="0" t="s">
        <v>535</v>
      </c>
      <c r="F1280" s="0" t="s">
        <v>539</v>
      </c>
      <c r="G1280" s="0" t="s">
        <v>530</v>
      </c>
    </row>
    <row r="1281" customFormat="false" ht="12.8" hidden="false" customHeight="false" outlineLevel="0" collapsed="false">
      <c r="A1281" s="0" t="s">
        <v>7</v>
      </c>
      <c r="B1281" s="0" t="s">
        <v>163</v>
      </c>
      <c r="C1281" s="0" t="s">
        <v>519</v>
      </c>
      <c r="D1281" s="0" t="s">
        <v>520</v>
      </c>
      <c r="E1281" s="0" t="s">
        <v>536</v>
      </c>
      <c r="F1281" s="0" t="s">
        <v>539</v>
      </c>
      <c r="G1281" s="0" t="s">
        <v>530</v>
      </c>
    </row>
    <row r="1282" customFormat="false" ht="12.8" hidden="false" customHeight="false" outlineLevel="0" collapsed="false">
      <c r="A1282" s="0" t="s">
        <v>7</v>
      </c>
      <c r="B1282" s="0" t="s">
        <v>163</v>
      </c>
      <c r="C1282" s="0" t="s">
        <v>521</v>
      </c>
      <c r="D1282" s="0" t="s">
        <v>520</v>
      </c>
      <c r="E1282" s="0" t="s">
        <v>537</v>
      </c>
      <c r="F1282" s="0" t="s">
        <v>539</v>
      </c>
      <c r="G1282" s="0" t="s">
        <v>530</v>
      </c>
    </row>
    <row r="1283" customFormat="false" ht="12.8" hidden="false" customHeight="false" outlineLevel="0" collapsed="false">
      <c r="A1283" s="0" t="s">
        <v>7</v>
      </c>
      <c r="B1283" s="0" t="s">
        <v>163</v>
      </c>
      <c r="C1283" s="0" t="s">
        <v>521</v>
      </c>
      <c r="D1283" s="0" t="s">
        <v>520</v>
      </c>
      <c r="E1283" s="0" t="s">
        <v>531</v>
      </c>
      <c r="F1283" s="0" t="s">
        <v>539</v>
      </c>
      <c r="G1283" s="0" t="s">
        <v>530</v>
      </c>
    </row>
    <row r="1284" customFormat="false" ht="12.8" hidden="false" customHeight="false" outlineLevel="0" collapsed="false">
      <c r="A1284" s="0" t="s">
        <v>7</v>
      </c>
      <c r="B1284" s="0" t="s">
        <v>163</v>
      </c>
      <c r="C1284" s="0" t="s">
        <v>521</v>
      </c>
      <c r="D1284" s="0" t="s">
        <v>520</v>
      </c>
      <c r="E1284" s="0" t="s">
        <v>538</v>
      </c>
      <c r="F1284" s="0" t="s">
        <v>539</v>
      </c>
      <c r="G1284" s="0" t="s">
        <v>530</v>
      </c>
    </row>
    <row r="1285" customFormat="false" ht="12.8" hidden="false" customHeight="false" outlineLevel="0" collapsed="false">
      <c r="A1285" s="0" t="s">
        <v>7</v>
      </c>
      <c r="B1285" s="0" t="s">
        <v>163</v>
      </c>
      <c r="C1285" s="0" t="s">
        <v>521</v>
      </c>
      <c r="D1285" s="0" t="s">
        <v>520</v>
      </c>
      <c r="E1285" s="0" t="s">
        <v>536</v>
      </c>
      <c r="F1285" s="0" t="s">
        <v>539</v>
      </c>
      <c r="G1285" s="0" t="s">
        <v>530</v>
      </c>
    </row>
    <row r="1286" customFormat="false" ht="12.8" hidden="false" customHeight="false" outlineLevel="0" collapsed="false">
      <c r="A1286" s="0" t="s">
        <v>7</v>
      </c>
      <c r="B1286" s="0" t="s">
        <v>164</v>
      </c>
      <c r="C1286" s="0" t="s">
        <v>519</v>
      </c>
      <c r="D1286" s="0" t="s">
        <v>520</v>
      </c>
      <c r="E1286" s="0" t="s">
        <v>528</v>
      </c>
      <c r="F1286" s="0" t="s">
        <v>539</v>
      </c>
      <c r="G1286" s="0" t="s">
        <v>530</v>
      </c>
    </row>
    <row r="1287" customFormat="false" ht="12.8" hidden="false" customHeight="false" outlineLevel="0" collapsed="false">
      <c r="A1287" s="0" t="s">
        <v>7</v>
      </c>
      <c r="B1287" s="0" t="s">
        <v>164</v>
      </c>
      <c r="C1287" s="0" t="s">
        <v>519</v>
      </c>
      <c r="D1287" s="0" t="s">
        <v>520</v>
      </c>
      <c r="E1287" s="0" t="s">
        <v>531</v>
      </c>
      <c r="F1287" s="0" t="s">
        <v>539</v>
      </c>
      <c r="G1287" s="0" t="s">
        <v>530</v>
      </c>
    </row>
    <row r="1288" customFormat="false" ht="12.8" hidden="false" customHeight="false" outlineLevel="0" collapsed="false">
      <c r="A1288" s="0" t="s">
        <v>7</v>
      </c>
      <c r="B1288" s="0" t="s">
        <v>164</v>
      </c>
      <c r="C1288" s="0" t="s">
        <v>519</v>
      </c>
      <c r="D1288" s="0" t="s">
        <v>520</v>
      </c>
      <c r="E1288" s="0" t="s">
        <v>533</v>
      </c>
      <c r="F1288" s="0" t="s">
        <v>539</v>
      </c>
      <c r="G1288" s="0" t="s">
        <v>530</v>
      </c>
    </row>
    <row r="1289" customFormat="false" ht="12.8" hidden="false" customHeight="false" outlineLevel="0" collapsed="false">
      <c r="A1289" s="0" t="s">
        <v>7</v>
      </c>
      <c r="B1289" s="0" t="s">
        <v>164</v>
      </c>
      <c r="C1289" s="0" t="s">
        <v>519</v>
      </c>
      <c r="D1289" s="0" t="s">
        <v>520</v>
      </c>
      <c r="E1289" s="0" t="s">
        <v>534</v>
      </c>
      <c r="F1289" s="0" t="s">
        <v>539</v>
      </c>
      <c r="G1289" s="0" t="s">
        <v>530</v>
      </c>
    </row>
    <row r="1290" customFormat="false" ht="12.8" hidden="false" customHeight="false" outlineLevel="0" collapsed="false">
      <c r="A1290" s="0" t="s">
        <v>7</v>
      </c>
      <c r="B1290" s="0" t="s">
        <v>164</v>
      </c>
      <c r="C1290" s="0" t="s">
        <v>519</v>
      </c>
      <c r="D1290" s="0" t="s">
        <v>520</v>
      </c>
      <c r="E1290" s="0" t="s">
        <v>535</v>
      </c>
      <c r="F1290" s="0" t="s">
        <v>539</v>
      </c>
      <c r="G1290" s="0" t="s">
        <v>530</v>
      </c>
    </row>
    <row r="1291" customFormat="false" ht="12.8" hidden="false" customHeight="false" outlineLevel="0" collapsed="false">
      <c r="A1291" s="0" t="s">
        <v>7</v>
      </c>
      <c r="B1291" s="0" t="s">
        <v>164</v>
      </c>
      <c r="C1291" s="0" t="s">
        <v>519</v>
      </c>
      <c r="D1291" s="0" t="s">
        <v>520</v>
      </c>
      <c r="E1291" s="0" t="s">
        <v>536</v>
      </c>
      <c r="F1291" s="0" t="s">
        <v>539</v>
      </c>
      <c r="G1291" s="0" t="s">
        <v>530</v>
      </c>
    </row>
    <row r="1292" customFormat="false" ht="12.8" hidden="false" customHeight="false" outlineLevel="0" collapsed="false">
      <c r="A1292" s="0" t="s">
        <v>7</v>
      </c>
      <c r="B1292" s="0" t="s">
        <v>164</v>
      </c>
      <c r="C1292" s="0" t="s">
        <v>521</v>
      </c>
      <c r="D1292" s="0" t="s">
        <v>520</v>
      </c>
      <c r="E1292" s="0" t="s">
        <v>537</v>
      </c>
      <c r="F1292" s="0" t="s">
        <v>539</v>
      </c>
      <c r="G1292" s="0" t="s">
        <v>530</v>
      </c>
    </row>
    <row r="1293" customFormat="false" ht="12.8" hidden="false" customHeight="false" outlineLevel="0" collapsed="false">
      <c r="A1293" s="0" t="s">
        <v>7</v>
      </c>
      <c r="B1293" s="0" t="s">
        <v>164</v>
      </c>
      <c r="C1293" s="0" t="s">
        <v>521</v>
      </c>
      <c r="D1293" s="0" t="s">
        <v>520</v>
      </c>
      <c r="E1293" s="0" t="s">
        <v>531</v>
      </c>
      <c r="F1293" s="0" t="s">
        <v>539</v>
      </c>
      <c r="G1293" s="0" t="s">
        <v>530</v>
      </c>
    </row>
    <row r="1294" customFormat="false" ht="12.8" hidden="false" customHeight="false" outlineLevel="0" collapsed="false">
      <c r="A1294" s="0" t="s">
        <v>7</v>
      </c>
      <c r="B1294" s="0" t="s">
        <v>164</v>
      </c>
      <c r="C1294" s="0" t="s">
        <v>521</v>
      </c>
      <c r="D1294" s="0" t="s">
        <v>520</v>
      </c>
      <c r="E1294" s="0" t="s">
        <v>538</v>
      </c>
      <c r="F1294" s="0" t="s">
        <v>539</v>
      </c>
      <c r="G1294" s="0" t="s">
        <v>530</v>
      </c>
    </row>
    <row r="1295" customFormat="false" ht="12.8" hidden="false" customHeight="false" outlineLevel="0" collapsed="false">
      <c r="A1295" s="0" t="s">
        <v>7</v>
      </c>
      <c r="B1295" s="0" t="s">
        <v>164</v>
      </c>
      <c r="C1295" s="0" t="s">
        <v>521</v>
      </c>
      <c r="D1295" s="0" t="s">
        <v>520</v>
      </c>
      <c r="E1295" s="0" t="s">
        <v>536</v>
      </c>
      <c r="F1295" s="0" t="s">
        <v>539</v>
      </c>
      <c r="G1295" s="0" t="s">
        <v>530</v>
      </c>
    </row>
    <row r="1296" customFormat="false" ht="12.8" hidden="false" customHeight="false" outlineLevel="0" collapsed="false">
      <c r="A1296" s="0" t="s">
        <v>7</v>
      </c>
      <c r="B1296" s="0" t="s">
        <v>165</v>
      </c>
      <c r="C1296" s="0" t="s">
        <v>519</v>
      </c>
      <c r="D1296" s="0" t="s">
        <v>520</v>
      </c>
      <c r="E1296" s="0" t="s">
        <v>528</v>
      </c>
      <c r="F1296" s="0" t="s">
        <v>539</v>
      </c>
      <c r="G1296" s="0" t="s">
        <v>530</v>
      </c>
    </row>
    <row r="1297" customFormat="false" ht="12.8" hidden="false" customHeight="false" outlineLevel="0" collapsed="false">
      <c r="A1297" s="0" t="s">
        <v>7</v>
      </c>
      <c r="B1297" s="0" t="s">
        <v>165</v>
      </c>
      <c r="C1297" s="0" t="s">
        <v>519</v>
      </c>
      <c r="D1297" s="0" t="s">
        <v>520</v>
      </c>
      <c r="E1297" s="0" t="s">
        <v>531</v>
      </c>
      <c r="F1297" s="0" t="s">
        <v>539</v>
      </c>
      <c r="G1297" s="0" t="s">
        <v>530</v>
      </c>
    </row>
    <row r="1298" customFormat="false" ht="12.8" hidden="false" customHeight="false" outlineLevel="0" collapsed="false">
      <c r="A1298" s="0" t="s">
        <v>7</v>
      </c>
      <c r="B1298" s="0" t="s">
        <v>165</v>
      </c>
      <c r="C1298" s="0" t="s">
        <v>519</v>
      </c>
      <c r="D1298" s="0" t="s">
        <v>520</v>
      </c>
      <c r="E1298" s="0" t="s">
        <v>533</v>
      </c>
      <c r="F1298" s="0" t="s">
        <v>539</v>
      </c>
      <c r="G1298" s="0" t="s">
        <v>530</v>
      </c>
    </row>
    <row r="1299" customFormat="false" ht="12.8" hidden="false" customHeight="false" outlineLevel="0" collapsed="false">
      <c r="A1299" s="0" t="s">
        <v>7</v>
      </c>
      <c r="B1299" s="0" t="s">
        <v>165</v>
      </c>
      <c r="C1299" s="0" t="s">
        <v>519</v>
      </c>
      <c r="D1299" s="0" t="s">
        <v>520</v>
      </c>
      <c r="E1299" s="0" t="s">
        <v>534</v>
      </c>
      <c r="F1299" s="0" t="s">
        <v>539</v>
      </c>
      <c r="G1299" s="0" t="s">
        <v>530</v>
      </c>
    </row>
    <row r="1300" customFormat="false" ht="12.8" hidden="false" customHeight="false" outlineLevel="0" collapsed="false">
      <c r="A1300" s="0" t="s">
        <v>7</v>
      </c>
      <c r="B1300" s="0" t="s">
        <v>165</v>
      </c>
      <c r="C1300" s="0" t="s">
        <v>519</v>
      </c>
      <c r="D1300" s="0" t="s">
        <v>520</v>
      </c>
      <c r="E1300" s="0" t="s">
        <v>535</v>
      </c>
      <c r="F1300" s="0" t="s">
        <v>539</v>
      </c>
      <c r="G1300" s="0" t="s">
        <v>530</v>
      </c>
    </row>
    <row r="1301" customFormat="false" ht="12.8" hidden="false" customHeight="false" outlineLevel="0" collapsed="false">
      <c r="A1301" s="0" t="s">
        <v>7</v>
      </c>
      <c r="B1301" s="0" t="s">
        <v>165</v>
      </c>
      <c r="C1301" s="0" t="s">
        <v>519</v>
      </c>
      <c r="D1301" s="0" t="s">
        <v>520</v>
      </c>
      <c r="E1301" s="0" t="s">
        <v>536</v>
      </c>
      <c r="F1301" s="0" t="s">
        <v>539</v>
      </c>
      <c r="G1301" s="0" t="s">
        <v>530</v>
      </c>
    </row>
    <row r="1302" customFormat="false" ht="12.8" hidden="false" customHeight="false" outlineLevel="0" collapsed="false">
      <c r="A1302" s="0" t="s">
        <v>7</v>
      </c>
      <c r="B1302" s="0" t="s">
        <v>165</v>
      </c>
      <c r="C1302" s="0" t="s">
        <v>521</v>
      </c>
      <c r="D1302" s="0" t="s">
        <v>520</v>
      </c>
      <c r="E1302" s="0" t="s">
        <v>537</v>
      </c>
      <c r="F1302" s="0" t="s">
        <v>539</v>
      </c>
      <c r="G1302" s="0" t="s">
        <v>530</v>
      </c>
    </row>
    <row r="1303" customFormat="false" ht="12.8" hidden="false" customHeight="false" outlineLevel="0" collapsed="false">
      <c r="A1303" s="0" t="s">
        <v>7</v>
      </c>
      <c r="B1303" s="0" t="s">
        <v>165</v>
      </c>
      <c r="C1303" s="0" t="s">
        <v>521</v>
      </c>
      <c r="D1303" s="0" t="s">
        <v>520</v>
      </c>
      <c r="E1303" s="0" t="s">
        <v>531</v>
      </c>
      <c r="F1303" s="0" t="s">
        <v>539</v>
      </c>
      <c r="G1303" s="0" t="s">
        <v>530</v>
      </c>
    </row>
    <row r="1304" customFormat="false" ht="12.8" hidden="false" customHeight="false" outlineLevel="0" collapsed="false">
      <c r="A1304" s="0" t="s">
        <v>7</v>
      </c>
      <c r="B1304" s="0" t="s">
        <v>165</v>
      </c>
      <c r="C1304" s="0" t="s">
        <v>521</v>
      </c>
      <c r="D1304" s="0" t="s">
        <v>520</v>
      </c>
      <c r="E1304" s="0" t="s">
        <v>538</v>
      </c>
      <c r="F1304" s="0" t="s">
        <v>539</v>
      </c>
      <c r="G1304" s="0" t="s">
        <v>530</v>
      </c>
    </row>
    <row r="1305" customFormat="false" ht="12.8" hidden="false" customHeight="false" outlineLevel="0" collapsed="false">
      <c r="A1305" s="0" t="s">
        <v>7</v>
      </c>
      <c r="B1305" s="0" t="s">
        <v>165</v>
      </c>
      <c r="C1305" s="0" t="s">
        <v>521</v>
      </c>
      <c r="D1305" s="0" t="s">
        <v>520</v>
      </c>
      <c r="E1305" s="0" t="s">
        <v>536</v>
      </c>
      <c r="F1305" s="0" t="s">
        <v>539</v>
      </c>
      <c r="G1305" s="0" t="s">
        <v>530</v>
      </c>
    </row>
    <row r="1306" customFormat="false" ht="12.8" hidden="false" customHeight="false" outlineLevel="0" collapsed="false">
      <c r="A1306" s="0" t="s">
        <v>7</v>
      </c>
      <c r="B1306" s="0" t="s">
        <v>166</v>
      </c>
      <c r="C1306" s="0" t="s">
        <v>519</v>
      </c>
      <c r="D1306" s="0" t="s">
        <v>520</v>
      </c>
      <c r="E1306" s="0" t="s">
        <v>528</v>
      </c>
      <c r="F1306" s="0" t="s">
        <v>539</v>
      </c>
      <c r="G1306" s="0" t="s">
        <v>530</v>
      </c>
    </row>
    <row r="1307" customFormat="false" ht="12.8" hidden="false" customHeight="false" outlineLevel="0" collapsed="false">
      <c r="A1307" s="0" t="s">
        <v>7</v>
      </c>
      <c r="B1307" s="0" t="s">
        <v>166</v>
      </c>
      <c r="C1307" s="0" t="s">
        <v>519</v>
      </c>
      <c r="D1307" s="0" t="s">
        <v>520</v>
      </c>
      <c r="E1307" s="0" t="s">
        <v>531</v>
      </c>
      <c r="F1307" s="0" t="s">
        <v>539</v>
      </c>
      <c r="G1307" s="0" t="s">
        <v>530</v>
      </c>
    </row>
    <row r="1308" customFormat="false" ht="12.8" hidden="false" customHeight="false" outlineLevel="0" collapsed="false">
      <c r="A1308" s="0" t="s">
        <v>7</v>
      </c>
      <c r="B1308" s="0" t="s">
        <v>166</v>
      </c>
      <c r="C1308" s="0" t="s">
        <v>519</v>
      </c>
      <c r="D1308" s="0" t="s">
        <v>520</v>
      </c>
      <c r="E1308" s="0" t="s">
        <v>533</v>
      </c>
      <c r="F1308" s="0" t="s">
        <v>539</v>
      </c>
      <c r="G1308" s="0" t="s">
        <v>530</v>
      </c>
    </row>
    <row r="1309" customFormat="false" ht="12.8" hidden="false" customHeight="false" outlineLevel="0" collapsed="false">
      <c r="A1309" s="0" t="s">
        <v>7</v>
      </c>
      <c r="B1309" s="0" t="s">
        <v>166</v>
      </c>
      <c r="C1309" s="0" t="s">
        <v>519</v>
      </c>
      <c r="D1309" s="0" t="s">
        <v>520</v>
      </c>
      <c r="E1309" s="0" t="s">
        <v>534</v>
      </c>
      <c r="F1309" s="0" t="s">
        <v>539</v>
      </c>
      <c r="G1309" s="0" t="s">
        <v>530</v>
      </c>
    </row>
    <row r="1310" customFormat="false" ht="12.8" hidden="false" customHeight="false" outlineLevel="0" collapsed="false">
      <c r="A1310" s="0" t="s">
        <v>7</v>
      </c>
      <c r="B1310" s="0" t="s">
        <v>166</v>
      </c>
      <c r="C1310" s="0" t="s">
        <v>519</v>
      </c>
      <c r="D1310" s="0" t="s">
        <v>520</v>
      </c>
      <c r="E1310" s="0" t="s">
        <v>535</v>
      </c>
      <c r="F1310" s="0" t="s">
        <v>539</v>
      </c>
      <c r="G1310" s="0" t="s">
        <v>530</v>
      </c>
    </row>
    <row r="1311" customFormat="false" ht="12.8" hidden="false" customHeight="false" outlineLevel="0" collapsed="false">
      <c r="A1311" s="0" t="s">
        <v>7</v>
      </c>
      <c r="B1311" s="0" t="s">
        <v>166</v>
      </c>
      <c r="C1311" s="0" t="s">
        <v>519</v>
      </c>
      <c r="D1311" s="0" t="s">
        <v>520</v>
      </c>
      <c r="E1311" s="0" t="s">
        <v>536</v>
      </c>
      <c r="F1311" s="0" t="s">
        <v>539</v>
      </c>
      <c r="G1311" s="0" t="s">
        <v>530</v>
      </c>
    </row>
    <row r="1312" customFormat="false" ht="12.8" hidden="false" customHeight="false" outlineLevel="0" collapsed="false">
      <c r="A1312" s="0" t="s">
        <v>7</v>
      </c>
      <c r="B1312" s="0" t="s">
        <v>166</v>
      </c>
      <c r="C1312" s="0" t="s">
        <v>521</v>
      </c>
      <c r="D1312" s="0" t="s">
        <v>520</v>
      </c>
      <c r="E1312" s="0" t="s">
        <v>537</v>
      </c>
      <c r="F1312" s="0" t="s">
        <v>539</v>
      </c>
      <c r="G1312" s="0" t="s">
        <v>530</v>
      </c>
    </row>
    <row r="1313" customFormat="false" ht="12.8" hidden="false" customHeight="false" outlineLevel="0" collapsed="false">
      <c r="A1313" s="0" t="s">
        <v>7</v>
      </c>
      <c r="B1313" s="0" t="s">
        <v>166</v>
      </c>
      <c r="C1313" s="0" t="s">
        <v>521</v>
      </c>
      <c r="D1313" s="0" t="s">
        <v>520</v>
      </c>
      <c r="E1313" s="0" t="s">
        <v>531</v>
      </c>
      <c r="F1313" s="0" t="s">
        <v>539</v>
      </c>
      <c r="G1313" s="0" t="s">
        <v>530</v>
      </c>
    </row>
    <row r="1314" customFormat="false" ht="12.8" hidden="false" customHeight="false" outlineLevel="0" collapsed="false">
      <c r="A1314" s="0" t="s">
        <v>7</v>
      </c>
      <c r="B1314" s="0" t="s">
        <v>166</v>
      </c>
      <c r="C1314" s="0" t="s">
        <v>521</v>
      </c>
      <c r="D1314" s="0" t="s">
        <v>520</v>
      </c>
      <c r="E1314" s="0" t="s">
        <v>538</v>
      </c>
      <c r="F1314" s="0" t="s">
        <v>539</v>
      </c>
      <c r="G1314" s="0" t="s">
        <v>530</v>
      </c>
    </row>
    <row r="1315" customFormat="false" ht="12.8" hidden="false" customHeight="false" outlineLevel="0" collapsed="false">
      <c r="A1315" s="0" t="s">
        <v>7</v>
      </c>
      <c r="B1315" s="0" t="s">
        <v>166</v>
      </c>
      <c r="C1315" s="0" t="s">
        <v>521</v>
      </c>
      <c r="D1315" s="0" t="s">
        <v>520</v>
      </c>
      <c r="E1315" s="0" t="s">
        <v>536</v>
      </c>
      <c r="F1315" s="0" t="s">
        <v>539</v>
      </c>
      <c r="G1315" s="0" t="s">
        <v>530</v>
      </c>
    </row>
    <row r="1316" customFormat="false" ht="12.8" hidden="false" customHeight="false" outlineLevel="0" collapsed="false">
      <c r="A1316" s="0" t="s">
        <v>7</v>
      </c>
      <c r="B1316" s="0" t="s">
        <v>167</v>
      </c>
      <c r="C1316" s="0" t="s">
        <v>519</v>
      </c>
      <c r="D1316" s="0" t="s">
        <v>520</v>
      </c>
      <c r="E1316" s="0" t="s">
        <v>528</v>
      </c>
      <c r="F1316" s="0" t="s">
        <v>539</v>
      </c>
      <c r="G1316" s="0" t="s">
        <v>530</v>
      </c>
    </row>
    <row r="1317" customFormat="false" ht="12.8" hidden="false" customHeight="false" outlineLevel="0" collapsed="false">
      <c r="A1317" s="0" t="s">
        <v>7</v>
      </c>
      <c r="B1317" s="0" t="s">
        <v>167</v>
      </c>
      <c r="C1317" s="0" t="s">
        <v>519</v>
      </c>
      <c r="D1317" s="0" t="s">
        <v>520</v>
      </c>
      <c r="E1317" s="0" t="s">
        <v>531</v>
      </c>
      <c r="F1317" s="0" t="s">
        <v>539</v>
      </c>
      <c r="G1317" s="0" t="s">
        <v>530</v>
      </c>
    </row>
    <row r="1318" customFormat="false" ht="12.8" hidden="false" customHeight="false" outlineLevel="0" collapsed="false">
      <c r="A1318" s="0" t="s">
        <v>7</v>
      </c>
      <c r="B1318" s="0" t="s">
        <v>167</v>
      </c>
      <c r="C1318" s="0" t="s">
        <v>519</v>
      </c>
      <c r="D1318" s="0" t="s">
        <v>520</v>
      </c>
      <c r="E1318" s="0" t="s">
        <v>533</v>
      </c>
      <c r="F1318" s="0" t="s">
        <v>539</v>
      </c>
      <c r="G1318" s="0" t="s">
        <v>530</v>
      </c>
    </row>
    <row r="1319" customFormat="false" ht="12.8" hidden="false" customHeight="false" outlineLevel="0" collapsed="false">
      <c r="A1319" s="0" t="s">
        <v>7</v>
      </c>
      <c r="B1319" s="0" t="s">
        <v>167</v>
      </c>
      <c r="C1319" s="0" t="s">
        <v>519</v>
      </c>
      <c r="D1319" s="0" t="s">
        <v>520</v>
      </c>
      <c r="E1319" s="0" t="s">
        <v>534</v>
      </c>
      <c r="F1319" s="0" t="s">
        <v>539</v>
      </c>
      <c r="G1319" s="0" t="s">
        <v>530</v>
      </c>
    </row>
    <row r="1320" customFormat="false" ht="12.8" hidden="false" customHeight="false" outlineLevel="0" collapsed="false">
      <c r="A1320" s="0" t="s">
        <v>7</v>
      </c>
      <c r="B1320" s="0" t="s">
        <v>167</v>
      </c>
      <c r="C1320" s="0" t="s">
        <v>519</v>
      </c>
      <c r="D1320" s="0" t="s">
        <v>520</v>
      </c>
      <c r="E1320" s="0" t="s">
        <v>535</v>
      </c>
      <c r="F1320" s="0" t="s">
        <v>539</v>
      </c>
      <c r="G1320" s="0" t="s">
        <v>530</v>
      </c>
    </row>
    <row r="1321" customFormat="false" ht="12.8" hidden="false" customHeight="false" outlineLevel="0" collapsed="false">
      <c r="A1321" s="0" t="s">
        <v>7</v>
      </c>
      <c r="B1321" s="0" t="s">
        <v>167</v>
      </c>
      <c r="C1321" s="0" t="s">
        <v>519</v>
      </c>
      <c r="D1321" s="0" t="s">
        <v>520</v>
      </c>
      <c r="E1321" s="0" t="s">
        <v>536</v>
      </c>
      <c r="F1321" s="0" t="s">
        <v>539</v>
      </c>
      <c r="G1321" s="0" t="s">
        <v>530</v>
      </c>
    </row>
    <row r="1322" customFormat="false" ht="12.8" hidden="false" customHeight="false" outlineLevel="0" collapsed="false">
      <c r="A1322" s="0" t="s">
        <v>7</v>
      </c>
      <c r="B1322" s="0" t="s">
        <v>167</v>
      </c>
      <c r="C1322" s="0" t="s">
        <v>521</v>
      </c>
      <c r="D1322" s="0" t="s">
        <v>520</v>
      </c>
      <c r="E1322" s="0" t="s">
        <v>537</v>
      </c>
      <c r="F1322" s="0" t="s">
        <v>539</v>
      </c>
      <c r="G1322" s="0" t="s">
        <v>530</v>
      </c>
    </row>
    <row r="1323" customFormat="false" ht="12.8" hidden="false" customHeight="false" outlineLevel="0" collapsed="false">
      <c r="A1323" s="0" t="s">
        <v>7</v>
      </c>
      <c r="B1323" s="0" t="s">
        <v>167</v>
      </c>
      <c r="C1323" s="0" t="s">
        <v>521</v>
      </c>
      <c r="D1323" s="0" t="s">
        <v>520</v>
      </c>
      <c r="E1323" s="0" t="s">
        <v>531</v>
      </c>
      <c r="F1323" s="0" t="s">
        <v>539</v>
      </c>
      <c r="G1323" s="0" t="s">
        <v>530</v>
      </c>
    </row>
    <row r="1324" customFormat="false" ht="12.8" hidden="false" customHeight="false" outlineLevel="0" collapsed="false">
      <c r="A1324" s="0" t="s">
        <v>7</v>
      </c>
      <c r="B1324" s="0" t="s">
        <v>167</v>
      </c>
      <c r="C1324" s="0" t="s">
        <v>521</v>
      </c>
      <c r="D1324" s="0" t="s">
        <v>520</v>
      </c>
      <c r="E1324" s="0" t="s">
        <v>538</v>
      </c>
      <c r="F1324" s="0" t="s">
        <v>539</v>
      </c>
      <c r="G1324" s="0" t="s">
        <v>530</v>
      </c>
    </row>
    <row r="1325" customFormat="false" ht="12.8" hidden="false" customHeight="false" outlineLevel="0" collapsed="false">
      <c r="A1325" s="0" t="s">
        <v>7</v>
      </c>
      <c r="B1325" s="0" t="s">
        <v>167</v>
      </c>
      <c r="C1325" s="0" t="s">
        <v>521</v>
      </c>
      <c r="D1325" s="0" t="s">
        <v>520</v>
      </c>
      <c r="E1325" s="0" t="s">
        <v>536</v>
      </c>
      <c r="F1325" s="0" t="s">
        <v>539</v>
      </c>
      <c r="G1325" s="0" t="s">
        <v>530</v>
      </c>
    </row>
    <row r="1326" customFormat="false" ht="12.8" hidden="false" customHeight="false" outlineLevel="0" collapsed="false">
      <c r="A1326" s="0" t="s">
        <v>7</v>
      </c>
      <c r="B1326" s="0" t="s">
        <v>168</v>
      </c>
      <c r="C1326" s="0" t="s">
        <v>519</v>
      </c>
      <c r="D1326" s="0" t="s">
        <v>520</v>
      </c>
      <c r="E1326" s="0" t="s">
        <v>528</v>
      </c>
      <c r="F1326" s="0" t="s">
        <v>529</v>
      </c>
      <c r="G1326" s="0" t="s">
        <v>530</v>
      </c>
    </row>
    <row r="1327" customFormat="false" ht="12.8" hidden="false" customHeight="false" outlineLevel="0" collapsed="false">
      <c r="A1327" s="0" t="s">
        <v>7</v>
      </c>
      <c r="B1327" s="0" t="s">
        <v>168</v>
      </c>
      <c r="C1327" s="0" t="s">
        <v>519</v>
      </c>
      <c r="D1327" s="0" t="s">
        <v>520</v>
      </c>
      <c r="E1327" s="0" t="s">
        <v>531</v>
      </c>
      <c r="F1327" s="0" t="s">
        <v>529</v>
      </c>
      <c r="G1327" s="0" t="s">
        <v>530</v>
      </c>
    </row>
    <row r="1328" customFormat="false" ht="12.8" hidden="false" customHeight="false" outlineLevel="0" collapsed="false">
      <c r="A1328" s="0" t="s">
        <v>7</v>
      </c>
      <c r="B1328" s="0" t="s">
        <v>168</v>
      </c>
      <c r="C1328" s="0" t="s">
        <v>519</v>
      </c>
      <c r="D1328" s="0" t="s">
        <v>520</v>
      </c>
      <c r="E1328" s="0" t="s">
        <v>533</v>
      </c>
      <c r="F1328" s="0" t="s">
        <v>529</v>
      </c>
      <c r="G1328" s="0" t="s">
        <v>530</v>
      </c>
    </row>
    <row r="1329" customFormat="false" ht="12.8" hidden="false" customHeight="false" outlineLevel="0" collapsed="false">
      <c r="A1329" s="0" t="s">
        <v>7</v>
      </c>
      <c r="B1329" s="0" t="s">
        <v>168</v>
      </c>
      <c r="C1329" s="0" t="s">
        <v>519</v>
      </c>
      <c r="D1329" s="0" t="s">
        <v>520</v>
      </c>
      <c r="E1329" s="0" t="s">
        <v>534</v>
      </c>
      <c r="F1329" s="0" t="s">
        <v>529</v>
      </c>
      <c r="G1329" s="0" t="s">
        <v>530</v>
      </c>
    </row>
    <row r="1330" customFormat="false" ht="12.8" hidden="false" customHeight="false" outlineLevel="0" collapsed="false">
      <c r="A1330" s="0" t="s">
        <v>7</v>
      </c>
      <c r="B1330" s="0" t="s">
        <v>168</v>
      </c>
      <c r="C1330" s="0" t="s">
        <v>519</v>
      </c>
      <c r="D1330" s="0" t="s">
        <v>520</v>
      </c>
      <c r="E1330" s="0" t="s">
        <v>535</v>
      </c>
      <c r="F1330" s="0" t="s">
        <v>529</v>
      </c>
      <c r="G1330" s="0" t="s">
        <v>530</v>
      </c>
    </row>
    <row r="1331" customFormat="false" ht="12.8" hidden="false" customHeight="false" outlineLevel="0" collapsed="false">
      <c r="A1331" s="0" t="s">
        <v>7</v>
      </c>
      <c r="B1331" s="0" t="s">
        <v>168</v>
      </c>
      <c r="C1331" s="0" t="s">
        <v>519</v>
      </c>
      <c r="D1331" s="0" t="s">
        <v>520</v>
      </c>
      <c r="E1331" s="0" t="s">
        <v>536</v>
      </c>
      <c r="F1331" s="0" t="s">
        <v>529</v>
      </c>
      <c r="G1331" s="0" t="s">
        <v>530</v>
      </c>
    </row>
    <row r="1332" customFormat="false" ht="12.8" hidden="false" customHeight="false" outlineLevel="0" collapsed="false">
      <c r="A1332" s="0" t="s">
        <v>7</v>
      </c>
      <c r="B1332" s="0" t="s">
        <v>168</v>
      </c>
      <c r="C1332" s="0" t="s">
        <v>521</v>
      </c>
      <c r="D1332" s="0" t="s">
        <v>520</v>
      </c>
      <c r="E1332" s="0" t="s">
        <v>537</v>
      </c>
      <c r="F1332" s="0" t="s">
        <v>529</v>
      </c>
      <c r="G1332" s="0" t="s">
        <v>530</v>
      </c>
    </row>
    <row r="1333" customFormat="false" ht="12.8" hidden="false" customHeight="false" outlineLevel="0" collapsed="false">
      <c r="A1333" s="0" t="s">
        <v>7</v>
      </c>
      <c r="B1333" s="0" t="s">
        <v>168</v>
      </c>
      <c r="C1333" s="0" t="s">
        <v>521</v>
      </c>
      <c r="D1333" s="0" t="s">
        <v>520</v>
      </c>
      <c r="E1333" s="0" t="s">
        <v>531</v>
      </c>
      <c r="F1333" s="0" t="s">
        <v>529</v>
      </c>
      <c r="G1333" s="0" t="s">
        <v>530</v>
      </c>
    </row>
    <row r="1334" customFormat="false" ht="12.8" hidden="false" customHeight="false" outlineLevel="0" collapsed="false">
      <c r="A1334" s="0" t="s">
        <v>7</v>
      </c>
      <c r="B1334" s="0" t="s">
        <v>168</v>
      </c>
      <c r="C1334" s="0" t="s">
        <v>521</v>
      </c>
      <c r="D1334" s="0" t="s">
        <v>520</v>
      </c>
      <c r="E1334" s="0" t="s">
        <v>538</v>
      </c>
      <c r="F1334" s="0" t="s">
        <v>529</v>
      </c>
      <c r="G1334" s="0" t="s">
        <v>530</v>
      </c>
    </row>
    <row r="1335" customFormat="false" ht="12.8" hidden="false" customHeight="false" outlineLevel="0" collapsed="false">
      <c r="A1335" s="0" t="s">
        <v>7</v>
      </c>
      <c r="B1335" s="0" t="s">
        <v>168</v>
      </c>
      <c r="C1335" s="0" t="s">
        <v>521</v>
      </c>
      <c r="D1335" s="0" t="s">
        <v>520</v>
      </c>
      <c r="E1335" s="0" t="s">
        <v>536</v>
      </c>
      <c r="F1335" s="0" t="s">
        <v>529</v>
      </c>
      <c r="G1335" s="0" t="s">
        <v>530</v>
      </c>
    </row>
    <row r="1336" customFormat="false" ht="12.8" hidden="false" customHeight="false" outlineLevel="0" collapsed="false">
      <c r="A1336" s="0" t="s">
        <v>7</v>
      </c>
      <c r="B1336" s="0" t="s">
        <v>169</v>
      </c>
      <c r="C1336" s="0" t="s">
        <v>519</v>
      </c>
      <c r="D1336" s="0" t="s">
        <v>520</v>
      </c>
      <c r="E1336" s="0" t="s">
        <v>528</v>
      </c>
      <c r="F1336" s="0" t="s">
        <v>529</v>
      </c>
      <c r="G1336" s="0" t="s">
        <v>530</v>
      </c>
    </row>
    <row r="1337" customFormat="false" ht="12.8" hidden="false" customHeight="false" outlineLevel="0" collapsed="false">
      <c r="A1337" s="0" t="s">
        <v>7</v>
      </c>
      <c r="B1337" s="0" t="s">
        <v>169</v>
      </c>
      <c r="C1337" s="0" t="s">
        <v>519</v>
      </c>
      <c r="D1337" s="0" t="s">
        <v>520</v>
      </c>
      <c r="E1337" s="0" t="s">
        <v>531</v>
      </c>
      <c r="F1337" s="0" t="s">
        <v>529</v>
      </c>
      <c r="G1337" s="0" t="s">
        <v>530</v>
      </c>
    </row>
    <row r="1338" customFormat="false" ht="12.8" hidden="false" customHeight="false" outlineLevel="0" collapsed="false">
      <c r="A1338" s="0" t="s">
        <v>7</v>
      </c>
      <c r="B1338" s="0" t="s">
        <v>169</v>
      </c>
      <c r="C1338" s="0" t="s">
        <v>519</v>
      </c>
      <c r="D1338" s="0" t="s">
        <v>520</v>
      </c>
      <c r="E1338" s="0" t="s">
        <v>533</v>
      </c>
      <c r="F1338" s="0" t="s">
        <v>529</v>
      </c>
      <c r="G1338" s="0" t="s">
        <v>530</v>
      </c>
    </row>
    <row r="1339" customFormat="false" ht="12.8" hidden="false" customHeight="false" outlineLevel="0" collapsed="false">
      <c r="A1339" s="0" t="s">
        <v>7</v>
      </c>
      <c r="B1339" s="0" t="s">
        <v>169</v>
      </c>
      <c r="C1339" s="0" t="s">
        <v>519</v>
      </c>
      <c r="D1339" s="0" t="s">
        <v>520</v>
      </c>
      <c r="E1339" s="0" t="s">
        <v>534</v>
      </c>
      <c r="F1339" s="0" t="s">
        <v>529</v>
      </c>
      <c r="G1339" s="0" t="s">
        <v>530</v>
      </c>
    </row>
    <row r="1340" customFormat="false" ht="12.8" hidden="false" customHeight="false" outlineLevel="0" collapsed="false">
      <c r="A1340" s="0" t="s">
        <v>7</v>
      </c>
      <c r="B1340" s="0" t="s">
        <v>169</v>
      </c>
      <c r="C1340" s="0" t="s">
        <v>519</v>
      </c>
      <c r="D1340" s="0" t="s">
        <v>520</v>
      </c>
      <c r="E1340" s="0" t="s">
        <v>535</v>
      </c>
      <c r="F1340" s="0" t="s">
        <v>529</v>
      </c>
      <c r="G1340" s="0" t="s">
        <v>530</v>
      </c>
    </row>
    <row r="1341" customFormat="false" ht="12.8" hidden="false" customHeight="false" outlineLevel="0" collapsed="false">
      <c r="A1341" s="0" t="s">
        <v>7</v>
      </c>
      <c r="B1341" s="0" t="s">
        <v>169</v>
      </c>
      <c r="C1341" s="0" t="s">
        <v>519</v>
      </c>
      <c r="D1341" s="0" t="s">
        <v>520</v>
      </c>
      <c r="E1341" s="0" t="s">
        <v>536</v>
      </c>
      <c r="F1341" s="0" t="s">
        <v>529</v>
      </c>
      <c r="G1341" s="0" t="s">
        <v>530</v>
      </c>
    </row>
    <row r="1342" customFormat="false" ht="12.8" hidden="false" customHeight="false" outlineLevel="0" collapsed="false">
      <c r="A1342" s="0" t="s">
        <v>7</v>
      </c>
      <c r="B1342" s="0" t="s">
        <v>169</v>
      </c>
      <c r="C1342" s="0" t="s">
        <v>521</v>
      </c>
      <c r="D1342" s="0" t="s">
        <v>520</v>
      </c>
      <c r="E1342" s="0" t="s">
        <v>537</v>
      </c>
      <c r="F1342" s="0" t="s">
        <v>529</v>
      </c>
      <c r="G1342" s="0" t="s">
        <v>530</v>
      </c>
    </row>
    <row r="1343" customFormat="false" ht="12.8" hidden="false" customHeight="false" outlineLevel="0" collapsed="false">
      <c r="A1343" s="0" t="s">
        <v>7</v>
      </c>
      <c r="B1343" s="0" t="s">
        <v>169</v>
      </c>
      <c r="C1343" s="0" t="s">
        <v>521</v>
      </c>
      <c r="D1343" s="0" t="s">
        <v>520</v>
      </c>
      <c r="E1343" s="0" t="s">
        <v>531</v>
      </c>
      <c r="F1343" s="0" t="s">
        <v>529</v>
      </c>
      <c r="G1343" s="0" t="s">
        <v>530</v>
      </c>
    </row>
    <row r="1344" customFormat="false" ht="12.8" hidden="false" customHeight="false" outlineLevel="0" collapsed="false">
      <c r="A1344" s="0" t="s">
        <v>7</v>
      </c>
      <c r="B1344" s="0" t="s">
        <v>169</v>
      </c>
      <c r="C1344" s="0" t="s">
        <v>521</v>
      </c>
      <c r="D1344" s="0" t="s">
        <v>520</v>
      </c>
      <c r="E1344" s="0" t="s">
        <v>538</v>
      </c>
      <c r="F1344" s="0" t="s">
        <v>529</v>
      </c>
      <c r="G1344" s="0" t="s">
        <v>530</v>
      </c>
    </row>
    <row r="1345" customFormat="false" ht="12.8" hidden="false" customHeight="false" outlineLevel="0" collapsed="false">
      <c r="A1345" s="0" t="s">
        <v>7</v>
      </c>
      <c r="B1345" s="0" t="s">
        <v>169</v>
      </c>
      <c r="C1345" s="0" t="s">
        <v>521</v>
      </c>
      <c r="D1345" s="0" t="s">
        <v>520</v>
      </c>
      <c r="E1345" s="0" t="s">
        <v>536</v>
      </c>
      <c r="F1345" s="0" t="s">
        <v>529</v>
      </c>
      <c r="G1345" s="0" t="s">
        <v>530</v>
      </c>
    </row>
    <row r="1346" customFormat="false" ht="12.8" hidden="false" customHeight="false" outlineLevel="0" collapsed="false">
      <c r="A1346" s="0" t="s">
        <v>8</v>
      </c>
      <c r="B1346" s="0" t="s">
        <v>170</v>
      </c>
      <c r="C1346" s="0" t="s">
        <v>519</v>
      </c>
      <c r="D1346" s="0" t="s">
        <v>520</v>
      </c>
      <c r="E1346" s="0" t="s">
        <v>528</v>
      </c>
      <c r="F1346" s="0" t="s">
        <v>539</v>
      </c>
      <c r="G1346" s="0" t="s">
        <v>530</v>
      </c>
    </row>
    <row r="1347" customFormat="false" ht="12.8" hidden="false" customHeight="false" outlineLevel="0" collapsed="false">
      <c r="A1347" s="0" t="s">
        <v>8</v>
      </c>
      <c r="B1347" s="0" t="s">
        <v>170</v>
      </c>
      <c r="C1347" s="0" t="s">
        <v>519</v>
      </c>
      <c r="D1347" s="0" t="s">
        <v>520</v>
      </c>
      <c r="E1347" s="0" t="s">
        <v>531</v>
      </c>
      <c r="F1347" s="0" t="s">
        <v>539</v>
      </c>
      <c r="G1347" s="0" t="s">
        <v>530</v>
      </c>
    </row>
    <row r="1348" customFormat="false" ht="12.8" hidden="false" customHeight="false" outlineLevel="0" collapsed="false">
      <c r="A1348" s="0" t="s">
        <v>8</v>
      </c>
      <c r="B1348" s="0" t="s">
        <v>170</v>
      </c>
      <c r="C1348" s="0" t="s">
        <v>519</v>
      </c>
      <c r="D1348" s="0" t="s">
        <v>520</v>
      </c>
      <c r="E1348" s="0" t="s">
        <v>533</v>
      </c>
      <c r="F1348" s="0" t="s">
        <v>539</v>
      </c>
      <c r="G1348" s="0" t="s">
        <v>530</v>
      </c>
    </row>
    <row r="1349" customFormat="false" ht="12.8" hidden="false" customHeight="false" outlineLevel="0" collapsed="false">
      <c r="A1349" s="0" t="s">
        <v>8</v>
      </c>
      <c r="B1349" s="0" t="s">
        <v>170</v>
      </c>
      <c r="C1349" s="0" t="s">
        <v>519</v>
      </c>
      <c r="D1349" s="0" t="s">
        <v>520</v>
      </c>
      <c r="E1349" s="0" t="s">
        <v>534</v>
      </c>
      <c r="F1349" s="0" t="s">
        <v>539</v>
      </c>
      <c r="G1349" s="0" t="s">
        <v>530</v>
      </c>
    </row>
    <row r="1350" customFormat="false" ht="12.8" hidden="false" customHeight="false" outlineLevel="0" collapsed="false">
      <c r="A1350" s="0" t="s">
        <v>8</v>
      </c>
      <c r="B1350" s="0" t="s">
        <v>170</v>
      </c>
      <c r="C1350" s="0" t="s">
        <v>519</v>
      </c>
      <c r="D1350" s="0" t="s">
        <v>520</v>
      </c>
      <c r="E1350" s="0" t="s">
        <v>535</v>
      </c>
      <c r="F1350" s="0" t="s">
        <v>539</v>
      </c>
      <c r="G1350" s="0" t="s">
        <v>530</v>
      </c>
    </row>
    <row r="1351" customFormat="false" ht="12.8" hidden="false" customHeight="false" outlineLevel="0" collapsed="false">
      <c r="A1351" s="0" t="s">
        <v>8</v>
      </c>
      <c r="B1351" s="0" t="s">
        <v>170</v>
      </c>
      <c r="C1351" s="0" t="s">
        <v>519</v>
      </c>
      <c r="D1351" s="0" t="s">
        <v>520</v>
      </c>
      <c r="E1351" s="0" t="s">
        <v>536</v>
      </c>
      <c r="F1351" s="0" t="s">
        <v>539</v>
      </c>
      <c r="G1351" s="0" t="s">
        <v>530</v>
      </c>
    </row>
    <row r="1352" customFormat="false" ht="12.8" hidden="false" customHeight="false" outlineLevel="0" collapsed="false">
      <c r="A1352" s="0" t="s">
        <v>8</v>
      </c>
      <c r="B1352" s="0" t="s">
        <v>170</v>
      </c>
      <c r="C1352" s="0" t="s">
        <v>521</v>
      </c>
      <c r="D1352" s="0" t="s">
        <v>520</v>
      </c>
      <c r="E1352" s="0" t="s">
        <v>537</v>
      </c>
      <c r="F1352" s="0" t="s">
        <v>539</v>
      </c>
      <c r="G1352" s="0" t="s">
        <v>530</v>
      </c>
    </row>
    <row r="1353" customFormat="false" ht="12.8" hidden="false" customHeight="false" outlineLevel="0" collapsed="false">
      <c r="A1353" s="0" t="s">
        <v>8</v>
      </c>
      <c r="B1353" s="0" t="s">
        <v>170</v>
      </c>
      <c r="C1353" s="0" t="s">
        <v>521</v>
      </c>
      <c r="D1353" s="0" t="s">
        <v>520</v>
      </c>
      <c r="E1353" s="0" t="s">
        <v>531</v>
      </c>
      <c r="F1353" s="0" t="s">
        <v>539</v>
      </c>
      <c r="G1353" s="0" t="s">
        <v>530</v>
      </c>
    </row>
    <row r="1354" customFormat="false" ht="12.8" hidden="false" customHeight="false" outlineLevel="0" collapsed="false">
      <c r="A1354" s="0" t="s">
        <v>8</v>
      </c>
      <c r="B1354" s="0" t="s">
        <v>170</v>
      </c>
      <c r="C1354" s="0" t="s">
        <v>521</v>
      </c>
      <c r="D1354" s="0" t="s">
        <v>520</v>
      </c>
      <c r="E1354" s="0" t="s">
        <v>538</v>
      </c>
      <c r="F1354" s="0" t="s">
        <v>539</v>
      </c>
      <c r="G1354" s="0" t="s">
        <v>530</v>
      </c>
    </row>
    <row r="1355" customFormat="false" ht="12.8" hidden="false" customHeight="false" outlineLevel="0" collapsed="false">
      <c r="A1355" s="0" t="s">
        <v>8</v>
      </c>
      <c r="B1355" s="0" t="s">
        <v>170</v>
      </c>
      <c r="C1355" s="0" t="s">
        <v>521</v>
      </c>
      <c r="D1355" s="0" t="s">
        <v>520</v>
      </c>
      <c r="E1355" s="0" t="s">
        <v>536</v>
      </c>
      <c r="F1355" s="0" t="s">
        <v>539</v>
      </c>
      <c r="G1355" s="0" t="s">
        <v>530</v>
      </c>
    </row>
    <row r="1356" customFormat="false" ht="12.8" hidden="false" customHeight="false" outlineLevel="0" collapsed="false">
      <c r="A1356" s="0" t="s">
        <v>8</v>
      </c>
      <c r="B1356" s="0" t="s">
        <v>171</v>
      </c>
      <c r="C1356" s="0" t="s">
        <v>519</v>
      </c>
      <c r="D1356" s="0" t="s">
        <v>520</v>
      </c>
      <c r="E1356" s="0" t="s">
        <v>528</v>
      </c>
      <c r="F1356" s="0" t="s">
        <v>539</v>
      </c>
      <c r="G1356" s="0" t="s">
        <v>530</v>
      </c>
    </row>
    <row r="1357" customFormat="false" ht="12.8" hidden="false" customHeight="false" outlineLevel="0" collapsed="false">
      <c r="A1357" s="0" t="s">
        <v>8</v>
      </c>
      <c r="B1357" s="0" t="s">
        <v>171</v>
      </c>
      <c r="C1357" s="0" t="s">
        <v>519</v>
      </c>
      <c r="D1357" s="0" t="s">
        <v>520</v>
      </c>
      <c r="E1357" s="0" t="s">
        <v>531</v>
      </c>
      <c r="F1357" s="0" t="s">
        <v>539</v>
      </c>
      <c r="G1357" s="0" t="s">
        <v>530</v>
      </c>
    </row>
    <row r="1358" customFormat="false" ht="12.8" hidden="false" customHeight="false" outlineLevel="0" collapsed="false">
      <c r="A1358" s="0" t="s">
        <v>8</v>
      </c>
      <c r="B1358" s="0" t="s">
        <v>171</v>
      </c>
      <c r="C1358" s="0" t="s">
        <v>519</v>
      </c>
      <c r="D1358" s="0" t="s">
        <v>520</v>
      </c>
      <c r="E1358" s="0" t="s">
        <v>533</v>
      </c>
      <c r="F1358" s="0" t="s">
        <v>539</v>
      </c>
      <c r="G1358" s="0" t="s">
        <v>530</v>
      </c>
    </row>
    <row r="1359" customFormat="false" ht="12.8" hidden="false" customHeight="false" outlineLevel="0" collapsed="false">
      <c r="A1359" s="0" t="s">
        <v>8</v>
      </c>
      <c r="B1359" s="0" t="s">
        <v>171</v>
      </c>
      <c r="C1359" s="0" t="s">
        <v>519</v>
      </c>
      <c r="D1359" s="0" t="s">
        <v>520</v>
      </c>
      <c r="E1359" s="0" t="s">
        <v>534</v>
      </c>
      <c r="F1359" s="0" t="s">
        <v>539</v>
      </c>
      <c r="G1359" s="0" t="s">
        <v>530</v>
      </c>
    </row>
    <row r="1360" customFormat="false" ht="12.8" hidden="false" customHeight="false" outlineLevel="0" collapsed="false">
      <c r="A1360" s="0" t="s">
        <v>8</v>
      </c>
      <c r="B1360" s="0" t="s">
        <v>171</v>
      </c>
      <c r="C1360" s="0" t="s">
        <v>519</v>
      </c>
      <c r="D1360" s="0" t="s">
        <v>520</v>
      </c>
      <c r="E1360" s="0" t="s">
        <v>535</v>
      </c>
      <c r="F1360" s="0" t="s">
        <v>539</v>
      </c>
      <c r="G1360" s="0" t="s">
        <v>530</v>
      </c>
    </row>
    <row r="1361" customFormat="false" ht="12.8" hidden="false" customHeight="false" outlineLevel="0" collapsed="false">
      <c r="A1361" s="0" t="s">
        <v>8</v>
      </c>
      <c r="B1361" s="0" t="s">
        <v>171</v>
      </c>
      <c r="C1361" s="0" t="s">
        <v>519</v>
      </c>
      <c r="D1361" s="0" t="s">
        <v>520</v>
      </c>
      <c r="E1361" s="0" t="s">
        <v>536</v>
      </c>
      <c r="F1361" s="0" t="s">
        <v>539</v>
      </c>
      <c r="G1361" s="0" t="s">
        <v>530</v>
      </c>
    </row>
    <row r="1362" customFormat="false" ht="12.8" hidden="false" customHeight="false" outlineLevel="0" collapsed="false">
      <c r="A1362" s="0" t="s">
        <v>8</v>
      </c>
      <c r="B1362" s="0" t="s">
        <v>171</v>
      </c>
      <c r="C1362" s="0" t="s">
        <v>521</v>
      </c>
      <c r="D1362" s="0" t="s">
        <v>520</v>
      </c>
      <c r="E1362" s="0" t="s">
        <v>537</v>
      </c>
      <c r="F1362" s="0" t="s">
        <v>539</v>
      </c>
      <c r="G1362" s="0" t="s">
        <v>530</v>
      </c>
    </row>
    <row r="1363" customFormat="false" ht="12.8" hidden="false" customHeight="false" outlineLevel="0" collapsed="false">
      <c r="A1363" s="0" t="s">
        <v>8</v>
      </c>
      <c r="B1363" s="0" t="s">
        <v>171</v>
      </c>
      <c r="C1363" s="0" t="s">
        <v>521</v>
      </c>
      <c r="D1363" s="0" t="s">
        <v>520</v>
      </c>
      <c r="E1363" s="0" t="s">
        <v>531</v>
      </c>
      <c r="F1363" s="0" t="s">
        <v>539</v>
      </c>
      <c r="G1363" s="0" t="s">
        <v>530</v>
      </c>
    </row>
    <row r="1364" customFormat="false" ht="12.8" hidden="false" customHeight="false" outlineLevel="0" collapsed="false">
      <c r="A1364" s="0" t="s">
        <v>8</v>
      </c>
      <c r="B1364" s="0" t="s">
        <v>171</v>
      </c>
      <c r="C1364" s="0" t="s">
        <v>521</v>
      </c>
      <c r="D1364" s="0" t="s">
        <v>520</v>
      </c>
      <c r="E1364" s="0" t="s">
        <v>538</v>
      </c>
      <c r="F1364" s="0" t="s">
        <v>539</v>
      </c>
      <c r="G1364" s="0" t="s">
        <v>530</v>
      </c>
    </row>
    <row r="1365" customFormat="false" ht="12.8" hidden="false" customHeight="false" outlineLevel="0" collapsed="false">
      <c r="A1365" s="0" t="s">
        <v>8</v>
      </c>
      <c r="B1365" s="0" t="s">
        <v>171</v>
      </c>
      <c r="C1365" s="0" t="s">
        <v>521</v>
      </c>
      <c r="D1365" s="0" t="s">
        <v>520</v>
      </c>
      <c r="E1365" s="0" t="s">
        <v>536</v>
      </c>
      <c r="F1365" s="0" t="s">
        <v>539</v>
      </c>
      <c r="G1365" s="0" t="s">
        <v>530</v>
      </c>
    </row>
    <row r="1366" customFormat="false" ht="12.8" hidden="false" customHeight="false" outlineLevel="0" collapsed="false">
      <c r="A1366" s="0" t="s">
        <v>8</v>
      </c>
      <c r="B1366" s="0" t="s">
        <v>172</v>
      </c>
      <c r="C1366" s="0" t="s">
        <v>519</v>
      </c>
      <c r="D1366" s="0" t="s">
        <v>520</v>
      </c>
      <c r="E1366" s="0" t="s">
        <v>528</v>
      </c>
      <c r="F1366" s="0" t="s">
        <v>539</v>
      </c>
      <c r="G1366" s="0" t="s">
        <v>530</v>
      </c>
    </row>
    <row r="1367" customFormat="false" ht="12.8" hidden="false" customHeight="false" outlineLevel="0" collapsed="false">
      <c r="A1367" s="0" t="s">
        <v>8</v>
      </c>
      <c r="B1367" s="0" t="s">
        <v>172</v>
      </c>
      <c r="C1367" s="0" t="s">
        <v>519</v>
      </c>
      <c r="D1367" s="0" t="s">
        <v>520</v>
      </c>
      <c r="E1367" s="0" t="s">
        <v>531</v>
      </c>
      <c r="F1367" s="0" t="s">
        <v>539</v>
      </c>
      <c r="G1367" s="0" t="s">
        <v>530</v>
      </c>
    </row>
    <row r="1368" customFormat="false" ht="12.8" hidden="false" customHeight="false" outlineLevel="0" collapsed="false">
      <c r="A1368" s="0" t="s">
        <v>8</v>
      </c>
      <c r="B1368" s="0" t="s">
        <v>172</v>
      </c>
      <c r="C1368" s="0" t="s">
        <v>519</v>
      </c>
      <c r="D1368" s="0" t="s">
        <v>520</v>
      </c>
      <c r="E1368" s="0" t="s">
        <v>533</v>
      </c>
      <c r="F1368" s="0" t="s">
        <v>539</v>
      </c>
      <c r="G1368" s="0" t="s">
        <v>530</v>
      </c>
    </row>
    <row r="1369" customFormat="false" ht="12.8" hidden="false" customHeight="false" outlineLevel="0" collapsed="false">
      <c r="A1369" s="0" t="s">
        <v>8</v>
      </c>
      <c r="B1369" s="0" t="s">
        <v>172</v>
      </c>
      <c r="C1369" s="0" t="s">
        <v>519</v>
      </c>
      <c r="D1369" s="0" t="s">
        <v>520</v>
      </c>
      <c r="E1369" s="0" t="s">
        <v>534</v>
      </c>
      <c r="F1369" s="0" t="s">
        <v>539</v>
      </c>
      <c r="G1369" s="0" t="s">
        <v>530</v>
      </c>
    </row>
    <row r="1370" customFormat="false" ht="12.8" hidden="false" customHeight="false" outlineLevel="0" collapsed="false">
      <c r="A1370" s="0" t="s">
        <v>8</v>
      </c>
      <c r="B1370" s="0" t="s">
        <v>172</v>
      </c>
      <c r="C1370" s="0" t="s">
        <v>519</v>
      </c>
      <c r="D1370" s="0" t="s">
        <v>520</v>
      </c>
      <c r="E1370" s="0" t="s">
        <v>535</v>
      </c>
      <c r="F1370" s="0" t="s">
        <v>539</v>
      </c>
      <c r="G1370" s="0" t="s">
        <v>530</v>
      </c>
    </row>
    <row r="1371" customFormat="false" ht="12.8" hidden="false" customHeight="false" outlineLevel="0" collapsed="false">
      <c r="A1371" s="0" t="s">
        <v>8</v>
      </c>
      <c r="B1371" s="0" t="s">
        <v>172</v>
      </c>
      <c r="C1371" s="0" t="s">
        <v>519</v>
      </c>
      <c r="D1371" s="0" t="s">
        <v>520</v>
      </c>
      <c r="E1371" s="0" t="s">
        <v>536</v>
      </c>
      <c r="F1371" s="0" t="s">
        <v>539</v>
      </c>
      <c r="G1371" s="0" t="s">
        <v>530</v>
      </c>
    </row>
    <row r="1372" customFormat="false" ht="12.8" hidden="false" customHeight="false" outlineLevel="0" collapsed="false">
      <c r="A1372" s="0" t="s">
        <v>8</v>
      </c>
      <c r="B1372" s="0" t="s">
        <v>172</v>
      </c>
      <c r="C1372" s="0" t="s">
        <v>521</v>
      </c>
      <c r="D1372" s="0" t="s">
        <v>520</v>
      </c>
      <c r="E1372" s="0" t="s">
        <v>537</v>
      </c>
      <c r="F1372" s="0" t="s">
        <v>539</v>
      </c>
      <c r="G1372" s="0" t="s">
        <v>530</v>
      </c>
    </row>
    <row r="1373" customFormat="false" ht="12.8" hidden="false" customHeight="false" outlineLevel="0" collapsed="false">
      <c r="A1373" s="0" t="s">
        <v>8</v>
      </c>
      <c r="B1373" s="0" t="s">
        <v>172</v>
      </c>
      <c r="C1373" s="0" t="s">
        <v>521</v>
      </c>
      <c r="D1373" s="0" t="s">
        <v>520</v>
      </c>
      <c r="E1373" s="0" t="s">
        <v>531</v>
      </c>
      <c r="F1373" s="0" t="s">
        <v>539</v>
      </c>
      <c r="G1373" s="0" t="s">
        <v>530</v>
      </c>
    </row>
    <row r="1374" customFormat="false" ht="12.8" hidden="false" customHeight="false" outlineLevel="0" collapsed="false">
      <c r="A1374" s="0" t="s">
        <v>8</v>
      </c>
      <c r="B1374" s="0" t="s">
        <v>172</v>
      </c>
      <c r="C1374" s="0" t="s">
        <v>521</v>
      </c>
      <c r="D1374" s="0" t="s">
        <v>520</v>
      </c>
      <c r="E1374" s="0" t="s">
        <v>538</v>
      </c>
      <c r="F1374" s="0" t="s">
        <v>539</v>
      </c>
      <c r="G1374" s="0" t="s">
        <v>530</v>
      </c>
    </row>
    <row r="1375" customFormat="false" ht="12.8" hidden="false" customHeight="false" outlineLevel="0" collapsed="false">
      <c r="A1375" s="0" t="s">
        <v>8</v>
      </c>
      <c r="B1375" s="0" t="s">
        <v>172</v>
      </c>
      <c r="C1375" s="0" t="s">
        <v>521</v>
      </c>
      <c r="D1375" s="0" t="s">
        <v>520</v>
      </c>
      <c r="E1375" s="0" t="s">
        <v>536</v>
      </c>
      <c r="F1375" s="0" t="s">
        <v>539</v>
      </c>
      <c r="G1375" s="0" t="s">
        <v>530</v>
      </c>
    </row>
    <row r="1376" customFormat="false" ht="12.8" hidden="false" customHeight="false" outlineLevel="0" collapsed="false">
      <c r="A1376" s="0" t="s">
        <v>8</v>
      </c>
      <c r="B1376" s="0" t="s">
        <v>173</v>
      </c>
      <c r="C1376" s="0" t="s">
        <v>519</v>
      </c>
      <c r="D1376" s="0" t="s">
        <v>520</v>
      </c>
      <c r="E1376" s="0" t="s">
        <v>528</v>
      </c>
      <c r="F1376" s="0" t="s">
        <v>539</v>
      </c>
      <c r="G1376" s="0" t="s">
        <v>530</v>
      </c>
    </row>
    <row r="1377" customFormat="false" ht="12.8" hidden="false" customHeight="false" outlineLevel="0" collapsed="false">
      <c r="A1377" s="0" t="s">
        <v>8</v>
      </c>
      <c r="B1377" s="0" t="s">
        <v>173</v>
      </c>
      <c r="C1377" s="0" t="s">
        <v>519</v>
      </c>
      <c r="D1377" s="0" t="s">
        <v>520</v>
      </c>
      <c r="E1377" s="0" t="s">
        <v>531</v>
      </c>
      <c r="F1377" s="0" t="s">
        <v>539</v>
      </c>
      <c r="G1377" s="0" t="s">
        <v>530</v>
      </c>
    </row>
    <row r="1378" customFormat="false" ht="12.8" hidden="false" customHeight="false" outlineLevel="0" collapsed="false">
      <c r="A1378" s="0" t="s">
        <v>8</v>
      </c>
      <c r="B1378" s="0" t="s">
        <v>173</v>
      </c>
      <c r="C1378" s="0" t="s">
        <v>519</v>
      </c>
      <c r="D1378" s="0" t="s">
        <v>520</v>
      </c>
      <c r="E1378" s="0" t="s">
        <v>533</v>
      </c>
      <c r="F1378" s="0" t="s">
        <v>539</v>
      </c>
      <c r="G1378" s="0" t="s">
        <v>530</v>
      </c>
    </row>
    <row r="1379" customFormat="false" ht="12.8" hidden="false" customHeight="false" outlineLevel="0" collapsed="false">
      <c r="A1379" s="0" t="s">
        <v>8</v>
      </c>
      <c r="B1379" s="0" t="s">
        <v>173</v>
      </c>
      <c r="C1379" s="0" t="s">
        <v>519</v>
      </c>
      <c r="D1379" s="0" t="s">
        <v>520</v>
      </c>
      <c r="E1379" s="0" t="s">
        <v>534</v>
      </c>
      <c r="F1379" s="0" t="s">
        <v>539</v>
      </c>
      <c r="G1379" s="0" t="s">
        <v>530</v>
      </c>
    </row>
    <row r="1380" customFormat="false" ht="12.8" hidden="false" customHeight="false" outlineLevel="0" collapsed="false">
      <c r="A1380" s="0" t="s">
        <v>8</v>
      </c>
      <c r="B1380" s="0" t="s">
        <v>173</v>
      </c>
      <c r="C1380" s="0" t="s">
        <v>519</v>
      </c>
      <c r="D1380" s="0" t="s">
        <v>520</v>
      </c>
      <c r="E1380" s="0" t="s">
        <v>535</v>
      </c>
      <c r="F1380" s="0" t="s">
        <v>539</v>
      </c>
      <c r="G1380" s="0" t="s">
        <v>530</v>
      </c>
    </row>
    <row r="1381" customFormat="false" ht="12.8" hidden="false" customHeight="false" outlineLevel="0" collapsed="false">
      <c r="A1381" s="0" t="s">
        <v>8</v>
      </c>
      <c r="B1381" s="0" t="s">
        <v>173</v>
      </c>
      <c r="C1381" s="0" t="s">
        <v>519</v>
      </c>
      <c r="D1381" s="0" t="s">
        <v>520</v>
      </c>
      <c r="E1381" s="0" t="s">
        <v>536</v>
      </c>
      <c r="F1381" s="0" t="s">
        <v>539</v>
      </c>
      <c r="G1381" s="0" t="s">
        <v>530</v>
      </c>
    </row>
    <row r="1382" customFormat="false" ht="12.8" hidden="false" customHeight="false" outlineLevel="0" collapsed="false">
      <c r="A1382" s="0" t="s">
        <v>8</v>
      </c>
      <c r="B1382" s="0" t="s">
        <v>173</v>
      </c>
      <c r="C1382" s="0" t="s">
        <v>521</v>
      </c>
      <c r="D1382" s="0" t="s">
        <v>520</v>
      </c>
      <c r="E1382" s="0" t="s">
        <v>537</v>
      </c>
      <c r="F1382" s="0" t="s">
        <v>539</v>
      </c>
      <c r="G1382" s="0" t="s">
        <v>530</v>
      </c>
    </row>
    <row r="1383" customFormat="false" ht="12.8" hidden="false" customHeight="false" outlineLevel="0" collapsed="false">
      <c r="A1383" s="0" t="s">
        <v>8</v>
      </c>
      <c r="B1383" s="0" t="s">
        <v>173</v>
      </c>
      <c r="C1383" s="0" t="s">
        <v>521</v>
      </c>
      <c r="D1383" s="0" t="s">
        <v>520</v>
      </c>
      <c r="E1383" s="0" t="s">
        <v>531</v>
      </c>
      <c r="F1383" s="0" t="s">
        <v>539</v>
      </c>
      <c r="G1383" s="0" t="s">
        <v>530</v>
      </c>
    </row>
    <row r="1384" customFormat="false" ht="12.8" hidden="false" customHeight="false" outlineLevel="0" collapsed="false">
      <c r="A1384" s="0" t="s">
        <v>8</v>
      </c>
      <c r="B1384" s="0" t="s">
        <v>173</v>
      </c>
      <c r="C1384" s="0" t="s">
        <v>521</v>
      </c>
      <c r="D1384" s="0" t="s">
        <v>520</v>
      </c>
      <c r="E1384" s="0" t="s">
        <v>538</v>
      </c>
      <c r="F1384" s="0" t="s">
        <v>539</v>
      </c>
      <c r="G1384" s="0" t="s">
        <v>530</v>
      </c>
    </row>
    <row r="1385" customFormat="false" ht="12.8" hidden="false" customHeight="false" outlineLevel="0" collapsed="false">
      <c r="A1385" s="0" t="s">
        <v>8</v>
      </c>
      <c r="B1385" s="0" t="s">
        <v>173</v>
      </c>
      <c r="C1385" s="0" t="s">
        <v>521</v>
      </c>
      <c r="D1385" s="0" t="s">
        <v>520</v>
      </c>
      <c r="E1385" s="0" t="s">
        <v>536</v>
      </c>
      <c r="F1385" s="0" t="s">
        <v>539</v>
      </c>
      <c r="G1385" s="0" t="s">
        <v>530</v>
      </c>
    </row>
    <row r="1386" customFormat="false" ht="12.8" hidden="false" customHeight="false" outlineLevel="0" collapsed="false">
      <c r="A1386" s="0" t="s">
        <v>8</v>
      </c>
      <c r="B1386" s="0" t="s">
        <v>174</v>
      </c>
      <c r="C1386" s="0" t="s">
        <v>519</v>
      </c>
      <c r="D1386" s="0" t="s">
        <v>520</v>
      </c>
      <c r="E1386" s="0" t="s">
        <v>528</v>
      </c>
      <c r="F1386" s="0" t="s">
        <v>539</v>
      </c>
      <c r="G1386" s="0" t="s">
        <v>530</v>
      </c>
    </row>
    <row r="1387" customFormat="false" ht="12.8" hidden="false" customHeight="false" outlineLevel="0" collapsed="false">
      <c r="A1387" s="0" t="s">
        <v>8</v>
      </c>
      <c r="B1387" s="0" t="s">
        <v>174</v>
      </c>
      <c r="C1387" s="0" t="s">
        <v>519</v>
      </c>
      <c r="D1387" s="0" t="s">
        <v>520</v>
      </c>
      <c r="E1387" s="0" t="s">
        <v>531</v>
      </c>
      <c r="F1387" s="0" t="s">
        <v>539</v>
      </c>
      <c r="G1387" s="0" t="s">
        <v>530</v>
      </c>
    </row>
    <row r="1388" customFormat="false" ht="12.8" hidden="false" customHeight="false" outlineLevel="0" collapsed="false">
      <c r="A1388" s="0" t="s">
        <v>8</v>
      </c>
      <c r="B1388" s="0" t="s">
        <v>174</v>
      </c>
      <c r="C1388" s="0" t="s">
        <v>519</v>
      </c>
      <c r="D1388" s="0" t="s">
        <v>520</v>
      </c>
      <c r="E1388" s="0" t="s">
        <v>533</v>
      </c>
      <c r="F1388" s="0" t="s">
        <v>539</v>
      </c>
      <c r="G1388" s="0" t="s">
        <v>530</v>
      </c>
    </row>
    <row r="1389" customFormat="false" ht="12.8" hidden="false" customHeight="false" outlineLevel="0" collapsed="false">
      <c r="A1389" s="0" t="s">
        <v>8</v>
      </c>
      <c r="B1389" s="0" t="s">
        <v>174</v>
      </c>
      <c r="C1389" s="0" t="s">
        <v>519</v>
      </c>
      <c r="D1389" s="0" t="s">
        <v>520</v>
      </c>
      <c r="E1389" s="0" t="s">
        <v>534</v>
      </c>
      <c r="F1389" s="0" t="s">
        <v>539</v>
      </c>
      <c r="G1389" s="0" t="s">
        <v>530</v>
      </c>
    </row>
    <row r="1390" customFormat="false" ht="12.8" hidden="false" customHeight="false" outlineLevel="0" collapsed="false">
      <c r="A1390" s="0" t="s">
        <v>8</v>
      </c>
      <c r="B1390" s="0" t="s">
        <v>174</v>
      </c>
      <c r="C1390" s="0" t="s">
        <v>519</v>
      </c>
      <c r="D1390" s="0" t="s">
        <v>520</v>
      </c>
      <c r="E1390" s="0" t="s">
        <v>535</v>
      </c>
      <c r="F1390" s="0" t="s">
        <v>539</v>
      </c>
      <c r="G1390" s="0" t="s">
        <v>530</v>
      </c>
    </row>
    <row r="1391" customFormat="false" ht="12.8" hidden="false" customHeight="false" outlineLevel="0" collapsed="false">
      <c r="A1391" s="0" t="s">
        <v>8</v>
      </c>
      <c r="B1391" s="0" t="s">
        <v>174</v>
      </c>
      <c r="C1391" s="0" t="s">
        <v>519</v>
      </c>
      <c r="D1391" s="0" t="s">
        <v>520</v>
      </c>
      <c r="E1391" s="0" t="s">
        <v>536</v>
      </c>
      <c r="F1391" s="0" t="s">
        <v>539</v>
      </c>
      <c r="G1391" s="0" t="s">
        <v>530</v>
      </c>
    </row>
    <row r="1392" customFormat="false" ht="12.8" hidden="false" customHeight="false" outlineLevel="0" collapsed="false">
      <c r="A1392" s="0" t="s">
        <v>8</v>
      </c>
      <c r="B1392" s="0" t="s">
        <v>174</v>
      </c>
      <c r="C1392" s="0" t="s">
        <v>521</v>
      </c>
      <c r="D1392" s="0" t="s">
        <v>520</v>
      </c>
      <c r="E1392" s="0" t="s">
        <v>537</v>
      </c>
      <c r="F1392" s="0" t="s">
        <v>539</v>
      </c>
      <c r="G1392" s="0" t="s">
        <v>530</v>
      </c>
    </row>
    <row r="1393" customFormat="false" ht="12.8" hidden="false" customHeight="false" outlineLevel="0" collapsed="false">
      <c r="A1393" s="0" t="s">
        <v>8</v>
      </c>
      <c r="B1393" s="0" t="s">
        <v>174</v>
      </c>
      <c r="C1393" s="0" t="s">
        <v>521</v>
      </c>
      <c r="D1393" s="0" t="s">
        <v>520</v>
      </c>
      <c r="E1393" s="0" t="s">
        <v>531</v>
      </c>
      <c r="F1393" s="0" t="s">
        <v>539</v>
      </c>
      <c r="G1393" s="0" t="s">
        <v>530</v>
      </c>
    </row>
    <row r="1394" customFormat="false" ht="12.8" hidden="false" customHeight="false" outlineLevel="0" collapsed="false">
      <c r="A1394" s="0" t="s">
        <v>8</v>
      </c>
      <c r="B1394" s="0" t="s">
        <v>174</v>
      </c>
      <c r="C1394" s="0" t="s">
        <v>521</v>
      </c>
      <c r="D1394" s="0" t="s">
        <v>520</v>
      </c>
      <c r="E1394" s="0" t="s">
        <v>538</v>
      </c>
      <c r="F1394" s="0" t="s">
        <v>539</v>
      </c>
      <c r="G1394" s="0" t="s">
        <v>530</v>
      </c>
    </row>
    <row r="1395" customFormat="false" ht="12.8" hidden="false" customHeight="false" outlineLevel="0" collapsed="false">
      <c r="A1395" s="0" t="s">
        <v>8</v>
      </c>
      <c r="B1395" s="0" t="s">
        <v>174</v>
      </c>
      <c r="C1395" s="0" t="s">
        <v>521</v>
      </c>
      <c r="D1395" s="0" t="s">
        <v>520</v>
      </c>
      <c r="E1395" s="0" t="s">
        <v>536</v>
      </c>
      <c r="F1395" s="0" t="s">
        <v>539</v>
      </c>
      <c r="G1395" s="0" t="s">
        <v>530</v>
      </c>
    </row>
    <row r="1396" customFormat="false" ht="12.8" hidden="false" customHeight="false" outlineLevel="0" collapsed="false">
      <c r="A1396" s="0" t="s">
        <v>8</v>
      </c>
      <c r="B1396" s="0" t="s">
        <v>175</v>
      </c>
      <c r="C1396" s="0" t="s">
        <v>519</v>
      </c>
      <c r="D1396" s="0" t="s">
        <v>520</v>
      </c>
      <c r="E1396" s="0" t="s">
        <v>528</v>
      </c>
      <c r="F1396" s="0" t="s">
        <v>539</v>
      </c>
      <c r="G1396" s="0" t="s">
        <v>530</v>
      </c>
    </row>
    <row r="1397" customFormat="false" ht="12.8" hidden="false" customHeight="false" outlineLevel="0" collapsed="false">
      <c r="A1397" s="0" t="s">
        <v>8</v>
      </c>
      <c r="B1397" s="0" t="s">
        <v>175</v>
      </c>
      <c r="C1397" s="0" t="s">
        <v>519</v>
      </c>
      <c r="D1397" s="0" t="s">
        <v>520</v>
      </c>
      <c r="E1397" s="0" t="s">
        <v>531</v>
      </c>
      <c r="F1397" s="0" t="s">
        <v>539</v>
      </c>
      <c r="G1397" s="0" t="s">
        <v>530</v>
      </c>
    </row>
    <row r="1398" customFormat="false" ht="12.8" hidden="false" customHeight="false" outlineLevel="0" collapsed="false">
      <c r="A1398" s="0" t="s">
        <v>8</v>
      </c>
      <c r="B1398" s="0" t="s">
        <v>175</v>
      </c>
      <c r="C1398" s="0" t="s">
        <v>519</v>
      </c>
      <c r="D1398" s="0" t="s">
        <v>520</v>
      </c>
      <c r="E1398" s="0" t="s">
        <v>533</v>
      </c>
      <c r="F1398" s="0" t="s">
        <v>539</v>
      </c>
      <c r="G1398" s="0" t="s">
        <v>530</v>
      </c>
    </row>
    <row r="1399" customFormat="false" ht="12.8" hidden="false" customHeight="false" outlineLevel="0" collapsed="false">
      <c r="A1399" s="0" t="s">
        <v>8</v>
      </c>
      <c r="B1399" s="0" t="s">
        <v>175</v>
      </c>
      <c r="C1399" s="0" t="s">
        <v>519</v>
      </c>
      <c r="D1399" s="0" t="s">
        <v>520</v>
      </c>
      <c r="E1399" s="0" t="s">
        <v>534</v>
      </c>
      <c r="F1399" s="0" t="s">
        <v>539</v>
      </c>
      <c r="G1399" s="0" t="s">
        <v>530</v>
      </c>
    </row>
    <row r="1400" customFormat="false" ht="12.8" hidden="false" customHeight="false" outlineLevel="0" collapsed="false">
      <c r="A1400" s="0" t="s">
        <v>8</v>
      </c>
      <c r="B1400" s="0" t="s">
        <v>175</v>
      </c>
      <c r="C1400" s="0" t="s">
        <v>519</v>
      </c>
      <c r="D1400" s="0" t="s">
        <v>520</v>
      </c>
      <c r="E1400" s="0" t="s">
        <v>535</v>
      </c>
      <c r="F1400" s="0" t="s">
        <v>539</v>
      </c>
      <c r="G1400" s="0" t="s">
        <v>530</v>
      </c>
    </row>
    <row r="1401" customFormat="false" ht="12.8" hidden="false" customHeight="false" outlineLevel="0" collapsed="false">
      <c r="A1401" s="0" t="s">
        <v>8</v>
      </c>
      <c r="B1401" s="0" t="s">
        <v>175</v>
      </c>
      <c r="C1401" s="0" t="s">
        <v>519</v>
      </c>
      <c r="D1401" s="0" t="s">
        <v>520</v>
      </c>
      <c r="E1401" s="0" t="s">
        <v>536</v>
      </c>
      <c r="F1401" s="0" t="s">
        <v>539</v>
      </c>
      <c r="G1401" s="0" t="s">
        <v>530</v>
      </c>
    </row>
    <row r="1402" customFormat="false" ht="12.8" hidden="false" customHeight="false" outlineLevel="0" collapsed="false">
      <c r="A1402" s="0" t="s">
        <v>8</v>
      </c>
      <c r="B1402" s="0" t="s">
        <v>175</v>
      </c>
      <c r="C1402" s="0" t="s">
        <v>521</v>
      </c>
      <c r="D1402" s="0" t="s">
        <v>520</v>
      </c>
      <c r="E1402" s="0" t="s">
        <v>537</v>
      </c>
      <c r="F1402" s="0" t="s">
        <v>539</v>
      </c>
      <c r="G1402" s="0" t="s">
        <v>530</v>
      </c>
    </row>
    <row r="1403" customFormat="false" ht="12.8" hidden="false" customHeight="false" outlineLevel="0" collapsed="false">
      <c r="A1403" s="0" t="s">
        <v>8</v>
      </c>
      <c r="B1403" s="0" t="s">
        <v>175</v>
      </c>
      <c r="C1403" s="0" t="s">
        <v>521</v>
      </c>
      <c r="D1403" s="0" t="s">
        <v>520</v>
      </c>
      <c r="E1403" s="0" t="s">
        <v>531</v>
      </c>
      <c r="F1403" s="0" t="s">
        <v>539</v>
      </c>
      <c r="G1403" s="0" t="s">
        <v>530</v>
      </c>
    </row>
    <row r="1404" customFormat="false" ht="12.8" hidden="false" customHeight="false" outlineLevel="0" collapsed="false">
      <c r="A1404" s="0" t="s">
        <v>8</v>
      </c>
      <c r="B1404" s="0" t="s">
        <v>175</v>
      </c>
      <c r="C1404" s="0" t="s">
        <v>521</v>
      </c>
      <c r="D1404" s="0" t="s">
        <v>520</v>
      </c>
      <c r="E1404" s="0" t="s">
        <v>538</v>
      </c>
      <c r="F1404" s="0" t="s">
        <v>539</v>
      </c>
      <c r="G1404" s="0" t="s">
        <v>530</v>
      </c>
    </row>
    <row r="1405" customFormat="false" ht="12.8" hidden="false" customHeight="false" outlineLevel="0" collapsed="false">
      <c r="A1405" s="0" t="s">
        <v>8</v>
      </c>
      <c r="B1405" s="0" t="s">
        <v>175</v>
      </c>
      <c r="C1405" s="0" t="s">
        <v>521</v>
      </c>
      <c r="D1405" s="0" t="s">
        <v>520</v>
      </c>
      <c r="E1405" s="0" t="s">
        <v>536</v>
      </c>
      <c r="F1405" s="0" t="s">
        <v>539</v>
      </c>
      <c r="G1405" s="0" t="s">
        <v>530</v>
      </c>
    </row>
    <row r="1406" customFormat="false" ht="12.8" hidden="false" customHeight="false" outlineLevel="0" collapsed="false">
      <c r="A1406" s="0" t="s">
        <v>8</v>
      </c>
      <c r="B1406" s="0" t="s">
        <v>176</v>
      </c>
      <c r="C1406" s="0" t="s">
        <v>519</v>
      </c>
      <c r="D1406" s="0" t="s">
        <v>520</v>
      </c>
      <c r="E1406" s="0" t="s">
        <v>528</v>
      </c>
      <c r="F1406" s="0" t="s">
        <v>539</v>
      </c>
      <c r="G1406" s="0" t="s">
        <v>530</v>
      </c>
    </row>
    <row r="1407" customFormat="false" ht="12.8" hidden="false" customHeight="false" outlineLevel="0" collapsed="false">
      <c r="A1407" s="0" t="s">
        <v>8</v>
      </c>
      <c r="B1407" s="0" t="s">
        <v>176</v>
      </c>
      <c r="C1407" s="0" t="s">
        <v>519</v>
      </c>
      <c r="D1407" s="0" t="s">
        <v>520</v>
      </c>
      <c r="E1407" s="0" t="s">
        <v>531</v>
      </c>
      <c r="F1407" s="0" t="s">
        <v>539</v>
      </c>
      <c r="G1407" s="0" t="s">
        <v>530</v>
      </c>
    </row>
    <row r="1408" customFormat="false" ht="12.8" hidden="false" customHeight="false" outlineLevel="0" collapsed="false">
      <c r="A1408" s="0" t="s">
        <v>8</v>
      </c>
      <c r="B1408" s="0" t="s">
        <v>176</v>
      </c>
      <c r="C1408" s="0" t="s">
        <v>519</v>
      </c>
      <c r="D1408" s="0" t="s">
        <v>520</v>
      </c>
      <c r="E1408" s="0" t="s">
        <v>533</v>
      </c>
      <c r="F1408" s="0" t="s">
        <v>539</v>
      </c>
      <c r="G1408" s="0" t="s">
        <v>530</v>
      </c>
    </row>
    <row r="1409" customFormat="false" ht="12.8" hidden="false" customHeight="false" outlineLevel="0" collapsed="false">
      <c r="A1409" s="0" t="s">
        <v>8</v>
      </c>
      <c r="B1409" s="0" t="s">
        <v>176</v>
      </c>
      <c r="C1409" s="0" t="s">
        <v>519</v>
      </c>
      <c r="D1409" s="0" t="s">
        <v>520</v>
      </c>
      <c r="E1409" s="0" t="s">
        <v>534</v>
      </c>
      <c r="F1409" s="0" t="s">
        <v>539</v>
      </c>
      <c r="G1409" s="0" t="s">
        <v>530</v>
      </c>
    </row>
    <row r="1410" customFormat="false" ht="12.8" hidden="false" customHeight="false" outlineLevel="0" collapsed="false">
      <c r="A1410" s="0" t="s">
        <v>8</v>
      </c>
      <c r="B1410" s="0" t="s">
        <v>176</v>
      </c>
      <c r="C1410" s="0" t="s">
        <v>519</v>
      </c>
      <c r="D1410" s="0" t="s">
        <v>520</v>
      </c>
      <c r="E1410" s="0" t="s">
        <v>535</v>
      </c>
      <c r="F1410" s="0" t="s">
        <v>539</v>
      </c>
      <c r="G1410" s="0" t="s">
        <v>530</v>
      </c>
    </row>
    <row r="1411" customFormat="false" ht="12.8" hidden="false" customHeight="false" outlineLevel="0" collapsed="false">
      <c r="A1411" s="0" t="s">
        <v>8</v>
      </c>
      <c r="B1411" s="0" t="s">
        <v>176</v>
      </c>
      <c r="C1411" s="0" t="s">
        <v>519</v>
      </c>
      <c r="D1411" s="0" t="s">
        <v>520</v>
      </c>
      <c r="E1411" s="0" t="s">
        <v>536</v>
      </c>
      <c r="F1411" s="0" t="s">
        <v>539</v>
      </c>
      <c r="G1411" s="0" t="s">
        <v>530</v>
      </c>
    </row>
    <row r="1412" customFormat="false" ht="12.8" hidden="false" customHeight="false" outlineLevel="0" collapsed="false">
      <c r="A1412" s="0" t="s">
        <v>8</v>
      </c>
      <c r="B1412" s="0" t="s">
        <v>176</v>
      </c>
      <c r="C1412" s="0" t="s">
        <v>521</v>
      </c>
      <c r="D1412" s="0" t="s">
        <v>520</v>
      </c>
      <c r="E1412" s="0" t="s">
        <v>537</v>
      </c>
      <c r="F1412" s="0" t="s">
        <v>539</v>
      </c>
      <c r="G1412" s="0" t="s">
        <v>530</v>
      </c>
    </row>
    <row r="1413" customFormat="false" ht="12.8" hidden="false" customHeight="false" outlineLevel="0" collapsed="false">
      <c r="A1413" s="0" t="s">
        <v>8</v>
      </c>
      <c r="B1413" s="0" t="s">
        <v>176</v>
      </c>
      <c r="C1413" s="0" t="s">
        <v>521</v>
      </c>
      <c r="D1413" s="0" t="s">
        <v>520</v>
      </c>
      <c r="E1413" s="0" t="s">
        <v>531</v>
      </c>
      <c r="F1413" s="0" t="s">
        <v>539</v>
      </c>
      <c r="G1413" s="0" t="s">
        <v>530</v>
      </c>
    </row>
    <row r="1414" customFormat="false" ht="12.8" hidden="false" customHeight="false" outlineLevel="0" collapsed="false">
      <c r="A1414" s="0" t="s">
        <v>8</v>
      </c>
      <c r="B1414" s="0" t="s">
        <v>176</v>
      </c>
      <c r="C1414" s="0" t="s">
        <v>521</v>
      </c>
      <c r="D1414" s="0" t="s">
        <v>520</v>
      </c>
      <c r="E1414" s="0" t="s">
        <v>538</v>
      </c>
      <c r="F1414" s="0" t="s">
        <v>539</v>
      </c>
      <c r="G1414" s="0" t="s">
        <v>530</v>
      </c>
    </row>
    <row r="1415" customFormat="false" ht="12.8" hidden="false" customHeight="false" outlineLevel="0" collapsed="false">
      <c r="A1415" s="0" t="s">
        <v>8</v>
      </c>
      <c r="B1415" s="0" t="s">
        <v>176</v>
      </c>
      <c r="C1415" s="0" t="s">
        <v>521</v>
      </c>
      <c r="D1415" s="0" t="s">
        <v>520</v>
      </c>
      <c r="E1415" s="0" t="s">
        <v>536</v>
      </c>
      <c r="F1415" s="0" t="s">
        <v>539</v>
      </c>
      <c r="G1415" s="0" t="s">
        <v>530</v>
      </c>
    </row>
    <row r="1416" customFormat="false" ht="12.8" hidden="false" customHeight="false" outlineLevel="0" collapsed="false">
      <c r="A1416" s="0" t="s">
        <v>8</v>
      </c>
      <c r="B1416" s="0" t="s">
        <v>177</v>
      </c>
      <c r="C1416" s="0" t="s">
        <v>519</v>
      </c>
      <c r="D1416" s="0" t="s">
        <v>520</v>
      </c>
      <c r="E1416" s="0" t="s">
        <v>528</v>
      </c>
      <c r="F1416" s="0" t="s">
        <v>539</v>
      </c>
      <c r="G1416" s="0" t="s">
        <v>530</v>
      </c>
    </row>
    <row r="1417" customFormat="false" ht="12.8" hidden="false" customHeight="false" outlineLevel="0" collapsed="false">
      <c r="A1417" s="0" t="s">
        <v>8</v>
      </c>
      <c r="B1417" s="0" t="s">
        <v>177</v>
      </c>
      <c r="C1417" s="0" t="s">
        <v>519</v>
      </c>
      <c r="D1417" s="0" t="s">
        <v>520</v>
      </c>
      <c r="E1417" s="0" t="s">
        <v>531</v>
      </c>
      <c r="F1417" s="0" t="s">
        <v>539</v>
      </c>
      <c r="G1417" s="0" t="s">
        <v>530</v>
      </c>
    </row>
    <row r="1418" customFormat="false" ht="12.8" hidden="false" customHeight="false" outlineLevel="0" collapsed="false">
      <c r="A1418" s="0" t="s">
        <v>8</v>
      </c>
      <c r="B1418" s="0" t="s">
        <v>177</v>
      </c>
      <c r="C1418" s="0" t="s">
        <v>519</v>
      </c>
      <c r="D1418" s="0" t="s">
        <v>520</v>
      </c>
      <c r="E1418" s="0" t="s">
        <v>533</v>
      </c>
      <c r="F1418" s="0" t="s">
        <v>539</v>
      </c>
      <c r="G1418" s="0" t="s">
        <v>530</v>
      </c>
    </row>
    <row r="1419" customFormat="false" ht="12.8" hidden="false" customHeight="false" outlineLevel="0" collapsed="false">
      <c r="A1419" s="0" t="s">
        <v>8</v>
      </c>
      <c r="B1419" s="0" t="s">
        <v>177</v>
      </c>
      <c r="C1419" s="0" t="s">
        <v>519</v>
      </c>
      <c r="D1419" s="0" t="s">
        <v>520</v>
      </c>
      <c r="E1419" s="0" t="s">
        <v>534</v>
      </c>
      <c r="F1419" s="0" t="s">
        <v>539</v>
      </c>
      <c r="G1419" s="0" t="s">
        <v>530</v>
      </c>
    </row>
    <row r="1420" customFormat="false" ht="12.8" hidden="false" customHeight="false" outlineLevel="0" collapsed="false">
      <c r="A1420" s="0" t="s">
        <v>8</v>
      </c>
      <c r="B1420" s="0" t="s">
        <v>177</v>
      </c>
      <c r="C1420" s="0" t="s">
        <v>519</v>
      </c>
      <c r="D1420" s="0" t="s">
        <v>520</v>
      </c>
      <c r="E1420" s="0" t="s">
        <v>535</v>
      </c>
      <c r="F1420" s="0" t="s">
        <v>539</v>
      </c>
      <c r="G1420" s="0" t="s">
        <v>530</v>
      </c>
    </row>
    <row r="1421" customFormat="false" ht="12.8" hidden="false" customHeight="false" outlineLevel="0" collapsed="false">
      <c r="A1421" s="0" t="s">
        <v>8</v>
      </c>
      <c r="B1421" s="0" t="s">
        <v>177</v>
      </c>
      <c r="C1421" s="0" t="s">
        <v>519</v>
      </c>
      <c r="D1421" s="0" t="s">
        <v>520</v>
      </c>
      <c r="E1421" s="0" t="s">
        <v>536</v>
      </c>
      <c r="F1421" s="0" t="s">
        <v>539</v>
      </c>
      <c r="G1421" s="0" t="s">
        <v>530</v>
      </c>
    </row>
    <row r="1422" customFormat="false" ht="12.8" hidden="false" customHeight="false" outlineLevel="0" collapsed="false">
      <c r="A1422" s="0" t="s">
        <v>8</v>
      </c>
      <c r="B1422" s="0" t="s">
        <v>177</v>
      </c>
      <c r="C1422" s="0" t="s">
        <v>521</v>
      </c>
      <c r="D1422" s="0" t="s">
        <v>520</v>
      </c>
      <c r="E1422" s="0" t="s">
        <v>537</v>
      </c>
      <c r="F1422" s="0" t="s">
        <v>539</v>
      </c>
      <c r="G1422" s="0" t="s">
        <v>530</v>
      </c>
    </row>
    <row r="1423" customFormat="false" ht="12.8" hidden="false" customHeight="false" outlineLevel="0" collapsed="false">
      <c r="A1423" s="0" t="s">
        <v>8</v>
      </c>
      <c r="B1423" s="0" t="s">
        <v>177</v>
      </c>
      <c r="C1423" s="0" t="s">
        <v>521</v>
      </c>
      <c r="D1423" s="0" t="s">
        <v>520</v>
      </c>
      <c r="E1423" s="0" t="s">
        <v>531</v>
      </c>
      <c r="F1423" s="0" t="s">
        <v>539</v>
      </c>
      <c r="G1423" s="0" t="s">
        <v>530</v>
      </c>
    </row>
    <row r="1424" customFormat="false" ht="12.8" hidden="false" customHeight="false" outlineLevel="0" collapsed="false">
      <c r="A1424" s="0" t="s">
        <v>8</v>
      </c>
      <c r="B1424" s="0" t="s">
        <v>177</v>
      </c>
      <c r="C1424" s="0" t="s">
        <v>521</v>
      </c>
      <c r="D1424" s="0" t="s">
        <v>520</v>
      </c>
      <c r="E1424" s="0" t="s">
        <v>538</v>
      </c>
      <c r="F1424" s="0" t="s">
        <v>539</v>
      </c>
      <c r="G1424" s="0" t="s">
        <v>530</v>
      </c>
    </row>
    <row r="1425" customFormat="false" ht="12.8" hidden="false" customHeight="false" outlineLevel="0" collapsed="false">
      <c r="A1425" s="0" t="s">
        <v>8</v>
      </c>
      <c r="B1425" s="0" t="s">
        <v>177</v>
      </c>
      <c r="C1425" s="0" t="s">
        <v>521</v>
      </c>
      <c r="D1425" s="0" t="s">
        <v>520</v>
      </c>
      <c r="E1425" s="0" t="s">
        <v>536</v>
      </c>
      <c r="F1425" s="0" t="s">
        <v>539</v>
      </c>
      <c r="G1425" s="0" t="s">
        <v>530</v>
      </c>
    </row>
    <row r="1426" customFormat="false" ht="12.8" hidden="false" customHeight="false" outlineLevel="0" collapsed="false">
      <c r="A1426" s="0" t="s">
        <v>8</v>
      </c>
      <c r="B1426" s="0" t="s">
        <v>178</v>
      </c>
      <c r="C1426" s="0" t="s">
        <v>519</v>
      </c>
      <c r="D1426" s="0" t="s">
        <v>520</v>
      </c>
      <c r="E1426" s="0" t="s">
        <v>528</v>
      </c>
      <c r="F1426" s="0" t="s">
        <v>539</v>
      </c>
      <c r="G1426" s="0" t="s">
        <v>530</v>
      </c>
    </row>
    <row r="1427" customFormat="false" ht="12.8" hidden="false" customHeight="false" outlineLevel="0" collapsed="false">
      <c r="A1427" s="0" t="s">
        <v>8</v>
      </c>
      <c r="B1427" s="0" t="s">
        <v>178</v>
      </c>
      <c r="C1427" s="0" t="s">
        <v>519</v>
      </c>
      <c r="D1427" s="0" t="s">
        <v>520</v>
      </c>
      <c r="E1427" s="0" t="s">
        <v>531</v>
      </c>
      <c r="F1427" s="0" t="s">
        <v>539</v>
      </c>
      <c r="G1427" s="0" t="s">
        <v>530</v>
      </c>
    </row>
    <row r="1428" customFormat="false" ht="12.8" hidden="false" customHeight="false" outlineLevel="0" collapsed="false">
      <c r="A1428" s="0" t="s">
        <v>8</v>
      </c>
      <c r="B1428" s="0" t="s">
        <v>178</v>
      </c>
      <c r="C1428" s="0" t="s">
        <v>519</v>
      </c>
      <c r="D1428" s="0" t="s">
        <v>520</v>
      </c>
      <c r="E1428" s="0" t="s">
        <v>533</v>
      </c>
      <c r="F1428" s="0" t="s">
        <v>539</v>
      </c>
      <c r="G1428" s="0" t="s">
        <v>530</v>
      </c>
    </row>
    <row r="1429" customFormat="false" ht="12.8" hidden="false" customHeight="false" outlineLevel="0" collapsed="false">
      <c r="A1429" s="0" t="s">
        <v>8</v>
      </c>
      <c r="B1429" s="0" t="s">
        <v>178</v>
      </c>
      <c r="C1429" s="0" t="s">
        <v>519</v>
      </c>
      <c r="D1429" s="0" t="s">
        <v>520</v>
      </c>
      <c r="E1429" s="0" t="s">
        <v>534</v>
      </c>
      <c r="F1429" s="0" t="s">
        <v>539</v>
      </c>
      <c r="G1429" s="0" t="s">
        <v>530</v>
      </c>
    </row>
    <row r="1430" customFormat="false" ht="12.8" hidden="false" customHeight="false" outlineLevel="0" collapsed="false">
      <c r="A1430" s="0" t="s">
        <v>8</v>
      </c>
      <c r="B1430" s="0" t="s">
        <v>178</v>
      </c>
      <c r="C1430" s="0" t="s">
        <v>519</v>
      </c>
      <c r="D1430" s="0" t="s">
        <v>520</v>
      </c>
      <c r="E1430" s="0" t="s">
        <v>535</v>
      </c>
      <c r="F1430" s="0" t="s">
        <v>539</v>
      </c>
      <c r="G1430" s="0" t="s">
        <v>530</v>
      </c>
    </row>
    <row r="1431" customFormat="false" ht="12.8" hidden="false" customHeight="false" outlineLevel="0" collapsed="false">
      <c r="A1431" s="0" t="s">
        <v>8</v>
      </c>
      <c r="B1431" s="0" t="s">
        <v>178</v>
      </c>
      <c r="C1431" s="0" t="s">
        <v>519</v>
      </c>
      <c r="D1431" s="0" t="s">
        <v>520</v>
      </c>
      <c r="E1431" s="0" t="s">
        <v>536</v>
      </c>
      <c r="F1431" s="0" t="s">
        <v>539</v>
      </c>
      <c r="G1431" s="0" t="s">
        <v>530</v>
      </c>
    </row>
    <row r="1432" customFormat="false" ht="12.8" hidden="false" customHeight="false" outlineLevel="0" collapsed="false">
      <c r="A1432" s="0" t="s">
        <v>8</v>
      </c>
      <c r="B1432" s="0" t="s">
        <v>178</v>
      </c>
      <c r="C1432" s="0" t="s">
        <v>521</v>
      </c>
      <c r="D1432" s="0" t="s">
        <v>520</v>
      </c>
      <c r="E1432" s="0" t="s">
        <v>537</v>
      </c>
      <c r="F1432" s="0" t="s">
        <v>539</v>
      </c>
      <c r="G1432" s="0" t="s">
        <v>530</v>
      </c>
    </row>
    <row r="1433" customFormat="false" ht="12.8" hidden="false" customHeight="false" outlineLevel="0" collapsed="false">
      <c r="A1433" s="0" t="s">
        <v>8</v>
      </c>
      <c r="B1433" s="0" t="s">
        <v>178</v>
      </c>
      <c r="C1433" s="0" t="s">
        <v>521</v>
      </c>
      <c r="D1433" s="0" t="s">
        <v>520</v>
      </c>
      <c r="E1433" s="0" t="s">
        <v>531</v>
      </c>
      <c r="F1433" s="0" t="s">
        <v>539</v>
      </c>
      <c r="G1433" s="0" t="s">
        <v>530</v>
      </c>
    </row>
    <row r="1434" customFormat="false" ht="12.8" hidden="false" customHeight="false" outlineLevel="0" collapsed="false">
      <c r="A1434" s="0" t="s">
        <v>8</v>
      </c>
      <c r="B1434" s="0" t="s">
        <v>178</v>
      </c>
      <c r="C1434" s="0" t="s">
        <v>521</v>
      </c>
      <c r="D1434" s="0" t="s">
        <v>520</v>
      </c>
      <c r="E1434" s="0" t="s">
        <v>538</v>
      </c>
      <c r="F1434" s="0" t="s">
        <v>539</v>
      </c>
      <c r="G1434" s="0" t="s">
        <v>530</v>
      </c>
    </row>
    <row r="1435" customFormat="false" ht="12.8" hidden="false" customHeight="false" outlineLevel="0" collapsed="false">
      <c r="A1435" s="0" t="s">
        <v>8</v>
      </c>
      <c r="B1435" s="0" t="s">
        <v>178</v>
      </c>
      <c r="C1435" s="0" t="s">
        <v>521</v>
      </c>
      <c r="D1435" s="0" t="s">
        <v>520</v>
      </c>
      <c r="E1435" s="0" t="s">
        <v>536</v>
      </c>
      <c r="F1435" s="0" t="s">
        <v>539</v>
      </c>
      <c r="G1435" s="0" t="s">
        <v>530</v>
      </c>
    </row>
    <row r="1436" customFormat="false" ht="12.8" hidden="false" customHeight="false" outlineLevel="0" collapsed="false">
      <c r="A1436" s="0" t="s">
        <v>8</v>
      </c>
      <c r="B1436" s="0" t="s">
        <v>179</v>
      </c>
      <c r="C1436" s="0" t="s">
        <v>519</v>
      </c>
      <c r="D1436" s="0" t="s">
        <v>520</v>
      </c>
      <c r="E1436" s="0" t="s">
        <v>528</v>
      </c>
      <c r="F1436" s="0" t="s">
        <v>539</v>
      </c>
      <c r="G1436" s="0" t="s">
        <v>530</v>
      </c>
    </row>
    <row r="1437" customFormat="false" ht="12.8" hidden="false" customHeight="false" outlineLevel="0" collapsed="false">
      <c r="A1437" s="0" t="s">
        <v>8</v>
      </c>
      <c r="B1437" s="0" t="s">
        <v>179</v>
      </c>
      <c r="C1437" s="0" t="s">
        <v>519</v>
      </c>
      <c r="D1437" s="0" t="s">
        <v>520</v>
      </c>
      <c r="E1437" s="0" t="s">
        <v>531</v>
      </c>
      <c r="F1437" s="0" t="s">
        <v>539</v>
      </c>
      <c r="G1437" s="0" t="s">
        <v>530</v>
      </c>
    </row>
    <row r="1438" customFormat="false" ht="12.8" hidden="false" customHeight="false" outlineLevel="0" collapsed="false">
      <c r="A1438" s="0" t="s">
        <v>8</v>
      </c>
      <c r="B1438" s="0" t="s">
        <v>179</v>
      </c>
      <c r="C1438" s="0" t="s">
        <v>519</v>
      </c>
      <c r="D1438" s="0" t="s">
        <v>520</v>
      </c>
      <c r="E1438" s="0" t="s">
        <v>533</v>
      </c>
      <c r="F1438" s="0" t="s">
        <v>539</v>
      </c>
      <c r="G1438" s="0" t="s">
        <v>530</v>
      </c>
    </row>
    <row r="1439" customFormat="false" ht="12.8" hidden="false" customHeight="false" outlineLevel="0" collapsed="false">
      <c r="A1439" s="0" t="s">
        <v>8</v>
      </c>
      <c r="B1439" s="0" t="s">
        <v>179</v>
      </c>
      <c r="C1439" s="0" t="s">
        <v>519</v>
      </c>
      <c r="D1439" s="0" t="s">
        <v>520</v>
      </c>
      <c r="E1439" s="0" t="s">
        <v>534</v>
      </c>
      <c r="F1439" s="0" t="s">
        <v>539</v>
      </c>
      <c r="G1439" s="0" t="s">
        <v>530</v>
      </c>
    </row>
    <row r="1440" customFormat="false" ht="12.8" hidden="false" customHeight="false" outlineLevel="0" collapsed="false">
      <c r="A1440" s="0" t="s">
        <v>8</v>
      </c>
      <c r="B1440" s="0" t="s">
        <v>179</v>
      </c>
      <c r="C1440" s="0" t="s">
        <v>519</v>
      </c>
      <c r="D1440" s="0" t="s">
        <v>520</v>
      </c>
      <c r="E1440" s="0" t="s">
        <v>535</v>
      </c>
      <c r="F1440" s="0" t="s">
        <v>539</v>
      </c>
      <c r="G1440" s="0" t="s">
        <v>530</v>
      </c>
    </row>
    <row r="1441" customFormat="false" ht="12.8" hidden="false" customHeight="false" outlineLevel="0" collapsed="false">
      <c r="A1441" s="0" t="s">
        <v>8</v>
      </c>
      <c r="B1441" s="0" t="s">
        <v>179</v>
      </c>
      <c r="C1441" s="0" t="s">
        <v>519</v>
      </c>
      <c r="D1441" s="0" t="s">
        <v>520</v>
      </c>
      <c r="E1441" s="0" t="s">
        <v>536</v>
      </c>
      <c r="F1441" s="0" t="s">
        <v>539</v>
      </c>
      <c r="G1441" s="0" t="s">
        <v>530</v>
      </c>
    </row>
    <row r="1442" customFormat="false" ht="12.8" hidden="false" customHeight="false" outlineLevel="0" collapsed="false">
      <c r="A1442" s="0" t="s">
        <v>8</v>
      </c>
      <c r="B1442" s="0" t="s">
        <v>179</v>
      </c>
      <c r="C1442" s="0" t="s">
        <v>521</v>
      </c>
      <c r="D1442" s="0" t="s">
        <v>520</v>
      </c>
      <c r="E1442" s="0" t="s">
        <v>537</v>
      </c>
      <c r="F1442" s="0" t="s">
        <v>539</v>
      </c>
      <c r="G1442" s="0" t="s">
        <v>530</v>
      </c>
    </row>
    <row r="1443" customFormat="false" ht="12.8" hidden="false" customHeight="false" outlineLevel="0" collapsed="false">
      <c r="A1443" s="0" t="s">
        <v>8</v>
      </c>
      <c r="B1443" s="0" t="s">
        <v>179</v>
      </c>
      <c r="C1443" s="0" t="s">
        <v>521</v>
      </c>
      <c r="D1443" s="0" t="s">
        <v>520</v>
      </c>
      <c r="E1443" s="0" t="s">
        <v>531</v>
      </c>
      <c r="F1443" s="0" t="s">
        <v>539</v>
      </c>
      <c r="G1443" s="0" t="s">
        <v>530</v>
      </c>
    </row>
    <row r="1444" customFormat="false" ht="12.8" hidden="false" customHeight="false" outlineLevel="0" collapsed="false">
      <c r="A1444" s="0" t="s">
        <v>8</v>
      </c>
      <c r="B1444" s="0" t="s">
        <v>179</v>
      </c>
      <c r="C1444" s="0" t="s">
        <v>521</v>
      </c>
      <c r="D1444" s="0" t="s">
        <v>520</v>
      </c>
      <c r="E1444" s="0" t="s">
        <v>538</v>
      </c>
      <c r="F1444" s="0" t="s">
        <v>539</v>
      </c>
      <c r="G1444" s="0" t="s">
        <v>530</v>
      </c>
    </row>
    <row r="1445" customFormat="false" ht="12.8" hidden="false" customHeight="false" outlineLevel="0" collapsed="false">
      <c r="A1445" s="0" t="s">
        <v>8</v>
      </c>
      <c r="B1445" s="0" t="s">
        <v>179</v>
      </c>
      <c r="C1445" s="0" t="s">
        <v>521</v>
      </c>
      <c r="D1445" s="0" t="s">
        <v>520</v>
      </c>
      <c r="E1445" s="0" t="s">
        <v>536</v>
      </c>
      <c r="F1445" s="0" t="s">
        <v>539</v>
      </c>
      <c r="G1445" s="0" t="s">
        <v>530</v>
      </c>
    </row>
    <row r="1446" customFormat="false" ht="12.8" hidden="false" customHeight="false" outlineLevel="0" collapsed="false">
      <c r="A1446" s="0" t="s">
        <v>8</v>
      </c>
      <c r="B1446" s="0" t="s">
        <v>180</v>
      </c>
      <c r="C1446" s="0" t="s">
        <v>519</v>
      </c>
      <c r="D1446" s="0" t="s">
        <v>520</v>
      </c>
      <c r="E1446" s="0" t="s">
        <v>528</v>
      </c>
      <c r="F1446" s="0" t="s">
        <v>539</v>
      </c>
      <c r="G1446" s="0" t="s">
        <v>530</v>
      </c>
    </row>
    <row r="1447" customFormat="false" ht="12.8" hidden="false" customHeight="false" outlineLevel="0" collapsed="false">
      <c r="A1447" s="0" t="s">
        <v>8</v>
      </c>
      <c r="B1447" s="0" t="s">
        <v>180</v>
      </c>
      <c r="C1447" s="0" t="s">
        <v>519</v>
      </c>
      <c r="D1447" s="0" t="s">
        <v>520</v>
      </c>
      <c r="E1447" s="0" t="s">
        <v>531</v>
      </c>
      <c r="F1447" s="0" t="s">
        <v>539</v>
      </c>
      <c r="G1447" s="0" t="s">
        <v>530</v>
      </c>
    </row>
    <row r="1448" customFormat="false" ht="12.8" hidden="false" customHeight="false" outlineLevel="0" collapsed="false">
      <c r="A1448" s="0" t="s">
        <v>8</v>
      </c>
      <c r="B1448" s="0" t="s">
        <v>180</v>
      </c>
      <c r="C1448" s="0" t="s">
        <v>519</v>
      </c>
      <c r="D1448" s="0" t="s">
        <v>520</v>
      </c>
      <c r="E1448" s="0" t="s">
        <v>533</v>
      </c>
      <c r="F1448" s="0" t="s">
        <v>539</v>
      </c>
      <c r="G1448" s="0" t="s">
        <v>530</v>
      </c>
    </row>
    <row r="1449" customFormat="false" ht="12.8" hidden="false" customHeight="false" outlineLevel="0" collapsed="false">
      <c r="A1449" s="0" t="s">
        <v>8</v>
      </c>
      <c r="B1449" s="0" t="s">
        <v>180</v>
      </c>
      <c r="C1449" s="0" t="s">
        <v>519</v>
      </c>
      <c r="D1449" s="0" t="s">
        <v>520</v>
      </c>
      <c r="E1449" s="0" t="s">
        <v>534</v>
      </c>
      <c r="F1449" s="0" t="s">
        <v>539</v>
      </c>
      <c r="G1449" s="0" t="s">
        <v>530</v>
      </c>
    </row>
    <row r="1450" customFormat="false" ht="12.8" hidden="false" customHeight="false" outlineLevel="0" collapsed="false">
      <c r="A1450" s="0" t="s">
        <v>8</v>
      </c>
      <c r="B1450" s="0" t="s">
        <v>180</v>
      </c>
      <c r="C1450" s="0" t="s">
        <v>519</v>
      </c>
      <c r="D1450" s="0" t="s">
        <v>520</v>
      </c>
      <c r="E1450" s="0" t="s">
        <v>535</v>
      </c>
      <c r="F1450" s="0" t="s">
        <v>539</v>
      </c>
      <c r="G1450" s="0" t="s">
        <v>530</v>
      </c>
    </row>
    <row r="1451" customFormat="false" ht="12.8" hidden="false" customHeight="false" outlineLevel="0" collapsed="false">
      <c r="A1451" s="0" t="s">
        <v>8</v>
      </c>
      <c r="B1451" s="0" t="s">
        <v>180</v>
      </c>
      <c r="C1451" s="0" t="s">
        <v>519</v>
      </c>
      <c r="D1451" s="0" t="s">
        <v>520</v>
      </c>
      <c r="E1451" s="0" t="s">
        <v>536</v>
      </c>
      <c r="F1451" s="0" t="s">
        <v>539</v>
      </c>
      <c r="G1451" s="0" t="s">
        <v>530</v>
      </c>
    </row>
    <row r="1452" customFormat="false" ht="12.8" hidden="false" customHeight="false" outlineLevel="0" collapsed="false">
      <c r="A1452" s="0" t="s">
        <v>8</v>
      </c>
      <c r="B1452" s="0" t="s">
        <v>180</v>
      </c>
      <c r="C1452" s="0" t="s">
        <v>521</v>
      </c>
      <c r="D1452" s="0" t="s">
        <v>520</v>
      </c>
      <c r="E1452" s="0" t="s">
        <v>537</v>
      </c>
      <c r="F1452" s="0" t="s">
        <v>539</v>
      </c>
      <c r="G1452" s="0" t="s">
        <v>530</v>
      </c>
    </row>
    <row r="1453" customFormat="false" ht="12.8" hidden="false" customHeight="false" outlineLevel="0" collapsed="false">
      <c r="A1453" s="0" t="s">
        <v>8</v>
      </c>
      <c r="B1453" s="0" t="s">
        <v>180</v>
      </c>
      <c r="C1453" s="0" t="s">
        <v>521</v>
      </c>
      <c r="D1453" s="0" t="s">
        <v>520</v>
      </c>
      <c r="E1453" s="0" t="s">
        <v>531</v>
      </c>
      <c r="F1453" s="0" t="s">
        <v>539</v>
      </c>
      <c r="G1453" s="0" t="s">
        <v>530</v>
      </c>
    </row>
    <row r="1454" customFormat="false" ht="12.8" hidden="false" customHeight="false" outlineLevel="0" collapsed="false">
      <c r="A1454" s="0" t="s">
        <v>8</v>
      </c>
      <c r="B1454" s="0" t="s">
        <v>180</v>
      </c>
      <c r="C1454" s="0" t="s">
        <v>521</v>
      </c>
      <c r="D1454" s="0" t="s">
        <v>520</v>
      </c>
      <c r="E1454" s="0" t="s">
        <v>538</v>
      </c>
      <c r="F1454" s="0" t="s">
        <v>539</v>
      </c>
      <c r="G1454" s="0" t="s">
        <v>530</v>
      </c>
    </row>
    <row r="1455" customFormat="false" ht="12.8" hidden="false" customHeight="false" outlineLevel="0" collapsed="false">
      <c r="A1455" s="0" t="s">
        <v>8</v>
      </c>
      <c r="B1455" s="0" t="s">
        <v>180</v>
      </c>
      <c r="C1455" s="0" t="s">
        <v>521</v>
      </c>
      <c r="D1455" s="0" t="s">
        <v>520</v>
      </c>
      <c r="E1455" s="0" t="s">
        <v>536</v>
      </c>
      <c r="F1455" s="0" t="s">
        <v>539</v>
      </c>
      <c r="G1455" s="0" t="s">
        <v>530</v>
      </c>
    </row>
    <row r="1456" customFormat="false" ht="12.8" hidden="false" customHeight="false" outlineLevel="0" collapsed="false">
      <c r="A1456" s="0" t="s">
        <v>8</v>
      </c>
      <c r="B1456" s="0" t="s">
        <v>181</v>
      </c>
      <c r="C1456" s="0" t="s">
        <v>519</v>
      </c>
      <c r="D1456" s="0" t="s">
        <v>520</v>
      </c>
      <c r="E1456" s="0" t="s">
        <v>528</v>
      </c>
      <c r="F1456" s="0" t="s">
        <v>539</v>
      </c>
      <c r="G1456" s="0" t="s">
        <v>530</v>
      </c>
    </row>
    <row r="1457" customFormat="false" ht="12.8" hidden="false" customHeight="false" outlineLevel="0" collapsed="false">
      <c r="A1457" s="0" t="s">
        <v>8</v>
      </c>
      <c r="B1457" s="0" t="s">
        <v>181</v>
      </c>
      <c r="C1457" s="0" t="s">
        <v>519</v>
      </c>
      <c r="D1457" s="0" t="s">
        <v>520</v>
      </c>
      <c r="E1457" s="0" t="s">
        <v>531</v>
      </c>
      <c r="F1457" s="0" t="s">
        <v>539</v>
      </c>
      <c r="G1457" s="0" t="s">
        <v>530</v>
      </c>
    </row>
    <row r="1458" customFormat="false" ht="12.8" hidden="false" customHeight="false" outlineLevel="0" collapsed="false">
      <c r="A1458" s="0" t="s">
        <v>8</v>
      </c>
      <c r="B1458" s="0" t="s">
        <v>181</v>
      </c>
      <c r="C1458" s="0" t="s">
        <v>519</v>
      </c>
      <c r="D1458" s="0" t="s">
        <v>520</v>
      </c>
      <c r="E1458" s="0" t="s">
        <v>533</v>
      </c>
      <c r="F1458" s="0" t="s">
        <v>539</v>
      </c>
      <c r="G1458" s="0" t="s">
        <v>530</v>
      </c>
    </row>
    <row r="1459" customFormat="false" ht="12.8" hidden="false" customHeight="false" outlineLevel="0" collapsed="false">
      <c r="A1459" s="0" t="s">
        <v>8</v>
      </c>
      <c r="B1459" s="0" t="s">
        <v>181</v>
      </c>
      <c r="C1459" s="0" t="s">
        <v>519</v>
      </c>
      <c r="D1459" s="0" t="s">
        <v>520</v>
      </c>
      <c r="E1459" s="0" t="s">
        <v>534</v>
      </c>
      <c r="F1459" s="0" t="s">
        <v>539</v>
      </c>
      <c r="G1459" s="0" t="s">
        <v>530</v>
      </c>
    </row>
    <row r="1460" customFormat="false" ht="12.8" hidden="false" customHeight="false" outlineLevel="0" collapsed="false">
      <c r="A1460" s="0" t="s">
        <v>8</v>
      </c>
      <c r="B1460" s="0" t="s">
        <v>181</v>
      </c>
      <c r="C1460" s="0" t="s">
        <v>519</v>
      </c>
      <c r="D1460" s="0" t="s">
        <v>520</v>
      </c>
      <c r="E1460" s="0" t="s">
        <v>535</v>
      </c>
      <c r="F1460" s="0" t="s">
        <v>539</v>
      </c>
      <c r="G1460" s="0" t="s">
        <v>530</v>
      </c>
    </row>
    <row r="1461" customFormat="false" ht="12.8" hidden="false" customHeight="false" outlineLevel="0" collapsed="false">
      <c r="A1461" s="0" t="s">
        <v>8</v>
      </c>
      <c r="B1461" s="0" t="s">
        <v>181</v>
      </c>
      <c r="C1461" s="0" t="s">
        <v>519</v>
      </c>
      <c r="D1461" s="0" t="s">
        <v>520</v>
      </c>
      <c r="E1461" s="0" t="s">
        <v>536</v>
      </c>
      <c r="F1461" s="0" t="s">
        <v>539</v>
      </c>
      <c r="G1461" s="0" t="s">
        <v>530</v>
      </c>
    </row>
    <row r="1462" customFormat="false" ht="12.8" hidden="false" customHeight="false" outlineLevel="0" collapsed="false">
      <c r="A1462" s="0" t="s">
        <v>8</v>
      </c>
      <c r="B1462" s="0" t="s">
        <v>181</v>
      </c>
      <c r="C1462" s="0" t="s">
        <v>521</v>
      </c>
      <c r="D1462" s="0" t="s">
        <v>520</v>
      </c>
      <c r="E1462" s="0" t="s">
        <v>537</v>
      </c>
      <c r="F1462" s="0" t="s">
        <v>539</v>
      </c>
      <c r="G1462" s="0" t="s">
        <v>530</v>
      </c>
    </row>
    <row r="1463" customFormat="false" ht="12.8" hidden="false" customHeight="false" outlineLevel="0" collapsed="false">
      <c r="A1463" s="0" t="s">
        <v>8</v>
      </c>
      <c r="B1463" s="0" t="s">
        <v>181</v>
      </c>
      <c r="C1463" s="0" t="s">
        <v>521</v>
      </c>
      <c r="D1463" s="0" t="s">
        <v>520</v>
      </c>
      <c r="E1463" s="0" t="s">
        <v>531</v>
      </c>
      <c r="F1463" s="0" t="s">
        <v>539</v>
      </c>
      <c r="G1463" s="0" t="s">
        <v>530</v>
      </c>
    </row>
    <row r="1464" customFormat="false" ht="12.8" hidden="false" customHeight="false" outlineLevel="0" collapsed="false">
      <c r="A1464" s="0" t="s">
        <v>8</v>
      </c>
      <c r="B1464" s="0" t="s">
        <v>181</v>
      </c>
      <c r="C1464" s="0" t="s">
        <v>521</v>
      </c>
      <c r="D1464" s="0" t="s">
        <v>520</v>
      </c>
      <c r="E1464" s="0" t="s">
        <v>538</v>
      </c>
      <c r="F1464" s="0" t="s">
        <v>539</v>
      </c>
      <c r="G1464" s="0" t="s">
        <v>530</v>
      </c>
    </row>
    <row r="1465" customFormat="false" ht="12.8" hidden="false" customHeight="false" outlineLevel="0" collapsed="false">
      <c r="A1465" s="0" t="s">
        <v>8</v>
      </c>
      <c r="B1465" s="0" t="s">
        <v>181</v>
      </c>
      <c r="C1465" s="0" t="s">
        <v>521</v>
      </c>
      <c r="D1465" s="0" t="s">
        <v>520</v>
      </c>
      <c r="E1465" s="0" t="s">
        <v>536</v>
      </c>
      <c r="F1465" s="0" t="s">
        <v>539</v>
      </c>
      <c r="G1465" s="0" t="s">
        <v>530</v>
      </c>
    </row>
    <row r="1466" customFormat="false" ht="12.8" hidden="false" customHeight="false" outlineLevel="0" collapsed="false">
      <c r="A1466" s="0" t="s">
        <v>8</v>
      </c>
      <c r="B1466" s="0" t="s">
        <v>182</v>
      </c>
      <c r="C1466" s="0" t="s">
        <v>519</v>
      </c>
      <c r="D1466" s="0" t="s">
        <v>520</v>
      </c>
      <c r="E1466" s="0" t="s">
        <v>528</v>
      </c>
      <c r="F1466" s="0" t="s">
        <v>539</v>
      </c>
      <c r="G1466" s="0" t="s">
        <v>530</v>
      </c>
    </row>
    <row r="1467" customFormat="false" ht="12.8" hidden="false" customHeight="false" outlineLevel="0" collapsed="false">
      <c r="A1467" s="0" t="s">
        <v>8</v>
      </c>
      <c r="B1467" s="0" t="s">
        <v>182</v>
      </c>
      <c r="C1467" s="0" t="s">
        <v>519</v>
      </c>
      <c r="D1467" s="0" t="s">
        <v>520</v>
      </c>
      <c r="E1467" s="0" t="s">
        <v>531</v>
      </c>
      <c r="F1467" s="0" t="s">
        <v>539</v>
      </c>
      <c r="G1467" s="0" t="s">
        <v>530</v>
      </c>
    </row>
    <row r="1468" customFormat="false" ht="12.8" hidden="false" customHeight="false" outlineLevel="0" collapsed="false">
      <c r="A1468" s="0" t="s">
        <v>8</v>
      </c>
      <c r="B1468" s="0" t="s">
        <v>182</v>
      </c>
      <c r="C1468" s="0" t="s">
        <v>519</v>
      </c>
      <c r="D1468" s="0" t="s">
        <v>520</v>
      </c>
      <c r="E1468" s="0" t="s">
        <v>533</v>
      </c>
      <c r="F1468" s="0" t="s">
        <v>539</v>
      </c>
      <c r="G1468" s="0" t="s">
        <v>530</v>
      </c>
    </row>
    <row r="1469" customFormat="false" ht="12.8" hidden="false" customHeight="false" outlineLevel="0" collapsed="false">
      <c r="A1469" s="0" t="s">
        <v>8</v>
      </c>
      <c r="B1469" s="0" t="s">
        <v>182</v>
      </c>
      <c r="C1469" s="0" t="s">
        <v>519</v>
      </c>
      <c r="D1469" s="0" t="s">
        <v>520</v>
      </c>
      <c r="E1469" s="0" t="s">
        <v>534</v>
      </c>
      <c r="F1469" s="0" t="s">
        <v>539</v>
      </c>
      <c r="G1469" s="0" t="s">
        <v>530</v>
      </c>
    </row>
    <row r="1470" customFormat="false" ht="12.8" hidden="false" customHeight="false" outlineLevel="0" collapsed="false">
      <c r="A1470" s="0" t="s">
        <v>8</v>
      </c>
      <c r="B1470" s="0" t="s">
        <v>182</v>
      </c>
      <c r="C1470" s="0" t="s">
        <v>519</v>
      </c>
      <c r="D1470" s="0" t="s">
        <v>520</v>
      </c>
      <c r="E1470" s="0" t="s">
        <v>535</v>
      </c>
      <c r="F1470" s="0" t="s">
        <v>539</v>
      </c>
      <c r="G1470" s="0" t="s">
        <v>530</v>
      </c>
    </row>
    <row r="1471" customFormat="false" ht="12.8" hidden="false" customHeight="false" outlineLevel="0" collapsed="false">
      <c r="A1471" s="0" t="s">
        <v>8</v>
      </c>
      <c r="B1471" s="0" t="s">
        <v>182</v>
      </c>
      <c r="C1471" s="0" t="s">
        <v>519</v>
      </c>
      <c r="D1471" s="0" t="s">
        <v>520</v>
      </c>
      <c r="E1471" s="0" t="s">
        <v>536</v>
      </c>
      <c r="F1471" s="0" t="s">
        <v>539</v>
      </c>
      <c r="G1471" s="0" t="s">
        <v>530</v>
      </c>
    </row>
    <row r="1472" customFormat="false" ht="12.8" hidden="false" customHeight="false" outlineLevel="0" collapsed="false">
      <c r="A1472" s="0" t="s">
        <v>8</v>
      </c>
      <c r="B1472" s="0" t="s">
        <v>182</v>
      </c>
      <c r="C1472" s="0" t="s">
        <v>521</v>
      </c>
      <c r="D1472" s="0" t="s">
        <v>520</v>
      </c>
      <c r="E1472" s="0" t="s">
        <v>537</v>
      </c>
      <c r="F1472" s="0" t="s">
        <v>539</v>
      </c>
      <c r="G1472" s="0" t="s">
        <v>530</v>
      </c>
    </row>
    <row r="1473" customFormat="false" ht="12.8" hidden="false" customHeight="false" outlineLevel="0" collapsed="false">
      <c r="A1473" s="0" t="s">
        <v>8</v>
      </c>
      <c r="B1473" s="0" t="s">
        <v>182</v>
      </c>
      <c r="C1473" s="0" t="s">
        <v>521</v>
      </c>
      <c r="D1473" s="0" t="s">
        <v>520</v>
      </c>
      <c r="E1473" s="0" t="s">
        <v>531</v>
      </c>
      <c r="F1473" s="0" t="s">
        <v>539</v>
      </c>
      <c r="G1473" s="0" t="s">
        <v>530</v>
      </c>
    </row>
    <row r="1474" customFormat="false" ht="12.8" hidden="false" customHeight="false" outlineLevel="0" collapsed="false">
      <c r="A1474" s="0" t="s">
        <v>8</v>
      </c>
      <c r="B1474" s="0" t="s">
        <v>182</v>
      </c>
      <c r="C1474" s="0" t="s">
        <v>521</v>
      </c>
      <c r="D1474" s="0" t="s">
        <v>520</v>
      </c>
      <c r="E1474" s="0" t="s">
        <v>538</v>
      </c>
      <c r="F1474" s="0" t="s">
        <v>539</v>
      </c>
      <c r="G1474" s="0" t="s">
        <v>530</v>
      </c>
    </row>
    <row r="1475" customFormat="false" ht="12.8" hidden="false" customHeight="false" outlineLevel="0" collapsed="false">
      <c r="A1475" s="0" t="s">
        <v>8</v>
      </c>
      <c r="B1475" s="0" t="s">
        <v>182</v>
      </c>
      <c r="C1475" s="0" t="s">
        <v>521</v>
      </c>
      <c r="D1475" s="0" t="s">
        <v>520</v>
      </c>
      <c r="E1475" s="0" t="s">
        <v>536</v>
      </c>
      <c r="F1475" s="0" t="s">
        <v>539</v>
      </c>
      <c r="G1475" s="0" t="s">
        <v>530</v>
      </c>
    </row>
    <row r="1476" customFormat="false" ht="12.8" hidden="false" customHeight="false" outlineLevel="0" collapsed="false">
      <c r="A1476" s="0" t="s">
        <v>8</v>
      </c>
      <c r="B1476" s="0" t="s">
        <v>183</v>
      </c>
      <c r="C1476" s="0" t="s">
        <v>519</v>
      </c>
      <c r="D1476" s="0" t="s">
        <v>520</v>
      </c>
      <c r="E1476" s="0" t="s">
        <v>528</v>
      </c>
      <c r="F1476" s="0" t="s">
        <v>539</v>
      </c>
      <c r="G1476" s="0" t="s">
        <v>530</v>
      </c>
    </row>
    <row r="1477" customFormat="false" ht="12.8" hidden="false" customHeight="false" outlineLevel="0" collapsed="false">
      <c r="A1477" s="0" t="s">
        <v>8</v>
      </c>
      <c r="B1477" s="0" t="s">
        <v>183</v>
      </c>
      <c r="C1477" s="0" t="s">
        <v>519</v>
      </c>
      <c r="D1477" s="0" t="s">
        <v>520</v>
      </c>
      <c r="E1477" s="0" t="s">
        <v>531</v>
      </c>
      <c r="F1477" s="0" t="s">
        <v>539</v>
      </c>
      <c r="G1477" s="0" t="s">
        <v>530</v>
      </c>
    </row>
    <row r="1478" customFormat="false" ht="12.8" hidden="false" customHeight="false" outlineLevel="0" collapsed="false">
      <c r="A1478" s="0" t="s">
        <v>8</v>
      </c>
      <c r="B1478" s="0" t="s">
        <v>183</v>
      </c>
      <c r="C1478" s="0" t="s">
        <v>519</v>
      </c>
      <c r="D1478" s="0" t="s">
        <v>520</v>
      </c>
      <c r="E1478" s="0" t="s">
        <v>533</v>
      </c>
      <c r="F1478" s="0" t="s">
        <v>539</v>
      </c>
      <c r="G1478" s="0" t="s">
        <v>530</v>
      </c>
    </row>
    <row r="1479" customFormat="false" ht="12.8" hidden="false" customHeight="false" outlineLevel="0" collapsed="false">
      <c r="A1479" s="0" t="s">
        <v>8</v>
      </c>
      <c r="B1479" s="0" t="s">
        <v>183</v>
      </c>
      <c r="C1479" s="0" t="s">
        <v>519</v>
      </c>
      <c r="D1479" s="0" t="s">
        <v>520</v>
      </c>
      <c r="E1479" s="0" t="s">
        <v>534</v>
      </c>
      <c r="F1479" s="0" t="s">
        <v>539</v>
      </c>
      <c r="G1479" s="0" t="s">
        <v>530</v>
      </c>
    </row>
    <row r="1480" customFormat="false" ht="12.8" hidden="false" customHeight="false" outlineLevel="0" collapsed="false">
      <c r="A1480" s="0" t="s">
        <v>8</v>
      </c>
      <c r="B1480" s="0" t="s">
        <v>183</v>
      </c>
      <c r="C1480" s="0" t="s">
        <v>519</v>
      </c>
      <c r="D1480" s="0" t="s">
        <v>520</v>
      </c>
      <c r="E1480" s="0" t="s">
        <v>535</v>
      </c>
      <c r="F1480" s="0" t="s">
        <v>539</v>
      </c>
      <c r="G1480" s="0" t="s">
        <v>530</v>
      </c>
    </row>
    <row r="1481" customFormat="false" ht="12.8" hidden="false" customHeight="false" outlineLevel="0" collapsed="false">
      <c r="A1481" s="0" t="s">
        <v>8</v>
      </c>
      <c r="B1481" s="0" t="s">
        <v>183</v>
      </c>
      <c r="C1481" s="0" t="s">
        <v>519</v>
      </c>
      <c r="D1481" s="0" t="s">
        <v>520</v>
      </c>
      <c r="E1481" s="0" t="s">
        <v>536</v>
      </c>
      <c r="F1481" s="0" t="s">
        <v>539</v>
      </c>
      <c r="G1481" s="0" t="s">
        <v>530</v>
      </c>
    </row>
    <row r="1482" customFormat="false" ht="12.8" hidden="false" customHeight="false" outlineLevel="0" collapsed="false">
      <c r="A1482" s="0" t="s">
        <v>8</v>
      </c>
      <c r="B1482" s="0" t="s">
        <v>183</v>
      </c>
      <c r="C1482" s="0" t="s">
        <v>521</v>
      </c>
      <c r="D1482" s="0" t="s">
        <v>520</v>
      </c>
      <c r="E1482" s="0" t="s">
        <v>537</v>
      </c>
      <c r="F1482" s="0" t="s">
        <v>539</v>
      </c>
      <c r="G1482" s="0" t="s">
        <v>530</v>
      </c>
    </row>
    <row r="1483" customFormat="false" ht="12.8" hidden="false" customHeight="false" outlineLevel="0" collapsed="false">
      <c r="A1483" s="0" t="s">
        <v>8</v>
      </c>
      <c r="B1483" s="0" t="s">
        <v>183</v>
      </c>
      <c r="C1483" s="0" t="s">
        <v>521</v>
      </c>
      <c r="D1483" s="0" t="s">
        <v>520</v>
      </c>
      <c r="E1483" s="0" t="s">
        <v>531</v>
      </c>
      <c r="F1483" s="0" t="s">
        <v>539</v>
      </c>
      <c r="G1483" s="0" t="s">
        <v>530</v>
      </c>
    </row>
    <row r="1484" customFormat="false" ht="12.8" hidden="false" customHeight="false" outlineLevel="0" collapsed="false">
      <c r="A1484" s="0" t="s">
        <v>8</v>
      </c>
      <c r="B1484" s="0" t="s">
        <v>183</v>
      </c>
      <c r="C1484" s="0" t="s">
        <v>521</v>
      </c>
      <c r="D1484" s="0" t="s">
        <v>520</v>
      </c>
      <c r="E1484" s="0" t="s">
        <v>538</v>
      </c>
      <c r="F1484" s="0" t="s">
        <v>539</v>
      </c>
      <c r="G1484" s="0" t="s">
        <v>530</v>
      </c>
    </row>
    <row r="1485" customFormat="false" ht="12.8" hidden="false" customHeight="false" outlineLevel="0" collapsed="false">
      <c r="A1485" s="0" t="s">
        <v>8</v>
      </c>
      <c r="B1485" s="0" t="s">
        <v>183</v>
      </c>
      <c r="C1485" s="0" t="s">
        <v>521</v>
      </c>
      <c r="D1485" s="0" t="s">
        <v>520</v>
      </c>
      <c r="E1485" s="0" t="s">
        <v>536</v>
      </c>
      <c r="F1485" s="0" t="s">
        <v>539</v>
      </c>
      <c r="G1485" s="0" t="s">
        <v>530</v>
      </c>
    </row>
    <row r="1486" customFormat="false" ht="12.8" hidden="false" customHeight="false" outlineLevel="0" collapsed="false">
      <c r="A1486" s="0" t="s">
        <v>8</v>
      </c>
      <c r="B1486" s="0" t="s">
        <v>184</v>
      </c>
      <c r="C1486" s="0" t="s">
        <v>519</v>
      </c>
      <c r="D1486" s="0" t="s">
        <v>520</v>
      </c>
      <c r="E1486" s="0" t="s">
        <v>528</v>
      </c>
      <c r="F1486" s="0" t="s">
        <v>539</v>
      </c>
      <c r="G1486" s="0" t="s">
        <v>530</v>
      </c>
    </row>
    <row r="1487" customFormat="false" ht="12.8" hidden="false" customHeight="false" outlineLevel="0" collapsed="false">
      <c r="A1487" s="0" t="s">
        <v>8</v>
      </c>
      <c r="B1487" s="0" t="s">
        <v>184</v>
      </c>
      <c r="C1487" s="0" t="s">
        <v>519</v>
      </c>
      <c r="D1487" s="0" t="s">
        <v>520</v>
      </c>
      <c r="E1487" s="0" t="s">
        <v>531</v>
      </c>
      <c r="F1487" s="0" t="s">
        <v>539</v>
      </c>
      <c r="G1487" s="0" t="s">
        <v>530</v>
      </c>
    </row>
    <row r="1488" customFormat="false" ht="12.8" hidden="false" customHeight="false" outlineLevel="0" collapsed="false">
      <c r="A1488" s="0" t="s">
        <v>8</v>
      </c>
      <c r="B1488" s="0" t="s">
        <v>184</v>
      </c>
      <c r="C1488" s="0" t="s">
        <v>519</v>
      </c>
      <c r="D1488" s="0" t="s">
        <v>520</v>
      </c>
      <c r="E1488" s="0" t="s">
        <v>533</v>
      </c>
      <c r="F1488" s="0" t="s">
        <v>539</v>
      </c>
      <c r="G1488" s="0" t="s">
        <v>530</v>
      </c>
    </row>
    <row r="1489" customFormat="false" ht="12.8" hidden="false" customHeight="false" outlineLevel="0" collapsed="false">
      <c r="A1489" s="0" t="s">
        <v>8</v>
      </c>
      <c r="B1489" s="0" t="s">
        <v>184</v>
      </c>
      <c r="C1489" s="0" t="s">
        <v>519</v>
      </c>
      <c r="D1489" s="0" t="s">
        <v>520</v>
      </c>
      <c r="E1489" s="0" t="s">
        <v>534</v>
      </c>
      <c r="F1489" s="0" t="s">
        <v>539</v>
      </c>
      <c r="G1489" s="0" t="s">
        <v>530</v>
      </c>
    </row>
    <row r="1490" customFormat="false" ht="12.8" hidden="false" customHeight="false" outlineLevel="0" collapsed="false">
      <c r="A1490" s="0" t="s">
        <v>8</v>
      </c>
      <c r="B1490" s="0" t="s">
        <v>184</v>
      </c>
      <c r="C1490" s="0" t="s">
        <v>519</v>
      </c>
      <c r="D1490" s="0" t="s">
        <v>520</v>
      </c>
      <c r="E1490" s="0" t="s">
        <v>535</v>
      </c>
      <c r="F1490" s="0" t="s">
        <v>539</v>
      </c>
      <c r="G1490" s="0" t="s">
        <v>530</v>
      </c>
    </row>
    <row r="1491" customFormat="false" ht="12.8" hidden="false" customHeight="false" outlineLevel="0" collapsed="false">
      <c r="A1491" s="0" t="s">
        <v>8</v>
      </c>
      <c r="B1491" s="0" t="s">
        <v>184</v>
      </c>
      <c r="C1491" s="0" t="s">
        <v>519</v>
      </c>
      <c r="D1491" s="0" t="s">
        <v>520</v>
      </c>
      <c r="E1491" s="0" t="s">
        <v>536</v>
      </c>
      <c r="F1491" s="0" t="s">
        <v>539</v>
      </c>
      <c r="G1491" s="0" t="s">
        <v>530</v>
      </c>
    </row>
    <row r="1492" customFormat="false" ht="12.8" hidden="false" customHeight="false" outlineLevel="0" collapsed="false">
      <c r="A1492" s="0" t="s">
        <v>8</v>
      </c>
      <c r="B1492" s="0" t="s">
        <v>184</v>
      </c>
      <c r="C1492" s="0" t="s">
        <v>521</v>
      </c>
      <c r="D1492" s="0" t="s">
        <v>520</v>
      </c>
      <c r="E1492" s="0" t="s">
        <v>537</v>
      </c>
      <c r="F1492" s="0" t="s">
        <v>539</v>
      </c>
      <c r="G1492" s="0" t="s">
        <v>530</v>
      </c>
    </row>
    <row r="1493" customFormat="false" ht="12.8" hidden="false" customHeight="false" outlineLevel="0" collapsed="false">
      <c r="A1493" s="0" t="s">
        <v>8</v>
      </c>
      <c r="B1493" s="0" t="s">
        <v>184</v>
      </c>
      <c r="C1493" s="0" t="s">
        <v>521</v>
      </c>
      <c r="D1493" s="0" t="s">
        <v>520</v>
      </c>
      <c r="E1493" s="0" t="s">
        <v>531</v>
      </c>
      <c r="F1493" s="0" t="s">
        <v>539</v>
      </c>
      <c r="G1493" s="0" t="s">
        <v>530</v>
      </c>
    </row>
    <row r="1494" customFormat="false" ht="12.8" hidden="false" customHeight="false" outlineLevel="0" collapsed="false">
      <c r="A1494" s="0" t="s">
        <v>8</v>
      </c>
      <c r="B1494" s="0" t="s">
        <v>184</v>
      </c>
      <c r="C1494" s="0" t="s">
        <v>521</v>
      </c>
      <c r="D1494" s="0" t="s">
        <v>520</v>
      </c>
      <c r="E1494" s="0" t="s">
        <v>538</v>
      </c>
      <c r="F1494" s="0" t="s">
        <v>539</v>
      </c>
      <c r="G1494" s="0" t="s">
        <v>530</v>
      </c>
    </row>
    <row r="1495" customFormat="false" ht="12.8" hidden="false" customHeight="false" outlineLevel="0" collapsed="false">
      <c r="A1495" s="0" t="s">
        <v>8</v>
      </c>
      <c r="B1495" s="0" t="s">
        <v>184</v>
      </c>
      <c r="C1495" s="0" t="s">
        <v>521</v>
      </c>
      <c r="D1495" s="0" t="s">
        <v>520</v>
      </c>
      <c r="E1495" s="0" t="s">
        <v>536</v>
      </c>
      <c r="F1495" s="0" t="s">
        <v>539</v>
      </c>
      <c r="G1495" s="0" t="s">
        <v>530</v>
      </c>
    </row>
    <row r="1496" customFormat="false" ht="12.8" hidden="false" customHeight="false" outlineLevel="0" collapsed="false">
      <c r="A1496" s="0" t="s">
        <v>8</v>
      </c>
      <c r="B1496" s="0" t="s">
        <v>185</v>
      </c>
      <c r="C1496" s="0" t="s">
        <v>519</v>
      </c>
      <c r="D1496" s="0" t="s">
        <v>520</v>
      </c>
      <c r="E1496" s="0" t="s">
        <v>528</v>
      </c>
      <c r="F1496" s="0" t="s">
        <v>539</v>
      </c>
      <c r="G1496" s="0" t="s">
        <v>530</v>
      </c>
    </row>
    <row r="1497" customFormat="false" ht="12.8" hidden="false" customHeight="false" outlineLevel="0" collapsed="false">
      <c r="A1497" s="0" t="s">
        <v>8</v>
      </c>
      <c r="B1497" s="0" t="s">
        <v>185</v>
      </c>
      <c r="C1497" s="0" t="s">
        <v>519</v>
      </c>
      <c r="D1497" s="0" t="s">
        <v>520</v>
      </c>
      <c r="E1497" s="0" t="s">
        <v>531</v>
      </c>
      <c r="F1497" s="0" t="s">
        <v>539</v>
      </c>
      <c r="G1497" s="0" t="s">
        <v>530</v>
      </c>
    </row>
    <row r="1498" customFormat="false" ht="12.8" hidden="false" customHeight="false" outlineLevel="0" collapsed="false">
      <c r="A1498" s="0" t="s">
        <v>8</v>
      </c>
      <c r="B1498" s="0" t="s">
        <v>185</v>
      </c>
      <c r="C1498" s="0" t="s">
        <v>519</v>
      </c>
      <c r="D1498" s="0" t="s">
        <v>520</v>
      </c>
      <c r="E1498" s="0" t="s">
        <v>533</v>
      </c>
      <c r="F1498" s="0" t="s">
        <v>539</v>
      </c>
      <c r="G1498" s="0" t="s">
        <v>530</v>
      </c>
    </row>
    <row r="1499" customFormat="false" ht="12.8" hidden="false" customHeight="false" outlineLevel="0" collapsed="false">
      <c r="A1499" s="0" t="s">
        <v>8</v>
      </c>
      <c r="B1499" s="0" t="s">
        <v>185</v>
      </c>
      <c r="C1499" s="0" t="s">
        <v>519</v>
      </c>
      <c r="D1499" s="0" t="s">
        <v>520</v>
      </c>
      <c r="E1499" s="0" t="s">
        <v>534</v>
      </c>
      <c r="F1499" s="0" t="s">
        <v>539</v>
      </c>
      <c r="G1499" s="0" t="s">
        <v>530</v>
      </c>
    </row>
    <row r="1500" customFormat="false" ht="12.8" hidden="false" customHeight="false" outlineLevel="0" collapsed="false">
      <c r="A1500" s="0" t="s">
        <v>8</v>
      </c>
      <c r="B1500" s="0" t="s">
        <v>185</v>
      </c>
      <c r="C1500" s="0" t="s">
        <v>519</v>
      </c>
      <c r="D1500" s="0" t="s">
        <v>520</v>
      </c>
      <c r="E1500" s="0" t="s">
        <v>535</v>
      </c>
      <c r="F1500" s="0" t="s">
        <v>539</v>
      </c>
      <c r="G1500" s="0" t="s">
        <v>530</v>
      </c>
    </row>
    <row r="1501" customFormat="false" ht="12.8" hidden="false" customHeight="false" outlineLevel="0" collapsed="false">
      <c r="A1501" s="0" t="s">
        <v>8</v>
      </c>
      <c r="B1501" s="0" t="s">
        <v>185</v>
      </c>
      <c r="C1501" s="0" t="s">
        <v>519</v>
      </c>
      <c r="D1501" s="0" t="s">
        <v>520</v>
      </c>
      <c r="E1501" s="0" t="s">
        <v>536</v>
      </c>
      <c r="F1501" s="0" t="s">
        <v>539</v>
      </c>
      <c r="G1501" s="0" t="s">
        <v>530</v>
      </c>
    </row>
    <row r="1502" customFormat="false" ht="12.8" hidden="false" customHeight="false" outlineLevel="0" collapsed="false">
      <c r="A1502" s="0" t="s">
        <v>8</v>
      </c>
      <c r="B1502" s="0" t="s">
        <v>185</v>
      </c>
      <c r="C1502" s="0" t="s">
        <v>521</v>
      </c>
      <c r="D1502" s="0" t="s">
        <v>520</v>
      </c>
      <c r="E1502" s="0" t="s">
        <v>537</v>
      </c>
      <c r="F1502" s="0" t="s">
        <v>539</v>
      </c>
      <c r="G1502" s="0" t="s">
        <v>530</v>
      </c>
    </row>
    <row r="1503" customFormat="false" ht="12.8" hidden="false" customHeight="false" outlineLevel="0" collapsed="false">
      <c r="A1503" s="0" t="s">
        <v>8</v>
      </c>
      <c r="B1503" s="0" t="s">
        <v>185</v>
      </c>
      <c r="C1503" s="0" t="s">
        <v>521</v>
      </c>
      <c r="D1503" s="0" t="s">
        <v>520</v>
      </c>
      <c r="E1503" s="0" t="s">
        <v>531</v>
      </c>
      <c r="F1503" s="0" t="s">
        <v>539</v>
      </c>
      <c r="G1503" s="0" t="s">
        <v>530</v>
      </c>
    </row>
    <row r="1504" customFormat="false" ht="12.8" hidden="false" customHeight="false" outlineLevel="0" collapsed="false">
      <c r="A1504" s="0" t="s">
        <v>8</v>
      </c>
      <c r="B1504" s="0" t="s">
        <v>185</v>
      </c>
      <c r="C1504" s="0" t="s">
        <v>521</v>
      </c>
      <c r="D1504" s="0" t="s">
        <v>520</v>
      </c>
      <c r="E1504" s="0" t="s">
        <v>538</v>
      </c>
      <c r="F1504" s="0" t="s">
        <v>539</v>
      </c>
      <c r="G1504" s="0" t="s">
        <v>530</v>
      </c>
    </row>
    <row r="1505" customFormat="false" ht="12.8" hidden="false" customHeight="false" outlineLevel="0" collapsed="false">
      <c r="A1505" s="0" t="s">
        <v>8</v>
      </c>
      <c r="B1505" s="0" t="s">
        <v>185</v>
      </c>
      <c r="C1505" s="0" t="s">
        <v>521</v>
      </c>
      <c r="D1505" s="0" t="s">
        <v>520</v>
      </c>
      <c r="E1505" s="0" t="s">
        <v>536</v>
      </c>
      <c r="F1505" s="0" t="s">
        <v>539</v>
      </c>
      <c r="G1505" s="0" t="s">
        <v>530</v>
      </c>
    </row>
    <row r="1506" customFormat="false" ht="12.8" hidden="false" customHeight="false" outlineLevel="0" collapsed="false">
      <c r="A1506" s="0" t="s">
        <v>8</v>
      </c>
      <c r="B1506" s="0" t="s">
        <v>186</v>
      </c>
      <c r="C1506" s="0" t="s">
        <v>519</v>
      </c>
      <c r="D1506" s="0" t="s">
        <v>520</v>
      </c>
      <c r="E1506" s="0" t="s">
        <v>528</v>
      </c>
      <c r="F1506" s="0" t="s">
        <v>539</v>
      </c>
      <c r="G1506" s="0" t="s">
        <v>530</v>
      </c>
    </row>
    <row r="1507" customFormat="false" ht="12.8" hidden="false" customHeight="false" outlineLevel="0" collapsed="false">
      <c r="A1507" s="0" t="s">
        <v>8</v>
      </c>
      <c r="B1507" s="0" t="s">
        <v>186</v>
      </c>
      <c r="C1507" s="0" t="s">
        <v>519</v>
      </c>
      <c r="D1507" s="0" t="s">
        <v>520</v>
      </c>
      <c r="E1507" s="0" t="s">
        <v>531</v>
      </c>
      <c r="F1507" s="0" t="s">
        <v>539</v>
      </c>
      <c r="G1507" s="0" t="s">
        <v>530</v>
      </c>
    </row>
    <row r="1508" customFormat="false" ht="12.8" hidden="false" customHeight="false" outlineLevel="0" collapsed="false">
      <c r="A1508" s="0" t="s">
        <v>8</v>
      </c>
      <c r="B1508" s="0" t="s">
        <v>186</v>
      </c>
      <c r="C1508" s="0" t="s">
        <v>519</v>
      </c>
      <c r="D1508" s="0" t="s">
        <v>520</v>
      </c>
      <c r="E1508" s="0" t="s">
        <v>533</v>
      </c>
      <c r="F1508" s="0" t="s">
        <v>539</v>
      </c>
      <c r="G1508" s="0" t="s">
        <v>530</v>
      </c>
    </row>
    <row r="1509" customFormat="false" ht="12.8" hidden="false" customHeight="false" outlineLevel="0" collapsed="false">
      <c r="A1509" s="0" t="s">
        <v>8</v>
      </c>
      <c r="B1509" s="0" t="s">
        <v>186</v>
      </c>
      <c r="C1509" s="0" t="s">
        <v>519</v>
      </c>
      <c r="D1509" s="0" t="s">
        <v>520</v>
      </c>
      <c r="E1509" s="0" t="s">
        <v>534</v>
      </c>
      <c r="F1509" s="0" t="s">
        <v>539</v>
      </c>
      <c r="G1509" s="0" t="s">
        <v>530</v>
      </c>
    </row>
    <row r="1510" customFormat="false" ht="12.8" hidden="false" customHeight="false" outlineLevel="0" collapsed="false">
      <c r="A1510" s="0" t="s">
        <v>8</v>
      </c>
      <c r="B1510" s="0" t="s">
        <v>186</v>
      </c>
      <c r="C1510" s="0" t="s">
        <v>519</v>
      </c>
      <c r="D1510" s="0" t="s">
        <v>520</v>
      </c>
      <c r="E1510" s="0" t="s">
        <v>535</v>
      </c>
      <c r="F1510" s="0" t="s">
        <v>539</v>
      </c>
      <c r="G1510" s="0" t="s">
        <v>530</v>
      </c>
    </row>
    <row r="1511" customFormat="false" ht="12.8" hidden="false" customHeight="false" outlineLevel="0" collapsed="false">
      <c r="A1511" s="0" t="s">
        <v>8</v>
      </c>
      <c r="B1511" s="0" t="s">
        <v>186</v>
      </c>
      <c r="C1511" s="0" t="s">
        <v>519</v>
      </c>
      <c r="D1511" s="0" t="s">
        <v>520</v>
      </c>
      <c r="E1511" s="0" t="s">
        <v>536</v>
      </c>
      <c r="F1511" s="0" t="s">
        <v>539</v>
      </c>
      <c r="G1511" s="0" t="s">
        <v>530</v>
      </c>
    </row>
    <row r="1512" customFormat="false" ht="12.8" hidden="false" customHeight="false" outlineLevel="0" collapsed="false">
      <c r="A1512" s="0" t="s">
        <v>8</v>
      </c>
      <c r="B1512" s="0" t="s">
        <v>186</v>
      </c>
      <c r="C1512" s="0" t="s">
        <v>521</v>
      </c>
      <c r="D1512" s="0" t="s">
        <v>520</v>
      </c>
      <c r="E1512" s="0" t="s">
        <v>537</v>
      </c>
      <c r="F1512" s="0" t="s">
        <v>539</v>
      </c>
      <c r="G1512" s="0" t="s">
        <v>530</v>
      </c>
    </row>
    <row r="1513" customFormat="false" ht="12.8" hidden="false" customHeight="false" outlineLevel="0" collapsed="false">
      <c r="A1513" s="0" t="s">
        <v>8</v>
      </c>
      <c r="B1513" s="0" t="s">
        <v>186</v>
      </c>
      <c r="C1513" s="0" t="s">
        <v>521</v>
      </c>
      <c r="D1513" s="0" t="s">
        <v>520</v>
      </c>
      <c r="E1513" s="0" t="s">
        <v>531</v>
      </c>
      <c r="F1513" s="0" t="s">
        <v>539</v>
      </c>
      <c r="G1513" s="0" t="s">
        <v>530</v>
      </c>
    </row>
    <row r="1514" customFormat="false" ht="12.8" hidden="false" customHeight="false" outlineLevel="0" collapsed="false">
      <c r="A1514" s="0" t="s">
        <v>8</v>
      </c>
      <c r="B1514" s="0" t="s">
        <v>186</v>
      </c>
      <c r="C1514" s="0" t="s">
        <v>521</v>
      </c>
      <c r="D1514" s="0" t="s">
        <v>520</v>
      </c>
      <c r="E1514" s="0" t="s">
        <v>538</v>
      </c>
      <c r="F1514" s="0" t="s">
        <v>539</v>
      </c>
      <c r="G1514" s="0" t="s">
        <v>530</v>
      </c>
    </row>
    <row r="1515" customFormat="false" ht="12.8" hidden="false" customHeight="false" outlineLevel="0" collapsed="false">
      <c r="A1515" s="0" t="s">
        <v>8</v>
      </c>
      <c r="B1515" s="0" t="s">
        <v>186</v>
      </c>
      <c r="C1515" s="0" t="s">
        <v>521</v>
      </c>
      <c r="D1515" s="0" t="s">
        <v>520</v>
      </c>
      <c r="E1515" s="0" t="s">
        <v>536</v>
      </c>
      <c r="F1515" s="0" t="s">
        <v>539</v>
      </c>
      <c r="G1515" s="0" t="s">
        <v>530</v>
      </c>
    </row>
    <row r="1516" customFormat="false" ht="12.8" hidden="false" customHeight="false" outlineLevel="0" collapsed="false">
      <c r="A1516" s="0" t="s">
        <v>8</v>
      </c>
      <c r="B1516" s="0" t="s">
        <v>187</v>
      </c>
      <c r="C1516" s="0" t="s">
        <v>519</v>
      </c>
      <c r="D1516" s="0" t="s">
        <v>520</v>
      </c>
      <c r="E1516" s="0" t="s">
        <v>528</v>
      </c>
      <c r="F1516" s="0" t="s">
        <v>539</v>
      </c>
      <c r="G1516" s="0" t="s">
        <v>530</v>
      </c>
    </row>
    <row r="1517" customFormat="false" ht="12.8" hidden="false" customHeight="false" outlineLevel="0" collapsed="false">
      <c r="A1517" s="0" t="s">
        <v>8</v>
      </c>
      <c r="B1517" s="0" t="s">
        <v>187</v>
      </c>
      <c r="C1517" s="0" t="s">
        <v>519</v>
      </c>
      <c r="D1517" s="0" t="s">
        <v>520</v>
      </c>
      <c r="E1517" s="0" t="s">
        <v>531</v>
      </c>
      <c r="F1517" s="0" t="s">
        <v>539</v>
      </c>
      <c r="G1517" s="0" t="s">
        <v>530</v>
      </c>
    </row>
    <row r="1518" customFormat="false" ht="12.8" hidden="false" customHeight="false" outlineLevel="0" collapsed="false">
      <c r="A1518" s="0" t="s">
        <v>8</v>
      </c>
      <c r="B1518" s="0" t="s">
        <v>187</v>
      </c>
      <c r="C1518" s="0" t="s">
        <v>519</v>
      </c>
      <c r="D1518" s="0" t="s">
        <v>520</v>
      </c>
      <c r="E1518" s="0" t="s">
        <v>533</v>
      </c>
      <c r="F1518" s="0" t="s">
        <v>539</v>
      </c>
      <c r="G1518" s="0" t="s">
        <v>530</v>
      </c>
    </row>
    <row r="1519" customFormat="false" ht="12.8" hidden="false" customHeight="false" outlineLevel="0" collapsed="false">
      <c r="A1519" s="0" t="s">
        <v>8</v>
      </c>
      <c r="B1519" s="0" t="s">
        <v>187</v>
      </c>
      <c r="C1519" s="0" t="s">
        <v>519</v>
      </c>
      <c r="D1519" s="0" t="s">
        <v>520</v>
      </c>
      <c r="E1519" s="0" t="s">
        <v>534</v>
      </c>
      <c r="F1519" s="0" t="s">
        <v>539</v>
      </c>
      <c r="G1519" s="0" t="s">
        <v>530</v>
      </c>
    </row>
    <row r="1520" customFormat="false" ht="12.8" hidden="false" customHeight="false" outlineLevel="0" collapsed="false">
      <c r="A1520" s="0" t="s">
        <v>8</v>
      </c>
      <c r="B1520" s="0" t="s">
        <v>187</v>
      </c>
      <c r="C1520" s="0" t="s">
        <v>519</v>
      </c>
      <c r="D1520" s="0" t="s">
        <v>520</v>
      </c>
      <c r="E1520" s="0" t="s">
        <v>535</v>
      </c>
      <c r="F1520" s="0" t="s">
        <v>539</v>
      </c>
      <c r="G1520" s="0" t="s">
        <v>530</v>
      </c>
    </row>
    <row r="1521" customFormat="false" ht="12.8" hidden="false" customHeight="false" outlineLevel="0" collapsed="false">
      <c r="A1521" s="0" t="s">
        <v>8</v>
      </c>
      <c r="B1521" s="0" t="s">
        <v>187</v>
      </c>
      <c r="C1521" s="0" t="s">
        <v>519</v>
      </c>
      <c r="D1521" s="0" t="s">
        <v>520</v>
      </c>
      <c r="E1521" s="0" t="s">
        <v>536</v>
      </c>
      <c r="F1521" s="0" t="s">
        <v>539</v>
      </c>
      <c r="G1521" s="0" t="s">
        <v>530</v>
      </c>
    </row>
    <row r="1522" customFormat="false" ht="12.8" hidden="false" customHeight="false" outlineLevel="0" collapsed="false">
      <c r="A1522" s="0" t="s">
        <v>8</v>
      </c>
      <c r="B1522" s="0" t="s">
        <v>187</v>
      </c>
      <c r="C1522" s="0" t="s">
        <v>521</v>
      </c>
      <c r="D1522" s="0" t="s">
        <v>520</v>
      </c>
      <c r="E1522" s="0" t="s">
        <v>537</v>
      </c>
      <c r="F1522" s="0" t="s">
        <v>539</v>
      </c>
      <c r="G1522" s="0" t="s">
        <v>530</v>
      </c>
    </row>
    <row r="1523" customFormat="false" ht="12.8" hidden="false" customHeight="false" outlineLevel="0" collapsed="false">
      <c r="A1523" s="0" t="s">
        <v>8</v>
      </c>
      <c r="B1523" s="0" t="s">
        <v>187</v>
      </c>
      <c r="C1523" s="0" t="s">
        <v>521</v>
      </c>
      <c r="D1523" s="0" t="s">
        <v>520</v>
      </c>
      <c r="E1523" s="0" t="s">
        <v>531</v>
      </c>
      <c r="F1523" s="0" t="s">
        <v>539</v>
      </c>
      <c r="G1523" s="0" t="s">
        <v>530</v>
      </c>
    </row>
    <row r="1524" customFormat="false" ht="12.8" hidden="false" customHeight="false" outlineLevel="0" collapsed="false">
      <c r="A1524" s="0" t="s">
        <v>8</v>
      </c>
      <c r="B1524" s="0" t="s">
        <v>187</v>
      </c>
      <c r="C1524" s="0" t="s">
        <v>521</v>
      </c>
      <c r="D1524" s="0" t="s">
        <v>520</v>
      </c>
      <c r="E1524" s="0" t="s">
        <v>538</v>
      </c>
      <c r="F1524" s="0" t="s">
        <v>539</v>
      </c>
      <c r="G1524" s="0" t="s">
        <v>530</v>
      </c>
    </row>
    <row r="1525" customFormat="false" ht="12.8" hidden="false" customHeight="false" outlineLevel="0" collapsed="false">
      <c r="A1525" s="0" t="s">
        <v>8</v>
      </c>
      <c r="B1525" s="0" t="s">
        <v>187</v>
      </c>
      <c r="C1525" s="0" t="s">
        <v>521</v>
      </c>
      <c r="D1525" s="0" t="s">
        <v>520</v>
      </c>
      <c r="E1525" s="0" t="s">
        <v>536</v>
      </c>
      <c r="F1525" s="0" t="s">
        <v>539</v>
      </c>
      <c r="G1525" s="0" t="s">
        <v>530</v>
      </c>
    </row>
    <row r="1526" customFormat="false" ht="12.8" hidden="false" customHeight="false" outlineLevel="0" collapsed="false">
      <c r="A1526" s="0" t="s">
        <v>8</v>
      </c>
      <c r="B1526" s="0" t="s">
        <v>188</v>
      </c>
      <c r="C1526" s="0" t="s">
        <v>519</v>
      </c>
      <c r="D1526" s="0" t="s">
        <v>520</v>
      </c>
      <c r="E1526" s="0" t="s">
        <v>528</v>
      </c>
      <c r="F1526" s="0" t="s">
        <v>539</v>
      </c>
      <c r="G1526" s="0" t="s">
        <v>530</v>
      </c>
    </row>
    <row r="1527" customFormat="false" ht="12.8" hidden="false" customHeight="false" outlineLevel="0" collapsed="false">
      <c r="A1527" s="0" t="s">
        <v>8</v>
      </c>
      <c r="B1527" s="0" t="s">
        <v>188</v>
      </c>
      <c r="C1527" s="0" t="s">
        <v>519</v>
      </c>
      <c r="D1527" s="0" t="s">
        <v>520</v>
      </c>
      <c r="E1527" s="0" t="s">
        <v>531</v>
      </c>
      <c r="F1527" s="0" t="s">
        <v>539</v>
      </c>
      <c r="G1527" s="0" t="s">
        <v>530</v>
      </c>
    </row>
    <row r="1528" customFormat="false" ht="12.8" hidden="false" customHeight="false" outlineLevel="0" collapsed="false">
      <c r="A1528" s="0" t="s">
        <v>8</v>
      </c>
      <c r="B1528" s="0" t="s">
        <v>188</v>
      </c>
      <c r="C1528" s="0" t="s">
        <v>519</v>
      </c>
      <c r="D1528" s="0" t="s">
        <v>520</v>
      </c>
      <c r="E1528" s="0" t="s">
        <v>533</v>
      </c>
      <c r="F1528" s="0" t="s">
        <v>539</v>
      </c>
      <c r="G1528" s="0" t="s">
        <v>530</v>
      </c>
    </row>
    <row r="1529" customFormat="false" ht="12.8" hidden="false" customHeight="false" outlineLevel="0" collapsed="false">
      <c r="A1529" s="0" t="s">
        <v>8</v>
      </c>
      <c r="B1529" s="0" t="s">
        <v>188</v>
      </c>
      <c r="C1529" s="0" t="s">
        <v>519</v>
      </c>
      <c r="D1529" s="0" t="s">
        <v>520</v>
      </c>
      <c r="E1529" s="0" t="s">
        <v>534</v>
      </c>
      <c r="F1529" s="0" t="s">
        <v>539</v>
      </c>
      <c r="G1529" s="0" t="s">
        <v>530</v>
      </c>
    </row>
    <row r="1530" customFormat="false" ht="12.8" hidden="false" customHeight="false" outlineLevel="0" collapsed="false">
      <c r="A1530" s="0" t="s">
        <v>8</v>
      </c>
      <c r="B1530" s="0" t="s">
        <v>188</v>
      </c>
      <c r="C1530" s="0" t="s">
        <v>519</v>
      </c>
      <c r="D1530" s="0" t="s">
        <v>520</v>
      </c>
      <c r="E1530" s="0" t="s">
        <v>535</v>
      </c>
      <c r="F1530" s="0" t="s">
        <v>539</v>
      </c>
      <c r="G1530" s="0" t="s">
        <v>530</v>
      </c>
    </row>
    <row r="1531" customFormat="false" ht="12.8" hidden="false" customHeight="false" outlineLevel="0" collapsed="false">
      <c r="A1531" s="0" t="s">
        <v>8</v>
      </c>
      <c r="B1531" s="0" t="s">
        <v>188</v>
      </c>
      <c r="C1531" s="0" t="s">
        <v>519</v>
      </c>
      <c r="D1531" s="0" t="s">
        <v>520</v>
      </c>
      <c r="E1531" s="0" t="s">
        <v>536</v>
      </c>
      <c r="F1531" s="0" t="s">
        <v>539</v>
      </c>
      <c r="G1531" s="0" t="s">
        <v>530</v>
      </c>
    </row>
    <row r="1532" customFormat="false" ht="12.8" hidden="false" customHeight="false" outlineLevel="0" collapsed="false">
      <c r="A1532" s="0" t="s">
        <v>8</v>
      </c>
      <c r="B1532" s="0" t="s">
        <v>188</v>
      </c>
      <c r="C1532" s="0" t="s">
        <v>521</v>
      </c>
      <c r="D1532" s="0" t="s">
        <v>520</v>
      </c>
      <c r="E1532" s="0" t="s">
        <v>537</v>
      </c>
      <c r="F1532" s="0" t="s">
        <v>539</v>
      </c>
      <c r="G1532" s="0" t="s">
        <v>530</v>
      </c>
    </row>
    <row r="1533" customFormat="false" ht="12.8" hidden="false" customHeight="false" outlineLevel="0" collapsed="false">
      <c r="A1533" s="0" t="s">
        <v>8</v>
      </c>
      <c r="B1533" s="0" t="s">
        <v>188</v>
      </c>
      <c r="C1533" s="0" t="s">
        <v>521</v>
      </c>
      <c r="D1533" s="0" t="s">
        <v>520</v>
      </c>
      <c r="E1533" s="0" t="s">
        <v>531</v>
      </c>
      <c r="F1533" s="0" t="s">
        <v>539</v>
      </c>
      <c r="G1533" s="0" t="s">
        <v>530</v>
      </c>
    </row>
    <row r="1534" customFormat="false" ht="12.8" hidden="false" customHeight="false" outlineLevel="0" collapsed="false">
      <c r="A1534" s="0" t="s">
        <v>8</v>
      </c>
      <c r="B1534" s="0" t="s">
        <v>188</v>
      </c>
      <c r="C1534" s="0" t="s">
        <v>521</v>
      </c>
      <c r="D1534" s="0" t="s">
        <v>520</v>
      </c>
      <c r="E1534" s="0" t="s">
        <v>538</v>
      </c>
      <c r="F1534" s="0" t="s">
        <v>539</v>
      </c>
      <c r="G1534" s="0" t="s">
        <v>530</v>
      </c>
    </row>
    <row r="1535" customFormat="false" ht="12.8" hidden="false" customHeight="false" outlineLevel="0" collapsed="false">
      <c r="A1535" s="0" t="s">
        <v>8</v>
      </c>
      <c r="B1535" s="0" t="s">
        <v>188</v>
      </c>
      <c r="C1535" s="0" t="s">
        <v>521</v>
      </c>
      <c r="D1535" s="0" t="s">
        <v>520</v>
      </c>
      <c r="E1535" s="0" t="s">
        <v>536</v>
      </c>
      <c r="F1535" s="0" t="s">
        <v>539</v>
      </c>
      <c r="G1535" s="0" t="s">
        <v>530</v>
      </c>
    </row>
    <row r="1536" customFormat="false" ht="12.8" hidden="false" customHeight="false" outlineLevel="0" collapsed="false">
      <c r="A1536" s="0" t="s">
        <v>8</v>
      </c>
      <c r="B1536" s="0" t="s">
        <v>189</v>
      </c>
      <c r="C1536" s="0" t="s">
        <v>519</v>
      </c>
      <c r="D1536" s="0" t="s">
        <v>520</v>
      </c>
      <c r="E1536" s="0" t="s">
        <v>528</v>
      </c>
      <c r="F1536" s="0" t="s">
        <v>539</v>
      </c>
      <c r="G1536" s="0" t="s">
        <v>530</v>
      </c>
    </row>
    <row r="1537" customFormat="false" ht="12.8" hidden="false" customHeight="false" outlineLevel="0" collapsed="false">
      <c r="A1537" s="0" t="s">
        <v>8</v>
      </c>
      <c r="B1537" s="0" t="s">
        <v>189</v>
      </c>
      <c r="C1537" s="0" t="s">
        <v>519</v>
      </c>
      <c r="D1537" s="0" t="s">
        <v>520</v>
      </c>
      <c r="E1537" s="0" t="s">
        <v>531</v>
      </c>
      <c r="F1537" s="0" t="s">
        <v>539</v>
      </c>
      <c r="G1537" s="0" t="s">
        <v>530</v>
      </c>
    </row>
    <row r="1538" customFormat="false" ht="12.8" hidden="false" customHeight="false" outlineLevel="0" collapsed="false">
      <c r="A1538" s="0" t="s">
        <v>8</v>
      </c>
      <c r="B1538" s="0" t="s">
        <v>189</v>
      </c>
      <c r="C1538" s="0" t="s">
        <v>519</v>
      </c>
      <c r="D1538" s="0" t="s">
        <v>520</v>
      </c>
      <c r="E1538" s="0" t="s">
        <v>533</v>
      </c>
      <c r="F1538" s="0" t="s">
        <v>539</v>
      </c>
      <c r="G1538" s="0" t="s">
        <v>530</v>
      </c>
    </row>
    <row r="1539" customFormat="false" ht="12.8" hidden="false" customHeight="false" outlineLevel="0" collapsed="false">
      <c r="A1539" s="0" t="s">
        <v>8</v>
      </c>
      <c r="B1539" s="0" t="s">
        <v>189</v>
      </c>
      <c r="C1539" s="0" t="s">
        <v>519</v>
      </c>
      <c r="D1539" s="0" t="s">
        <v>520</v>
      </c>
      <c r="E1539" s="0" t="s">
        <v>534</v>
      </c>
      <c r="F1539" s="0" t="s">
        <v>539</v>
      </c>
      <c r="G1539" s="0" t="s">
        <v>530</v>
      </c>
    </row>
    <row r="1540" customFormat="false" ht="12.8" hidden="false" customHeight="false" outlineLevel="0" collapsed="false">
      <c r="A1540" s="0" t="s">
        <v>8</v>
      </c>
      <c r="B1540" s="0" t="s">
        <v>189</v>
      </c>
      <c r="C1540" s="0" t="s">
        <v>519</v>
      </c>
      <c r="D1540" s="0" t="s">
        <v>520</v>
      </c>
      <c r="E1540" s="0" t="s">
        <v>535</v>
      </c>
      <c r="F1540" s="0" t="s">
        <v>539</v>
      </c>
      <c r="G1540" s="0" t="s">
        <v>530</v>
      </c>
    </row>
    <row r="1541" customFormat="false" ht="12.8" hidden="false" customHeight="false" outlineLevel="0" collapsed="false">
      <c r="A1541" s="0" t="s">
        <v>8</v>
      </c>
      <c r="B1541" s="0" t="s">
        <v>189</v>
      </c>
      <c r="C1541" s="0" t="s">
        <v>519</v>
      </c>
      <c r="D1541" s="0" t="s">
        <v>520</v>
      </c>
      <c r="E1541" s="0" t="s">
        <v>536</v>
      </c>
      <c r="F1541" s="0" t="s">
        <v>539</v>
      </c>
      <c r="G1541" s="0" t="s">
        <v>530</v>
      </c>
    </row>
    <row r="1542" customFormat="false" ht="12.8" hidden="false" customHeight="false" outlineLevel="0" collapsed="false">
      <c r="A1542" s="0" t="s">
        <v>8</v>
      </c>
      <c r="B1542" s="0" t="s">
        <v>189</v>
      </c>
      <c r="C1542" s="0" t="s">
        <v>521</v>
      </c>
      <c r="D1542" s="0" t="s">
        <v>520</v>
      </c>
      <c r="E1542" s="0" t="s">
        <v>537</v>
      </c>
      <c r="F1542" s="0" t="s">
        <v>539</v>
      </c>
      <c r="G1542" s="0" t="s">
        <v>530</v>
      </c>
    </row>
    <row r="1543" customFormat="false" ht="12.8" hidden="false" customHeight="false" outlineLevel="0" collapsed="false">
      <c r="A1543" s="0" t="s">
        <v>8</v>
      </c>
      <c r="B1543" s="0" t="s">
        <v>189</v>
      </c>
      <c r="C1543" s="0" t="s">
        <v>521</v>
      </c>
      <c r="D1543" s="0" t="s">
        <v>520</v>
      </c>
      <c r="E1543" s="0" t="s">
        <v>531</v>
      </c>
      <c r="F1543" s="0" t="s">
        <v>539</v>
      </c>
      <c r="G1543" s="0" t="s">
        <v>530</v>
      </c>
    </row>
    <row r="1544" customFormat="false" ht="12.8" hidden="false" customHeight="false" outlineLevel="0" collapsed="false">
      <c r="A1544" s="0" t="s">
        <v>8</v>
      </c>
      <c r="B1544" s="0" t="s">
        <v>189</v>
      </c>
      <c r="C1544" s="0" t="s">
        <v>521</v>
      </c>
      <c r="D1544" s="0" t="s">
        <v>520</v>
      </c>
      <c r="E1544" s="0" t="s">
        <v>538</v>
      </c>
      <c r="F1544" s="0" t="s">
        <v>539</v>
      </c>
      <c r="G1544" s="0" t="s">
        <v>530</v>
      </c>
    </row>
    <row r="1545" customFormat="false" ht="12.8" hidden="false" customHeight="false" outlineLevel="0" collapsed="false">
      <c r="A1545" s="0" t="s">
        <v>8</v>
      </c>
      <c r="B1545" s="0" t="s">
        <v>189</v>
      </c>
      <c r="C1545" s="0" t="s">
        <v>521</v>
      </c>
      <c r="D1545" s="0" t="s">
        <v>520</v>
      </c>
      <c r="E1545" s="0" t="s">
        <v>536</v>
      </c>
      <c r="F1545" s="0" t="s">
        <v>539</v>
      </c>
      <c r="G1545" s="0" t="s">
        <v>530</v>
      </c>
    </row>
    <row r="1546" customFormat="false" ht="12.8" hidden="false" customHeight="false" outlineLevel="0" collapsed="false">
      <c r="A1546" s="0" t="s">
        <v>8</v>
      </c>
      <c r="B1546" s="0" t="s">
        <v>190</v>
      </c>
      <c r="C1546" s="0" t="s">
        <v>519</v>
      </c>
      <c r="D1546" s="0" t="s">
        <v>520</v>
      </c>
      <c r="E1546" s="0" t="s">
        <v>528</v>
      </c>
      <c r="F1546" s="0" t="s">
        <v>539</v>
      </c>
      <c r="G1546" s="0" t="s">
        <v>530</v>
      </c>
    </row>
    <row r="1547" customFormat="false" ht="12.8" hidden="false" customHeight="false" outlineLevel="0" collapsed="false">
      <c r="A1547" s="0" t="s">
        <v>8</v>
      </c>
      <c r="B1547" s="0" t="s">
        <v>190</v>
      </c>
      <c r="C1547" s="0" t="s">
        <v>519</v>
      </c>
      <c r="D1547" s="0" t="s">
        <v>520</v>
      </c>
      <c r="E1547" s="0" t="s">
        <v>531</v>
      </c>
      <c r="F1547" s="0" t="s">
        <v>539</v>
      </c>
      <c r="G1547" s="0" t="s">
        <v>530</v>
      </c>
    </row>
    <row r="1548" customFormat="false" ht="12.8" hidden="false" customHeight="false" outlineLevel="0" collapsed="false">
      <c r="A1548" s="0" t="s">
        <v>8</v>
      </c>
      <c r="B1548" s="0" t="s">
        <v>190</v>
      </c>
      <c r="C1548" s="0" t="s">
        <v>519</v>
      </c>
      <c r="D1548" s="0" t="s">
        <v>520</v>
      </c>
      <c r="E1548" s="0" t="s">
        <v>533</v>
      </c>
      <c r="F1548" s="0" t="s">
        <v>539</v>
      </c>
      <c r="G1548" s="0" t="s">
        <v>530</v>
      </c>
    </row>
    <row r="1549" customFormat="false" ht="12.8" hidden="false" customHeight="false" outlineLevel="0" collapsed="false">
      <c r="A1549" s="0" t="s">
        <v>8</v>
      </c>
      <c r="B1549" s="0" t="s">
        <v>190</v>
      </c>
      <c r="C1549" s="0" t="s">
        <v>519</v>
      </c>
      <c r="D1549" s="0" t="s">
        <v>520</v>
      </c>
      <c r="E1549" s="0" t="s">
        <v>534</v>
      </c>
      <c r="F1549" s="0" t="s">
        <v>539</v>
      </c>
      <c r="G1549" s="0" t="s">
        <v>530</v>
      </c>
    </row>
    <row r="1550" customFormat="false" ht="12.8" hidden="false" customHeight="false" outlineLevel="0" collapsed="false">
      <c r="A1550" s="0" t="s">
        <v>8</v>
      </c>
      <c r="B1550" s="0" t="s">
        <v>190</v>
      </c>
      <c r="C1550" s="0" t="s">
        <v>519</v>
      </c>
      <c r="D1550" s="0" t="s">
        <v>520</v>
      </c>
      <c r="E1550" s="0" t="s">
        <v>535</v>
      </c>
      <c r="F1550" s="0" t="s">
        <v>539</v>
      </c>
      <c r="G1550" s="0" t="s">
        <v>530</v>
      </c>
    </row>
    <row r="1551" customFormat="false" ht="12.8" hidden="false" customHeight="false" outlineLevel="0" collapsed="false">
      <c r="A1551" s="0" t="s">
        <v>8</v>
      </c>
      <c r="B1551" s="0" t="s">
        <v>190</v>
      </c>
      <c r="C1551" s="0" t="s">
        <v>519</v>
      </c>
      <c r="D1551" s="0" t="s">
        <v>520</v>
      </c>
      <c r="E1551" s="0" t="s">
        <v>536</v>
      </c>
      <c r="F1551" s="0" t="s">
        <v>539</v>
      </c>
      <c r="G1551" s="0" t="s">
        <v>530</v>
      </c>
    </row>
    <row r="1552" customFormat="false" ht="12.8" hidden="false" customHeight="false" outlineLevel="0" collapsed="false">
      <c r="A1552" s="0" t="s">
        <v>8</v>
      </c>
      <c r="B1552" s="0" t="s">
        <v>190</v>
      </c>
      <c r="C1552" s="0" t="s">
        <v>521</v>
      </c>
      <c r="D1552" s="0" t="s">
        <v>520</v>
      </c>
      <c r="E1552" s="0" t="s">
        <v>537</v>
      </c>
      <c r="F1552" s="0" t="s">
        <v>539</v>
      </c>
      <c r="G1552" s="0" t="s">
        <v>530</v>
      </c>
    </row>
    <row r="1553" customFormat="false" ht="12.8" hidden="false" customHeight="false" outlineLevel="0" collapsed="false">
      <c r="A1553" s="0" t="s">
        <v>8</v>
      </c>
      <c r="B1553" s="0" t="s">
        <v>190</v>
      </c>
      <c r="C1553" s="0" t="s">
        <v>521</v>
      </c>
      <c r="D1553" s="0" t="s">
        <v>520</v>
      </c>
      <c r="E1553" s="0" t="s">
        <v>531</v>
      </c>
      <c r="F1553" s="0" t="s">
        <v>539</v>
      </c>
      <c r="G1553" s="0" t="s">
        <v>530</v>
      </c>
    </row>
    <row r="1554" customFormat="false" ht="12.8" hidden="false" customHeight="false" outlineLevel="0" collapsed="false">
      <c r="A1554" s="0" t="s">
        <v>8</v>
      </c>
      <c r="B1554" s="0" t="s">
        <v>190</v>
      </c>
      <c r="C1554" s="0" t="s">
        <v>521</v>
      </c>
      <c r="D1554" s="0" t="s">
        <v>520</v>
      </c>
      <c r="E1554" s="0" t="s">
        <v>538</v>
      </c>
      <c r="F1554" s="0" t="s">
        <v>539</v>
      </c>
      <c r="G1554" s="0" t="s">
        <v>530</v>
      </c>
    </row>
    <row r="1555" customFormat="false" ht="12.8" hidden="false" customHeight="false" outlineLevel="0" collapsed="false">
      <c r="A1555" s="0" t="s">
        <v>8</v>
      </c>
      <c r="B1555" s="0" t="s">
        <v>190</v>
      </c>
      <c r="C1555" s="0" t="s">
        <v>521</v>
      </c>
      <c r="D1555" s="0" t="s">
        <v>520</v>
      </c>
      <c r="E1555" s="0" t="s">
        <v>536</v>
      </c>
      <c r="F1555" s="0" t="s">
        <v>539</v>
      </c>
      <c r="G1555" s="0" t="s">
        <v>530</v>
      </c>
    </row>
    <row r="1556" customFormat="false" ht="12.8" hidden="false" customHeight="false" outlineLevel="0" collapsed="false">
      <c r="A1556" s="0" t="s">
        <v>8</v>
      </c>
      <c r="B1556" s="0" t="s">
        <v>191</v>
      </c>
      <c r="C1556" s="0" t="s">
        <v>519</v>
      </c>
      <c r="D1556" s="0" t="s">
        <v>520</v>
      </c>
      <c r="E1556" s="0" t="s">
        <v>528</v>
      </c>
      <c r="F1556" s="0" t="s">
        <v>539</v>
      </c>
      <c r="G1556" s="0" t="s">
        <v>530</v>
      </c>
    </row>
    <row r="1557" customFormat="false" ht="12.8" hidden="false" customHeight="false" outlineLevel="0" collapsed="false">
      <c r="A1557" s="0" t="s">
        <v>8</v>
      </c>
      <c r="B1557" s="0" t="s">
        <v>191</v>
      </c>
      <c r="C1557" s="0" t="s">
        <v>519</v>
      </c>
      <c r="D1557" s="0" t="s">
        <v>520</v>
      </c>
      <c r="E1557" s="0" t="s">
        <v>531</v>
      </c>
      <c r="F1557" s="0" t="s">
        <v>539</v>
      </c>
      <c r="G1557" s="0" t="s">
        <v>530</v>
      </c>
    </row>
    <row r="1558" customFormat="false" ht="12.8" hidden="false" customHeight="false" outlineLevel="0" collapsed="false">
      <c r="A1558" s="0" t="s">
        <v>8</v>
      </c>
      <c r="B1558" s="0" t="s">
        <v>191</v>
      </c>
      <c r="C1558" s="0" t="s">
        <v>519</v>
      </c>
      <c r="D1558" s="0" t="s">
        <v>520</v>
      </c>
      <c r="E1558" s="0" t="s">
        <v>533</v>
      </c>
      <c r="F1558" s="0" t="s">
        <v>539</v>
      </c>
      <c r="G1558" s="0" t="s">
        <v>530</v>
      </c>
    </row>
    <row r="1559" customFormat="false" ht="12.8" hidden="false" customHeight="false" outlineLevel="0" collapsed="false">
      <c r="A1559" s="0" t="s">
        <v>8</v>
      </c>
      <c r="B1559" s="0" t="s">
        <v>191</v>
      </c>
      <c r="C1559" s="0" t="s">
        <v>519</v>
      </c>
      <c r="D1559" s="0" t="s">
        <v>520</v>
      </c>
      <c r="E1559" s="0" t="s">
        <v>534</v>
      </c>
      <c r="F1559" s="0" t="s">
        <v>539</v>
      </c>
      <c r="G1559" s="0" t="s">
        <v>530</v>
      </c>
    </row>
    <row r="1560" customFormat="false" ht="12.8" hidden="false" customHeight="false" outlineLevel="0" collapsed="false">
      <c r="A1560" s="0" t="s">
        <v>8</v>
      </c>
      <c r="B1560" s="0" t="s">
        <v>191</v>
      </c>
      <c r="C1560" s="0" t="s">
        <v>519</v>
      </c>
      <c r="D1560" s="0" t="s">
        <v>520</v>
      </c>
      <c r="E1560" s="0" t="s">
        <v>535</v>
      </c>
      <c r="F1560" s="0" t="s">
        <v>539</v>
      </c>
      <c r="G1560" s="0" t="s">
        <v>530</v>
      </c>
    </row>
    <row r="1561" customFormat="false" ht="12.8" hidden="false" customHeight="false" outlineLevel="0" collapsed="false">
      <c r="A1561" s="0" t="s">
        <v>8</v>
      </c>
      <c r="B1561" s="0" t="s">
        <v>191</v>
      </c>
      <c r="C1561" s="0" t="s">
        <v>519</v>
      </c>
      <c r="D1561" s="0" t="s">
        <v>520</v>
      </c>
      <c r="E1561" s="0" t="s">
        <v>536</v>
      </c>
      <c r="F1561" s="0" t="s">
        <v>539</v>
      </c>
      <c r="G1561" s="0" t="s">
        <v>530</v>
      </c>
    </row>
    <row r="1562" customFormat="false" ht="12.8" hidden="false" customHeight="false" outlineLevel="0" collapsed="false">
      <c r="A1562" s="0" t="s">
        <v>8</v>
      </c>
      <c r="B1562" s="0" t="s">
        <v>191</v>
      </c>
      <c r="C1562" s="0" t="s">
        <v>521</v>
      </c>
      <c r="D1562" s="0" t="s">
        <v>520</v>
      </c>
      <c r="E1562" s="0" t="s">
        <v>537</v>
      </c>
      <c r="F1562" s="0" t="s">
        <v>539</v>
      </c>
      <c r="G1562" s="0" t="s">
        <v>530</v>
      </c>
    </row>
    <row r="1563" customFormat="false" ht="12.8" hidden="false" customHeight="false" outlineLevel="0" collapsed="false">
      <c r="A1563" s="0" t="s">
        <v>8</v>
      </c>
      <c r="B1563" s="0" t="s">
        <v>191</v>
      </c>
      <c r="C1563" s="0" t="s">
        <v>521</v>
      </c>
      <c r="D1563" s="0" t="s">
        <v>520</v>
      </c>
      <c r="E1563" s="0" t="s">
        <v>531</v>
      </c>
      <c r="F1563" s="0" t="s">
        <v>539</v>
      </c>
      <c r="G1563" s="0" t="s">
        <v>530</v>
      </c>
    </row>
    <row r="1564" customFormat="false" ht="12.8" hidden="false" customHeight="false" outlineLevel="0" collapsed="false">
      <c r="A1564" s="0" t="s">
        <v>8</v>
      </c>
      <c r="B1564" s="0" t="s">
        <v>191</v>
      </c>
      <c r="C1564" s="0" t="s">
        <v>521</v>
      </c>
      <c r="D1564" s="0" t="s">
        <v>520</v>
      </c>
      <c r="E1564" s="0" t="s">
        <v>538</v>
      </c>
      <c r="F1564" s="0" t="s">
        <v>539</v>
      </c>
      <c r="G1564" s="0" t="s">
        <v>530</v>
      </c>
    </row>
    <row r="1565" customFormat="false" ht="12.8" hidden="false" customHeight="false" outlineLevel="0" collapsed="false">
      <c r="A1565" s="0" t="s">
        <v>8</v>
      </c>
      <c r="B1565" s="0" t="s">
        <v>191</v>
      </c>
      <c r="C1565" s="0" t="s">
        <v>521</v>
      </c>
      <c r="D1565" s="0" t="s">
        <v>520</v>
      </c>
      <c r="E1565" s="0" t="s">
        <v>536</v>
      </c>
      <c r="F1565" s="0" t="s">
        <v>539</v>
      </c>
      <c r="G1565" s="0" t="s">
        <v>530</v>
      </c>
    </row>
    <row r="1566" customFormat="false" ht="12.8" hidden="false" customHeight="false" outlineLevel="0" collapsed="false">
      <c r="A1566" s="0" t="s">
        <v>8</v>
      </c>
      <c r="B1566" s="0" t="s">
        <v>192</v>
      </c>
      <c r="C1566" s="0" t="s">
        <v>519</v>
      </c>
      <c r="D1566" s="0" t="s">
        <v>520</v>
      </c>
      <c r="E1566" s="0" t="s">
        <v>528</v>
      </c>
      <c r="F1566" s="0" t="s">
        <v>539</v>
      </c>
      <c r="G1566" s="0" t="s">
        <v>530</v>
      </c>
    </row>
    <row r="1567" customFormat="false" ht="12.8" hidden="false" customHeight="false" outlineLevel="0" collapsed="false">
      <c r="A1567" s="0" t="s">
        <v>8</v>
      </c>
      <c r="B1567" s="0" t="s">
        <v>192</v>
      </c>
      <c r="C1567" s="0" t="s">
        <v>519</v>
      </c>
      <c r="D1567" s="0" t="s">
        <v>520</v>
      </c>
      <c r="E1567" s="0" t="s">
        <v>531</v>
      </c>
      <c r="F1567" s="0" t="s">
        <v>539</v>
      </c>
      <c r="G1567" s="0" t="s">
        <v>530</v>
      </c>
    </row>
    <row r="1568" customFormat="false" ht="12.8" hidden="false" customHeight="false" outlineLevel="0" collapsed="false">
      <c r="A1568" s="0" t="s">
        <v>8</v>
      </c>
      <c r="B1568" s="0" t="s">
        <v>192</v>
      </c>
      <c r="C1568" s="0" t="s">
        <v>519</v>
      </c>
      <c r="D1568" s="0" t="s">
        <v>520</v>
      </c>
      <c r="E1568" s="0" t="s">
        <v>533</v>
      </c>
      <c r="F1568" s="0" t="s">
        <v>539</v>
      </c>
      <c r="G1568" s="0" t="s">
        <v>530</v>
      </c>
    </row>
    <row r="1569" customFormat="false" ht="12.8" hidden="false" customHeight="false" outlineLevel="0" collapsed="false">
      <c r="A1569" s="0" t="s">
        <v>8</v>
      </c>
      <c r="B1569" s="0" t="s">
        <v>192</v>
      </c>
      <c r="C1569" s="0" t="s">
        <v>519</v>
      </c>
      <c r="D1569" s="0" t="s">
        <v>520</v>
      </c>
      <c r="E1569" s="0" t="s">
        <v>534</v>
      </c>
      <c r="F1569" s="0" t="s">
        <v>539</v>
      </c>
      <c r="G1569" s="0" t="s">
        <v>530</v>
      </c>
    </row>
    <row r="1570" customFormat="false" ht="12.8" hidden="false" customHeight="false" outlineLevel="0" collapsed="false">
      <c r="A1570" s="0" t="s">
        <v>8</v>
      </c>
      <c r="B1570" s="0" t="s">
        <v>192</v>
      </c>
      <c r="C1570" s="0" t="s">
        <v>519</v>
      </c>
      <c r="D1570" s="0" t="s">
        <v>520</v>
      </c>
      <c r="E1570" s="0" t="s">
        <v>535</v>
      </c>
      <c r="F1570" s="0" t="s">
        <v>539</v>
      </c>
      <c r="G1570" s="0" t="s">
        <v>530</v>
      </c>
    </row>
    <row r="1571" customFormat="false" ht="12.8" hidden="false" customHeight="false" outlineLevel="0" collapsed="false">
      <c r="A1571" s="0" t="s">
        <v>8</v>
      </c>
      <c r="B1571" s="0" t="s">
        <v>192</v>
      </c>
      <c r="C1571" s="0" t="s">
        <v>519</v>
      </c>
      <c r="D1571" s="0" t="s">
        <v>520</v>
      </c>
      <c r="E1571" s="0" t="s">
        <v>536</v>
      </c>
      <c r="F1571" s="0" t="s">
        <v>539</v>
      </c>
      <c r="G1571" s="0" t="s">
        <v>530</v>
      </c>
    </row>
    <row r="1572" customFormat="false" ht="12.8" hidden="false" customHeight="false" outlineLevel="0" collapsed="false">
      <c r="A1572" s="0" t="s">
        <v>8</v>
      </c>
      <c r="B1572" s="0" t="s">
        <v>192</v>
      </c>
      <c r="C1572" s="0" t="s">
        <v>521</v>
      </c>
      <c r="D1572" s="0" t="s">
        <v>520</v>
      </c>
      <c r="E1572" s="0" t="s">
        <v>537</v>
      </c>
      <c r="F1572" s="0" t="s">
        <v>539</v>
      </c>
      <c r="G1572" s="0" t="s">
        <v>530</v>
      </c>
    </row>
    <row r="1573" customFormat="false" ht="12.8" hidden="false" customHeight="false" outlineLevel="0" collapsed="false">
      <c r="A1573" s="0" t="s">
        <v>8</v>
      </c>
      <c r="B1573" s="0" t="s">
        <v>192</v>
      </c>
      <c r="C1573" s="0" t="s">
        <v>521</v>
      </c>
      <c r="D1573" s="0" t="s">
        <v>520</v>
      </c>
      <c r="E1573" s="0" t="s">
        <v>531</v>
      </c>
      <c r="F1573" s="0" t="s">
        <v>539</v>
      </c>
      <c r="G1573" s="0" t="s">
        <v>530</v>
      </c>
    </row>
    <row r="1574" customFormat="false" ht="12.8" hidden="false" customHeight="false" outlineLevel="0" collapsed="false">
      <c r="A1574" s="0" t="s">
        <v>8</v>
      </c>
      <c r="B1574" s="0" t="s">
        <v>192</v>
      </c>
      <c r="C1574" s="0" t="s">
        <v>521</v>
      </c>
      <c r="D1574" s="0" t="s">
        <v>520</v>
      </c>
      <c r="E1574" s="0" t="s">
        <v>538</v>
      </c>
      <c r="F1574" s="0" t="s">
        <v>539</v>
      </c>
      <c r="G1574" s="0" t="s">
        <v>530</v>
      </c>
    </row>
    <row r="1575" customFormat="false" ht="12.8" hidden="false" customHeight="false" outlineLevel="0" collapsed="false">
      <c r="A1575" s="0" t="s">
        <v>8</v>
      </c>
      <c r="B1575" s="0" t="s">
        <v>192</v>
      </c>
      <c r="C1575" s="0" t="s">
        <v>521</v>
      </c>
      <c r="D1575" s="0" t="s">
        <v>520</v>
      </c>
      <c r="E1575" s="0" t="s">
        <v>536</v>
      </c>
      <c r="F1575" s="0" t="s">
        <v>539</v>
      </c>
      <c r="G1575" s="0" t="s">
        <v>530</v>
      </c>
    </row>
    <row r="1576" customFormat="false" ht="12.8" hidden="false" customHeight="false" outlineLevel="0" collapsed="false">
      <c r="A1576" s="0" t="s">
        <v>8</v>
      </c>
      <c r="B1576" s="0" t="s">
        <v>193</v>
      </c>
      <c r="C1576" s="0" t="s">
        <v>519</v>
      </c>
      <c r="D1576" s="0" t="s">
        <v>520</v>
      </c>
      <c r="E1576" s="0" t="s">
        <v>528</v>
      </c>
      <c r="F1576" s="0" t="s">
        <v>539</v>
      </c>
      <c r="G1576" s="0" t="s">
        <v>530</v>
      </c>
    </row>
    <row r="1577" customFormat="false" ht="12.8" hidden="false" customHeight="false" outlineLevel="0" collapsed="false">
      <c r="A1577" s="0" t="s">
        <v>8</v>
      </c>
      <c r="B1577" s="0" t="s">
        <v>193</v>
      </c>
      <c r="C1577" s="0" t="s">
        <v>519</v>
      </c>
      <c r="D1577" s="0" t="s">
        <v>520</v>
      </c>
      <c r="E1577" s="0" t="s">
        <v>531</v>
      </c>
      <c r="F1577" s="0" t="s">
        <v>539</v>
      </c>
      <c r="G1577" s="0" t="s">
        <v>530</v>
      </c>
    </row>
    <row r="1578" customFormat="false" ht="12.8" hidden="false" customHeight="false" outlineLevel="0" collapsed="false">
      <c r="A1578" s="0" t="s">
        <v>8</v>
      </c>
      <c r="B1578" s="0" t="s">
        <v>193</v>
      </c>
      <c r="C1578" s="0" t="s">
        <v>519</v>
      </c>
      <c r="D1578" s="0" t="s">
        <v>520</v>
      </c>
      <c r="E1578" s="0" t="s">
        <v>533</v>
      </c>
      <c r="F1578" s="0" t="s">
        <v>539</v>
      </c>
      <c r="G1578" s="0" t="s">
        <v>530</v>
      </c>
    </row>
    <row r="1579" customFormat="false" ht="12.8" hidden="false" customHeight="false" outlineLevel="0" collapsed="false">
      <c r="A1579" s="0" t="s">
        <v>8</v>
      </c>
      <c r="B1579" s="0" t="s">
        <v>193</v>
      </c>
      <c r="C1579" s="0" t="s">
        <v>519</v>
      </c>
      <c r="D1579" s="0" t="s">
        <v>520</v>
      </c>
      <c r="E1579" s="0" t="s">
        <v>534</v>
      </c>
      <c r="F1579" s="0" t="s">
        <v>539</v>
      </c>
      <c r="G1579" s="0" t="s">
        <v>530</v>
      </c>
    </row>
    <row r="1580" customFormat="false" ht="12.8" hidden="false" customHeight="false" outlineLevel="0" collapsed="false">
      <c r="A1580" s="0" t="s">
        <v>8</v>
      </c>
      <c r="B1580" s="0" t="s">
        <v>193</v>
      </c>
      <c r="C1580" s="0" t="s">
        <v>519</v>
      </c>
      <c r="D1580" s="0" t="s">
        <v>520</v>
      </c>
      <c r="E1580" s="0" t="s">
        <v>535</v>
      </c>
      <c r="F1580" s="0" t="s">
        <v>539</v>
      </c>
      <c r="G1580" s="0" t="s">
        <v>530</v>
      </c>
    </row>
    <row r="1581" customFormat="false" ht="12.8" hidden="false" customHeight="false" outlineLevel="0" collapsed="false">
      <c r="A1581" s="0" t="s">
        <v>8</v>
      </c>
      <c r="B1581" s="0" t="s">
        <v>193</v>
      </c>
      <c r="C1581" s="0" t="s">
        <v>519</v>
      </c>
      <c r="D1581" s="0" t="s">
        <v>520</v>
      </c>
      <c r="E1581" s="0" t="s">
        <v>536</v>
      </c>
      <c r="F1581" s="0" t="s">
        <v>539</v>
      </c>
      <c r="G1581" s="0" t="s">
        <v>530</v>
      </c>
    </row>
    <row r="1582" customFormat="false" ht="12.8" hidden="false" customHeight="false" outlineLevel="0" collapsed="false">
      <c r="A1582" s="0" t="s">
        <v>8</v>
      </c>
      <c r="B1582" s="0" t="s">
        <v>193</v>
      </c>
      <c r="C1582" s="0" t="s">
        <v>521</v>
      </c>
      <c r="D1582" s="0" t="s">
        <v>520</v>
      </c>
      <c r="E1582" s="0" t="s">
        <v>537</v>
      </c>
      <c r="F1582" s="0" t="s">
        <v>539</v>
      </c>
      <c r="G1582" s="0" t="s">
        <v>530</v>
      </c>
    </row>
    <row r="1583" customFormat="false" ht="12.8" hidden="false" customHeight="false" outlineLevel="0" collapsed="false">
      <c r="A1583" s="0" t="s">
        <v>8</v>
      </c>
      <c r="B1583" s="0" t="s">
        <v>193</v>
      </c>
      <c r="C1583" s="0" t="s">
        <v>521</v>
      </c>
      <c r="D1583" s="0" t="s">
        <v>520</v>
      </c>
      <c r="E1583" s="0" t="s">
        <v>531</v>
      </c>
      <c r="F1583" s="0" t="s">
        <v>539</v>
      </c>
      <c r="G1583" s="0" t="s">
        <v>530</v>
      </c>
    </row>
    <row r="1584" customFormat="false" ht="12.8" hidden="false" customHeight="false" outlineLevel="0" collapsed="false">
      <c r="A1584" s="0" t="s">
        <v>8</v>
      </c>
      <c r="B1584" s="0" t="s">
        <v>193</v>
      </c>
      <c r="C1584" s="0" t="s">
        <v>521</v>
      </c>
      <c r="D1584" s="0" t="s">
        <v>520</v>
      </c>
      <c r="E1584" s="0" t="s">
        <v>538</v>
      </c>
      <c r="F1584" s="0" t="s">
        <v>539</v>
      </c>
      <c r="G1584" s="0" t="s">
        <v>530</v>
      </c>
    </row>
    <row r="1585" customFormat="false" ht="12.8" hidden="false" customHeight="false" outlineLevel="0" collapsed="false">
      <c r="A1585" s="0" t="s">
        <v>8</v>
      </c>
      <c r="B1585" s="0" t="s">
        <v>193</v>
      </c>
      <c r="C1585" s="0" t="s">
        <v>521</v>
      </c>
      <c r="D1585" s="0" t="s">
        <v>520</v>
      </c>
      <c r="E1585" s="0" t="s">
        <v>536</v>
      </c>
      <c r="F1585" s="0" t="s">
        <v>539</v>
      </c>
      <c r="G1585" s="0" t="s">
        <v>530</v>
      </c>
    </row>
    <row r="1586" customFormat="false" ht="12.8" hidden="false" customHeight="false" outlineLevel="0" collapsed="false">
      <c r="A1586" s="0" t="s">
        <v>8</v>
      </c>
      <c r="B1586" s="0" t="s">
        <v>194</v>
      </c>
      <c r="C1586" s="0" t="s">
        <v>519</v>
      </c>
      <c r="D1586" s="0" t="s">
        <v>520</v>
      </c>
      <c r="E1586" s="0" t="s">
        <v>528</v>
      </c>
      <c r="F1586" s="0" t="s">
        <v>539</v>
      </c>
      <c r="G1586" s="0" t="s">
        <v>530</v>
      </c>
    </row>
    <row r="1587" customFormat="false" ht="12.8" hidden="false" customHeight="false" outlineLevel="0" collapsed="false">
      <c r="A1587" s="0" t="s">
        <v>8</v>
      </c>
      <c r="B1587" s="0" t="s">
        <v>194</v>
      </c>
      <c r="C1587" s="0" t="s">
        <v>519</v>
      </c>
      <c r="D1587" s="0" t="s">
        <v>520</v>
      </c>
      <c r="E1587" s="0" t="s">
        <v>531</v>
      </c>
      <c r="F1587" s="0" t="s">
        <v>539</v>
      </c>
      <c r="G1587" s="0" t="s">
        <v>530</v>
      </c>
    </row>
    <row r="1588" customFormat="false" ht="12.8" hidden="false" customHeight="false" outlineLevel="0" collapsed="false">
      <c r="A1588" s="0" t="s">
        <v>8</v>
      </c>
      <c r="B1588" s="0" t="s">
        <v>194</v>
      </c>
      <c r="C1588" s="0" t="s">
        <v>519</v>
      </c>
      <c r="D1588" s="0" t="s">
        <v>520</v>
      </c>
      <c r="E1588" s="0" t="s">
        <v>533</v>
      </c>
      <c r="F1588" s="0" t="s">
        <v>539</v>
      </c>
      <c r="G1588" s="0" t="s">
        <v>530</v>
      </c>
    </row>
    <row r="1589" customFormat="false" ht="12.8" hidden="false" customHeight="false" outlineLevel="0" collapsed="false">
      <c r="A1589" s="0" t="s">
        <v>8</v>
      </c>
      <c r="B1589" s="0" t="s">
        <v>194</v>
      </c>
      <c r="C1589" s="0" t="s">
        <v>519</v>
      </c>
      <c r="D1589" s="0" t="s">
        <v>520</v>
      </c>
      <c r="E1589" s="0" t="s">
        <v>534</v>
      </c>
      <c r="F1589" s="0" t="s">
        <v>539</v>
      </c>
      <c r="G1589" s="0" t="s">
        <v>530</v>
      </c>
    </row>
    <row r="1590" customFormat="false" ht="12.8" hidden="false" customHeight="false" outlineLevel="0" collapsed="false">
      <c r="A1590" s="0" t="s">
        <v>8</v>
      </c>
      <c r="B1590" s="0" t="s">
        <v>194</v>
      </c>
      <c r="C1590" s="0" t="s">
        <v>519</v>
      </c>
      <c r="D1590" s="0" t="s">
        <v>520</v>
      </c>
      <c r="E1590" s="0" t="s">
        <v>535</v>
      </c>
      <c r="F1590" s="0" t="s">
        <v>539</v>
      </c>
      <c r="G1590" s="0" t="s">
        <v>530</v>
      </c>
    </row>
    <row r="1591" customFormat="false" ht="12.8" hidden="false" customHeight="false" outlineLevel="0" collapsed="false">
      <c r="A1591" s="0" t="s">
        <v>8</v>
      </c>
      <c r="B1591" s="0" t="s">
        <v>194</v>
      </c>
      <c r="C1591" s="0" t="s">
        <v>519</v>
      </c>
      <c r="D1591" s="0" t="s">
        <v>520</v>
      </c>
      <c r="E1591" s="0" t="s">
        <v>536</v>
      </c>
      <c r="F1591" s="0" t="s">
        <v>539</v>
      </c>
      <c r="G1591" s="0" t="s">
        <v>530</v>
      </c>
    </row>
    <row r="1592" customFormat="false" ht="12.8" hidden="false" customHeight="false" outlineLevel="0" collapsed="false">
      <c r="A1592" s="0" t="s">
        <v>8</v>
      </c>
      <c r="B1592" s="0" t="s">
        <v>194</v>
      </c>
      <c r="C1592" s="0" t="s">
        <v>521</v>
      </c>
      <c r="D1592" s="0" t="s">
        <v>520</v>
      </c>
      <c r="E1592" s="0" t="s">
        <v>537</v>
      </c>
      <c r="F1592" s="0" t="s">
        <v>539</v>
      </c>
      <c r="G1592" s="0" t="s">
        <v>530</v>
      </c>
    </row>
    <row r="1593" customFormat="false" ht="12.8" hidden="false" customHeight="false" outlineLevel="0" collapsed="false">
      <c r="A1593" s="0" t="s">
        <v>8</v>
      </c>
      <c r="B1593" s="0" t="s">
        <v>194</v>
      </c>
      <c r="C1593" s="0" t="s">
        <v>521</v>
      </c>
      <c r="D1593" s="0" t="s">
        <v>520</v>
      </c>
      <c r="E1593" s="0" t="s">
        <v>531</v>
      </c>
      <c r="F1593" s="0" t="s">
        <v>539</v>
      </c>
      <c r="G1593" s="0" t="s">
        <v>530</v>
      </c>
    </row>
    <row r="1594" customFormat="false" ht="12.8" hidden="false" customHeight="false" outlineLevel="0" collapsed="false">
      <c r="A1594" s="0" t="s">
        <v>8</v>
      </c>
      <c r="B1594" s="0" t="s">
        <v>194</v>
      </c>
      <c r="C1594" s="0" t="s">
        <v>521</v>
      </c>
      <c r="D1594" s="0" t="s">
        <v>520</v>
      </c>
      <c r="E1594" s="0" t="s">
        <v>538</v>
      </c>
      <c r="F1594" s="0" t="s">
        <v>539</v>
      </c>
      <c r="G1594" s="0" t="s">
        <v>530</v>
      </c>
    </row>
    <row r="1595" customFormat="false" ht="12.8" hidden="false" customHeight="false" outlineLevel="0" collapsed="false">
      <c r="A1595" s="0" t="s">
        <v>8</v>
      </c>
      <c r="B1595" s="0" t="s">
        <v>194</v>
      </c>
      <c r="C1595" s="0" t="s">
        <v>521</v>
      </c>
      <c r="D1595" s="0" t="s">
        <v>520</v>
      </c>
      <c r="E1595" s="0" t="s">
        <v>536</v>
      </c>
      <c r="F1595" s="0" t="s">
        <v>539</v>
      </c>
      <c r="G1595" s="0" t="s">
        <v>530</v>
      </c>
    </row>
    <row r="1596" customFormat="false" ht="12.8" hidden="false" customHeight="false" outlineLevel="0" collapsed="false">
      <c r="A1596" s="0" t="s">
        <v>8</v>
      </c>
      <c r="B1596" s="0" t="s">
        <v>195</v>
      </c>
      <c r="C1596" s="0" t="s">
        <v>519</v>
      </c>
      <c r="D1596" s="0" t="s">
        <v>520</v>
      </c>
      <c r="E1596" s="0" t="s">
        <v>528</v>
      </c>
      <c r="F1596" s="0" t="s">
        <v>539</v>
      </c>
      <c r="G1596" s="0" t="s">
        <v>530</v>
      </c>
    </row>
    <row r="1597" customFormat="false" ht="12.8" hidden="false" customHeight="false" outlineLevel="0" collapsed="false">
      <c r="A1597" s="0" t="s">
        <v>8</v>
      </c>
      <c r="B1597" s="0" t="s">
        <v>195</v>
      </c>
      <c r="C1597" s="0" t="s">
        <v>519</v>
      </c>
      <c r="D1597" s="0" t="s">
        <v>520</v>
      </c>
      <c r="E1597" s="0" t="s">
        <v>531</v>
      </c>
      <c r="F1597" s="0" t="s">
        <v>539</v>
      </c>
      <c r="G1597" s="0" t="s">
        <v>530</v>
      </c>
    </row>
    <row r="1598" customFormat="false" ht="12.8" hidden="false" customHeight="false" outlineLevel="0" collapsed="false">
      <c r="A1598" s="0" t="s">
        <v>8</v>
      </c>
      <c r="B1598" s="0" t="s">
        <v>195</v>
      </c>
      <c r="C1598" s="0" t="s">
        <v>519</v>
      </c>
      <c r="D1598" s="0" t="s">
        <v>520</v>
      </c>
      <c r="E1598" s="0" t="s">
        <v>533</v>
      </c>
      <c r="F1598" s="0" t="s">
        <v>539</v>
      </c>
      <c r="G1598" s="0" t="s">
        <v>530</v>
      </c>
    </row>
    <row r="1599" customFormat="false" ht="12.8" hidden="false" customHeight="false" outlineLevel="0" collapsed="false">
      <c r="A1599" s="0" t="s">
        <v>8</v>
      </c>
      <c r="B1599" s="0" t="s">
        <v>195</v>
      </c>
      <c r="C1599" s="0" t="s">
        <v>519</v>
      </c>
      <c r="D1599" s="0" t="s">
        <v>520</v>
      </c>
      <c r="E1599" s="0" t="s">
        <v>534</v>
      </c>
      <c r="F1599" s="0" t="s">
        <v>539</v>
      </c>
      <c r="G1599" s="0" t="s">
        <v>530</v>
      </c>
    </row>
    <row r="1600" customFormat="false" ht="12.8" hidden="false" customHeight="false" outlineLevel="0" collapsed="false">
      <c r="A1600" s="0" t="s">
        <v>8</v>
      </c>
      <c r="B1600" s="0" t="s">
        <v>195</v>
      </c>
      <c r="C1600" s="0" t="s">
        <v>519</v>
      </c>
      <c r="D1600" s="0" t="s">
        <v>520</v>
      </c>
      <c r="E1600" s="0" t="s">
        <v>535</v>
      </c>
      <c r="F1600" s="0" t="s">
        <v>539</v>
      </c>
      <c r="G1600" s="0" t="s">
        <v>530</v>
      </c>
    </row>
    <row r="1601" customFormat="false" ht="12.8" hidden="false" customHeight="false" outlineLevel="0" collapsed="false">
      <c r="A1601" s="0" t="s">
        <v>8</v>
      </c>
      <c r="B1601" s="0" t="s">
        <v>195</v>
      </c>
      <c r="C1601" s="0" t="s">
        <v>519</v>
      </c>
      <c r="D1601" s="0" t="s">
        <v>520</v>
      </c>
      <c r="E1601" s="0" t="s">
        <v>536</v>
      </c>
      <c r="F1601" s="0" t="s">
        <v>539</v>
      </c>
      <c r="G1601" s="0" t="s">
        <v>530</v>
      </c>
    </row>
    <row r="1602" customFormat="false" ht="12.8" hidden="false" customHeight="false" outlineLevel="0" collapsed="false">
      <c r="A1602" s="0" t="s">
        <v>8</v>
      </c>
      <c r="B1602" s="0" t="s">
        <v>195</v>
      </c>
      <c r="C1602" s="0" t="s">
        <v>521</v>
      </c>
      <c r="D1602" s="0" t="s">
        <v>520</v>
      </c>
      <c r="E1602" s="0" t="s">
        <v>537</v>
      </c>
      <c r="F1602" s="0" t="s">
        <v>539</v>
      </c>
      <c r="G1602" s="0" t="s">
        <v>530</v>
      </c>
    </row>
    <row r="1603" customFormat="false" ht="12.8" hidden="false" customHeight="false" outlineLevel="0" collapsed="false">
      <c r="A1603" s="0" t="s">
        <v>8</v>
      </c>
      <c r="B1603" s="0" t="s">
        <v>195</v>
      </c>
      <c r="C1603" s="0" t="s">
        <v>521</v>
      </c>
      <c r="D1603" s="0" t="s">
        <v>520</v>
      </c>
      <c r="E1603" s="0" t="s">
        <v>531</v>
      </c>
      <c r="F1603" s="0" t="s">
        <v>539</v>
      </c>
      <c r="G1603" s="0" t="s">
        <v>530</v>
      </c>
    </row>
    <row r="1604" customFormat="false" ht="12.8" hidden="false" customHeight="false" outlineLevel="0" collapsed="false">
      <c r="A1604" s="0" t="s">
        <v>8</v>
      </c>
      <c r="B1604" s="0" t="s">
        <v>195</v>
      </c>
      <c r="C1604" s="0" t="s">
        <v>521</v>
      </c>
      <c r="D1604" s="0" t="s">
        <v>520</v>
      </c>
      <c r="E1604" s="0" t="s">
        <v>538</v>
      </c>
      <c r="F1604" s="0" t="s">
        <v>539</v>
      </c>
      <c r="G1604" s="0" t="s">
        <v>530</v>
      </c>
    </row>
    <row r="1605" customFormat="false" ht="12.8" hidden="false" customHeight="false" outlineLevel="0" collapsed="false">
      <c r="A1605" s="0" t="s">
        <v>8</v>
      </c>
      <c r="B1605" s="0" t="s">
        <v>195</v>
      </c>
      <c r="C1605" s="0" t="s">
        <v>521</v>
      </c>
      <c r="D1605" s="0" t="s">
        <v>520</v>
      </c>
      <c r="E1605" s="0" t="s">
        <v>536</v>
      </c>
      <c r="F1605" s="0" t="s">
        <v>539</v>
      </c>
      <c r="G1605" s="0" t="s">
        <v>530</v>
      </c>
    </row>
    <row r="1606" customFormat="false" ht="12.8" hidden="false" customHeight="false" outlineLevel="0" collapsed="false">
      <c r="A1606" s="0" t="s">
        <v>8</v>
      </c>
      <c r="B1606" s="0" t="s">
        <v>196</v>
      </c>
      <c r="C1606" s="0" t="s">
        <v>519</v>
      </c>
      <c r="D1606" s="0" t="s">
        <v>520</v>
      </c>
      <c r="E1606" s="0" t="s">
        <v>528</v>
      </c>
      <c r="F1606" s="0" t="s">
        <v>529</v>
      </c>
      <c r="G1606" s="0" t="s">
        <v>530</v>
      </c>
    </row>
    <row r="1607" customFormat="false" ht="12.8" hidden="false" customHeight="false" outlineLevel="0" collapsed="false">
      <c r="A1607" s="0" t="s">
        <v>8</v>
      </c>
      <c r="B1607" s="0" t="s">
        <v>196</v>
      </c>
      <c r="C1607" s="0" t="s">
        <v>519</v>
      </c>
      <c r="D1607" s="0" t="s">
        <v>520</v>
      </c>
      <c r="E1607" s="0" t="s">
        <v>531</v>
      </c>
      <c r="F1607" s="0" t="s">
        <v>529</v>
      </c>
      <c r="G1607" s="0" t="s">
        <v>530</v>
      </c>
    </row>
    <row r="1608" customFormat="false" ht="12.8" hidden="false" customHeight="false" outlineLevel="0" collapsed="false">
      <c r="A1608" s="0" t="s">
        <v>8</v>
      </c>
      <c r="B1608" s="0" t="s">
        <v>196</v>
      </c>
      <c r="C1608" s="0" t="s">
        <v>519</v>
      </c>
      <c r="D1608" s="0" t="s">
        <v>520</v>
      </c>
      <c r="E1608" s="0" t="s">
        <v>533</v>
      </c>
      <c r="F1608" s="0" t="s">
        <v>529</v>
      </c>
      <c r="G1608" s="0" t="s">
        <v>530</v>
      </c>
    </row>
    <row r="1609" customFormat="false" ht="12.8" hidden="false" customHeight="false" outlineLevel="0" collapsed="false">
      <c r="A1609" s="0" t="s">
        <v>8</v>
      </c>
      <c r="B1609" s="0" t="s">
        <v>196</v>
      </c>
      <c r="C1609" s="0" t="s">
        <v>519</v>
      </c>
      <c r="D1609" s="0" t="s">
        <v>520</v>
      </c>
      <c r="E1609" s="0" t="s">
        <v>534</v>
      </c>
      <c r="F1609" s="0" t="s">
        <v>529</v>
      </c>
      <c r="G1609" s="0" t="s">
        <v>530</v>
      </c>
    </row>
    <row r="1610" customFormat="false" ht="12.8" hidden="false" customHeight="false" outlineLevel="0" collapsed="false">
      <c r="A1610" s="0" t="s">
        <v>8</v>
      </c>
      <c r="B1610" s="0" t="s">
        <v>196</v>
      </c>
      <c r="C1610" s="0" t="s">
        <v>519</v>
      </c>
      <c r="D1610" s="0" t="s">
        <v>520</v>
      </c>
      <c r="E1610" s="0" t="s">
        <v>535</v>
      </c>
      <c r="F1610" s="0" t="s">
        <v>529</v>
      </c>
      <c r="G1610" s="0" t="s">
        <v>530</v>
      </c>
    </row>
    <row r="1611" customFormat="false" ht="12.8" hidden="false" customHeight="false" outlineLevel="0" collapsed="false">
      <c r="A1611" s="0" t="s">
        <v>8</v>
      </c>
      <c r="B1611" s="0" t="s">
        <v>196</v>
      </c>
      <c r="C1611" s="0" t="s">
        <v>519</v>
      </c>
      <c r="D1611" s="0" t="s">
        <v>520</v>
      </c>
      <c r="E1611" s="0" t="s">
        <v>536</v>
      </c>
      <c r="F1611" s="0" t="s">
        <v>529</v>
      </c>
      <c r="G1611" s="0" t="s">
        <v>530</v>
      </c>
    </row>
    <row r="1612" customFormat="false" ht="12.8" hidden="false" customHeight="false" outlineLevel="0" collapsed="false">
      <c r="A1612" s="0" t="s">
        <v>8</v>
      </c>
      <c r="B1612" s="0" t="s">
        <v>196</v>
      </c>
      <c r="C1612" s="0" t="s">
        <v>521</v>
      </c>
      <c r="D1612" s="0" t="s">
        <v>520</v>
      </c>
      <c r="E1612" s="0" t="s">
        <v>537</v>
      </c>
      <c r="F1612" s="0" t="s">
        <v>529</v>
      </c>
      <c r="G1612" s="0" t="s">
        <v>530</v>
      </c>
    </row>
    <row r="1613" customFormat="false" ht="12.8" hidden="false" customHeight="false" outlineLevel="0" collapsed="false">
      <c r="A1613" s="0" t="s">
        <v>8</v>
      </c>
      <c r="B1613" s="0" t="s">
        <v>196</v>
      </c>
      <c r="C1613" s="0" t="s">
        <v>521</v>
      </c>
      <c r="D1613" s="0" t="s">
        <v>520</v>
      </c>
      <c r="E1613" s="0" t="s">
        <v>531</v>
      </c>
      <c r="F1613" s="0" t="s">
        <v>529</v>
      </c>
      <c r="G1613" s="0" t="s">
        <v>530</v>
      </c>
    </row>
    <row r="1614" customFormat="false" ht="12.8" hidden="false" customHeight="false" outlineLevel="0" collapsed="false">
      <c r="A1614" s="0" t="s">
        <v>8</v>
      </c>
      <c r="B1614" s="0" t="s">
        <v>196</v>
      </c>
      <c r="C1614" s="0" t="s">
        <v>521</v>
      </c>
      <c r="D1614" s="0" t="s">
        <v>520</v>
      </c>
      <c r="E1614" s="0" t="s">
        <v>538</v>
      </c>
      <c r="F1614" s="0" t="s">
        <v>529</v>
      </c>
      <c r="G1614" s="0" t="s">
        <v>530</v>
      </c>
    </row>
    <row r="1615" customFormat="false" ht="12.8" hidden="false" customHeight="false" outlineLevel="0" collapsed="false">
      <c r="A1615" s="0" t="s">
        <v>8</v>
      </c>
      <c r="B1615" s="0" t="s">
        <v>196</v>
      </c>
      <c r="C1615" s="0" t="s">
        <v>521</v>
      </c>
      <c r="D1615" s="0" t="s">
        <v>520</v>
      </c>
      <c r="E1615" s="0" t="s">
        <v>536</v>
      </c>
      <c r="F1615" s="0" t="s">
        <v>529</v>
      </c>
      <c r="G1615" s="0" t="s">
        <v>530</v>
      </c>
    </row>
    <row r="1616" customFormat="false" ht="12.8" hidden="false" customHeight="false" outlineLevel="0" collapsed="false">
      <c r="A1616" s="0" t="s">
        <v>8</v>
      </c>
      <c r="B1616" s="0" t="s">
        <v>197</v>
      </c>
      <c r="C1616" s="0" t="s">
        <v>519</v>
      </c>
      <c r="D1616" s="0" t="s">
        <v>520</v>
      </c>
      <c r="E1616" s="0" t="s">
        <v>528</v>
      </c>
      <c r="F1616" s="0" t="s">
        <v>529</v>
      </c>
      <c r="G1616" s="0" t="s">
        <v>530</v>
      </c>
    </row>
    <row r="1617" customFormat="false" ht="12.8" hidden="false" customHeight="false" outlineLevel="0" collapsed="false">
      <c r="A1617" s="0" t="s">
        <v>8</v>
      </c>
      <c r="B1617" s="0" t="s">
        <v>197</v>
      </c>
      <c r="C1617" s="0" t="s">
        <v>519</v>
      </c>
      <c r="D1617" s="0" t="s">
        <v>520</v>
      </c>
      <c r="E1617" s="0" t="s">
        <v>531</v>
      </c>
      <c r="F1617" s="0" t="s">
        <v>529</v>
      </c>
      <c r="G1617" s="0" t="s">
        <v>530</v>
      </c>
    </row>
    <row r="1618" customFormat="false" ht="12.8" hidden="false" customHeight="false" outlineLevel="0" collapsed="false">
      <c r="A1618" s="0" t="s">
        <v>8</v>
      </c>
      <c r="B1618" s="0" t="s">
        <v>197</v>
      </c>
      <c r="C1618" s="0" t="s">
        <v>519</v>
      </c>
      <c r="D1618" s="0" t="s">
        <v>520</v>
      </c>
      <c r="E1618" s="0" t="s">
        <v>533</v>
      </c>
      <c r="F1618" s="0" t="s">
        <v>529</v>
      </c>
      <c r="G1618" s="0" t="s">
        <v>530</v>
      </c>
    </row>
    <row r="1619" customFormat="false" ht="12.8" hidden="false" customHeight="false" outlineLevel="0" collapsed="false">
      <c r="A1619" s="0" t="s">
        <v>8</v>
      </c>
      <c r="B1619" s="0" t="s">
        <v>197</v>
      </c>
      <c r="C1619" s="0" t="s">
        <v>519</v>
      </c>
      <c r="D1619" s="0" t="s">
        <v>520</v>
      </c>
      <c r="E1619" s="0" t="s">
        <v>534</v>
      </c>
      <c r="F1619" s="0" t="s">
        <v>529</v>
      </c>
      <c r="G1619" s="0" t="s">
        <v>530</v>
      </c>
    </row>
    <row r="1620" customFormat="false" ht="12.8" hidden="false" customHeight="false" outlineLevel="0" collapsed="false">
      <c r="A1620" s="0" t="s">
        <v>8</v>
      </c>
      <c r="B1620" s="0" t="s">
        <v>197</v>
      </c>
      <c r="C1620" s="0" t="s">
        <v>519</v>
      </c>
      <c r="D1620" s="0" t="s">
        <v>520</v>
      </c>
      <c r="E1620" s="0" t="s">
        <v>535</v>
      </c>
      <c r="F1620" s="0" t="s">
        <v>529</v>
      </c>
      <c r="G1620" s="0" t="s">
        <v>530</v>
      </c>
    </row>
    <row r="1621" customFormat="false" ht="12.8" hidden="false" customHeight="false" outlineLevel="0" collapsed="false">
      <c r="A1621" s="0" t="s">
        <v>8</v>
      </c>
      <c r="B1621" s="0" t="s">
        <v>197</v>
      </c>
      <c r="C1621" s="0" t="s">
        <v>519</v>
      </c>
      <c r="D1621" s="0" t="s">
        <v>520</v>
      </c>
      <c r="E1621" s="0" t="s">
        <v>536</v>
      </c>
      <c r="F1621" s="0" t="s">
        <v>529</v>
      </c>
      <c r="G1621" s="0" t="s">
        <v>530</v>
      </c>
    </row>
    <row r="1622" customFormat="false" ht="12.8" hidden="false" customHeight="false" outlineLevel="0" collapsed="false">
      <c r="A1622" s="0" t="s">
        <v>8</v>
      </c>
      <c r="B1622" s="0" t="s">
        <v>197</v>
      </c>
      <c r="C1622" s="0" t="s">
        <v>521</v>
      </c>
      <c r="D1622" s="0" t="s">
        <v>520</v>
      </c>
      <c r="E1622" s="0" t="s">
        <v>537</v>
      </c>
      <c r="F1622" s="0" t="s">
        <v>529</v>
      </c>
      <c r="G1622" s="0" t="s">
        <v>530</v>
      </c>
    </row>
    <row r="1623" customFormat="false" ht="12.8" hidden="false" customHeight="false" outlineLevel="0" collapsed="false">
      <c r="A1623" s="0" t="s">
        <v>8</v>
      </c>
      <c r="B1623" s="0" t="s">
        <v>197</v>
      </c>
      <c r="C1623" s="0" t="s">
        <v>521</v>
      </c>
      <c r="D1623" s="0" t="s">
        <v>520</v>
      </c>
      <c r="E1623" s="0" t="s">
        <v>531</v>
      </c>
      <c r="F1623" s="0" t="s">
        <v>529</v>
      </c>
      <c r="G1623" s="0" t="s">
        <v>530</v>
      </c>
    </row>
    <row r="1624" customFormat="false" ht="12.8" hidden="false" customHeight="false" outlineLevel="0" collapsed="false">
      <c r="A1624" s="0" t="s">
        <v>8</v>
      </c>
      <c r="B1624" s="0" t="s">
        <v>197</v>
      </c>
      <c r="C1624" s="0" t="s">
        <v>521</v>
      </c>
      <c r="D1624" s="0" t="s">
        <v>520</v>
      </c>
      <c r="E1624" s="0" t="s">
        <v>538</v>
      </c>
      <c r="F1624" s="0" t="s">
        <v>529</v>
      </c>
      <c r="G1624" s="0" t="s">
        <v>530</v>
      </c>
    </row>
    <row r="1625" customFormat="false" ht="12.8" hidden="false" customHeight="false" outlineLevel="0" collapsed="false">
      <c r="A1625" s="0" t="s">
        <v>8</v>
      </c>
      <c r="B1625" s="0" t="s">
        <v>197</v>
      </c>
      <c r="C1625" s="0" t="s">
        <v>521</v>
      </c>
      <c r="D1625" s="0" t="s">
        <v>520</v>
      </c>
      <c r="E1625" s="0" t="s">
        <v>536</v>
      </c>
      <c r="F1625" s="0" t="s">
        <v>529</v>
      </c>
      <c r="G1625" s="0" t="s">
        <v>530</v>
      </c>
    </row>
    <row r="1626" customFormat="false" ht="12.8" hidden="false" customHeight="false" outlineLevel="0" collapsed="false">
      <c r="A1626" s="0" t="s">
        <v>8</v>
      </c>
      <c r="B1626" s="0" t="s">
        <v>198</v>
      </c>
      <c r="C1626" s="0" t="s">
        <v>519</v>
      </c>
      <c r="D1626" s="0" t="s">
        <v>520</v>
      </c>
      <c r="E1626" s="0" t="s">
        <v>528</v>
      </c>
      <c r="F1626" s="0" t="s">
        <v>529</v>
      </c>
      <c r="G1626" s="0" t="s">
        <v>530</v>
      </c>
    </row>
    <row r="1627" customFormat="false" ht="12.8" hidden="false" customHeight="false" outlineLevel="0" collapsed="false">
      <c r="A1627" s="0" t="s">
        <v>8</v>
      </c>
      <c r="B1627" s="0" t="s">
        <v>198</v>
      </c>
      <c r="C1627" s="0" t="s">
        <v>519</v>
      </c>
      <c r="D1627" s="0" t="s">
        <v>520</v>
      </c>
      <c r="E1627" s="0" t="s">
        <v>531</v>
      </c>
      <c r="F1627" s="0" t="s">
        <v>529</v>
      </c>
      <c r="G1627" s="0" t="s">
        <v>530</v>
      </c>
    </row>
    <row r="1628" customFormat="false" ht="12.8" hidden="false" customHeight="false" outlineLevel="0" collapsed="false">
      <c r="A1628" s="0" t="s">
        <v>8</v>
      </c>
      <c r="B1628" s="0" t="s">
        <v>198</v>
      </c>
      <c r="C1628" s="0" t="s">
        <v>519</v>
      </c>
      <c r="D1628" s="0" t="s">
        <v>520</v>
      </c>
      <c r="E1628" s="0" t="s">
        <v>533</v>
      </c>
      <c r="F1628" s="0" t="s">
        <v>529</v>
      </c>
      <c r="G1628" s="0" t="s">
        <v>530</v>
      </c>
    </row>
    <row r="1629" customFormat="false" ht="12.8" hidden="false" customHeight="false" outlineLevel="0" collapsed="false">
      <c r="A1629" s="0" t="s">
        <v>8</v>
      </c>
      <c r="B1629" s="0" t="s">
        <v>198</v>
      </c>
      <c r="C1629" s="0" t="s">
        <v>519</v>
      </c>
      <c r="D1629" s="0" t="s">
        <v>520</v>
      </c>
      <c r="E1629" s="0" t="s">
        <v>534</v>
      </c>
      <c r="F1629" s="0" t="s">
        <v>529</v>
      </c>
      <c r="G1629" s="0" t="s">
        <v>530</v>
      </c>
    </row>
    <row r="1630" customFormat="false" ht="12.8" hidden="false" customHeight="false" outlineLevel="0" collapsed="false">
      <c r="A1630" s="0" t="s">
        <v>8</v>
      </c>
      <c r="B1630" s="0" t="s">
        <v>198</v>
      </c>
      <c r="C1630" s="0" t="s">
        <v>519</v>
      </c>
      <c r="D1630" s="0" t="s">
        <v>520</v>
      </c>
      <c r="E1630" s="0" t="s">
        <v>535</v>
      </c>
      <c r="F1630" s="0" t="s">
        <v>529</v>
      </c>
      <c r="G1630" s="0" t="s">
        <v>530</v>
      </c>
    </row>
    <row r="1631" customFormat="false" ht="12.8" hidden="false" customHeight="false" outlineLevel="0" collapsed="false">
      <c r="A1631" s="0" t="s">
        <v>8</v>
      </c>
      <c r="B1631" s="0" t="s">
        <v>198</v>
      </c>
      <c r="C1631" s="0" t="s">
        <v>519</v>
      </c>
      <c r="D1631" s="0" t="s">
        <v>520</v>
      </c>
      <c r="E1631" s="0" t="s">
        <v>536</v>
      </c>
      <c r="F1631" s="0" t="s">
        <v>529</v>
      </c>
      <c r="G1631" s="0" t="s">
        <v>530</v>
      </c>
    </row>
    <row r="1632" customFormat="false" ht="12.8" hidden="false" customHeight="false" outlineLevel="0" collapsed="false">
      <c r="A1632" s="0" t="s">
        <v>8</v>
      </c>
      <c r="B1632" s="0" t="s">
        <v>198</v>
      </c>
      <c r="C1632" s="0" t="s">
        <v>521</v>
      </c>
      <c r="D1632" s="0" t="s">
        <v>520</v>
      </c>
      <c r="E1632" s="0" t="s">
        <v>537</v>
      </c>
      <c r="F1632" s="0" t="s">
        <v>529</v>
      </c>
      <c r="G1632" s="0" t="s">
        <v>530</v>
      </c>
    </row>
    <row r="1633" customFormat="false" ht="12.8" hidden="false" customHeight="false" outlineLevel="0" collapsed="false">
      <c r="A1633" s="0" t="s">
        <v>8</v>
      </c>
      <c r="B1633" s="0" t="s">
        <v>198</v>
      </c>
      <c r="C1633" s="0" t="s">
        <v>521</v>
      </c>
      <c r="D1633" s="0" t="s">
        <v>520</v>
      </c>
      <c r="E1633" s="0" t="s">
        <v>531</v>
      </c>
      <c r="F1633" s="0" t="s">
        <v>529</v>
      </c>
      <c r="G1633" s="0" t="s">
        <v>530</v>
      </c>
    </row>
    <row r="1634" customFormat="false" ht="12.8" hidden="false" customHeight="false" outlineLevel="0" collapsed="false">
      <c r="A1634" s="0" t="s">
        <v>8</v>
      </c>
      <c r="B1634" s="0" t="s">
        <v>198</v>
      </c>
      <c r="C1634" s="0" t="s">
        <v>521</v>
      </c>
      <c r="D1634" s="0" t="s">
        <v>520</v>
      </c>
      <c r="E1634" s="0" t="s">
        <v>538</v>
      </c>
      <c r="F1634" s="0" t="s">
        <v>529</v>
      </c>
      <c r="G1634" s="0" t="s">
        <v>530</v>
      </c>
    </row>
    <row r="1635" customFormat="false" ht="12.8" hidden="false" customHeight="false" outlineLevel="0" collapsed="false">
      <c r="A1635" s="0" t="s">
        <v>8</v>
      </c>
      <c r="B1635" s="0" t="s">
        <v>198</v>
      </c>
      <c r="C1635" s="0" t="s">
        <v>521</v>
      </c>
      <c r="D1635" s="0" t="s">
        <v>520</v>
      </c>
      <c r="E1635" s="0" t="s">
        <v>536</v>
      </c>
      <c r="F1635" s="0" t="s">
        <v>529</v>
      </c>
      <c r="G1635" s="0" t="s">
        <v>530</v>
      </c>
    </row>
    <row r="1636" customFormat="false" ht="12.8" hidden="false" customHeight="false" outlineLevel="0" collapsed="false">
      <c r="A1636" s="0" t="s">
        <v>8</v>
      </c>
      <c r="B1636" s="0" t="s">
        <v>199</v>
      </c>
      <c r="C1636" s="0" t="s">
        <v>519</v>
      </c>
      <c r="D1636" s="0" t="s">
        <v>520</v>
      </c>
      <c r="E1636" s="0" t="s">
        <v>528</v>
      </c>
      <c r="F1636" s="0" t="s">
        <v>529</v>
      </c>
      <c r="G1636" s="0" t="s">
        <v>530</v>
      </c>
    </row>
    <row r="1637" customFormat="false" ht="12.8" hidden="false" customHeight="false" outlineLevel="0" collapsed="false">
      <c r="A1637" s="0" t="s">
        <v>8</v>
      </c>
      <c r="B1637" s="0" t="s">
        <v>199</v>
      </c>
      <c r="C1637" s="0" t="s">
        <v>519</v>
      </c>
      <c r="D1637" s="0" t="s">
        <v>520</v>
      </c>
      <c r="E1637" s="0" t="s">
        <v>531</v>
      </c>
      <c r="F1637" s="0" t="s">
        <v>529</v>
      </c>
      <c r="G1637" s="0" t="s">
        <v>530</v>
      </c>
    </row>
    <row r="1638" customFormat="false" ht="12.8" hidden="false" customHeight="false" outlineLevel="0" collapsed="false">
      <c r="A1638" s="0" t="s">
        <v>8</v>
      </c>
      <c r="B1638" s="0" t="s">
        <v>199</v>
      </c>
      <c r="C1638" s="0" t="s">
        <v>519</v>
      </c>
      <c r="D1638" s="0" t="s">
        <v>520</v>
      </c>
      <c r="E1638" s="0" t="s">
        <v>533</v>
      </c>
      <c r="F1638" s="0" t="s">
        <v>529</v>
      </c>
      <c r="G1638" s="0" t="s">
        <v>530</v>
      </c>
    </row>
    <row r="1639" customFormat="false" ht="12.8" hidden="false" customHeight="false" outlineLevel="0" collapsed="false">
      <c r="A1639" s="0" t="s">
        <v>8</v>
      </c>
      <c r="B1639" s="0" t="s">
        <v>199</v>
      </c>
      <c r="C1639" s="0" t="s">
        <v>519</v>
      </c>
      <c r="D1639" s="0" t="s">
        <v>520</v>
      </c>
      <c r="E1639" s="0" t="s">
        <v>534</v>
      </c>
      <c r="F1639" s="0" t="s">
        <v>529</v>
      </c>
      <c r="G1639" s="0" t="s">
        <v>530</v>
      </c>
    </row>
    <row r="1640" customFormat="false" ht="12.8" hidden="false" customHeight="false" outlineLevel="0" collapsed="false">
      <c r="A1640" s="0" t="s">
        <v>8</v>
      </c>
      <c r="B1640" s="0" t="s">
        <v>199</v>
      </c>
      <c r="C1640" s="0" t="s">
        <v>519</v>
      </c>
      <c r="D1640" s="0" t="s">
        <v>520</v>
      </c>
      <c r="E1640" s="0" t="s">
        <v>535</v>
      </c>
      <c r="F1640" s="0" t="s">
        <v>529</v>
      </c>
      <c r="G1640" s="0" t="s">
        <v>530</v>
      </c>
    </row>
    <row r="1641" customFormat="false" ht="12.8" hidden="false" customHeight="false" outlineLevel="0" collapsed="false">
      <c r="A1641" s="0" t="s">
        <v>8</v>
      </c>
      <c r="B1641" s="0" t="s">
        <v>199</v>
      </c>
      <c r="C1641" s="0" t="s">
        <v>519</v>
      </c>
      <c r="D1641" s="0" t="s">
        <v>520</v>
      </c>
      <c r="E1641" s="0" t="s">
        <v>536</v>
      </c>
      <c r="F1641" s="0" t="s">
        <v>529</v>
      </c>
      <c r="G1641" s="0" t="s">
        <v>530</v>
      </c>
    </row>
    <row r="1642" customFormat="false" ht="12.8" hidden="false" customHeight="false" outlineLevel="0" collapsed="false">
      <c r="A1642" s="0" t="s">
        <v>8</v>
      </c>
      <c r="B1642" s="0" t="s">
        <v>199</v>
      </c>
      <c r="C1642" s="0" t="s">
        <v>521</v>
      </c>
      <c r="D1642" s="0" t="s">
        <v>520</v>
      </c>
      <c r="E1642" s="0" t="s">
        <v>537</v>
      </c>
      <c r="F1642" s="0" t="s">
        <v>529</v>
      </c>
      <c r="G1642" s="0" t="s">
        <v>530</v>
      </c>
    </row>
    <row r="1643" customFormat="false" ht="12.8" hidden="false" customHeight="false" outlineLevel="0" collapsed="false">
      <c r="A1643" s="0" t="s">
        <v>8</v>
      </c>
      <c r="B1643" s="0" t="s">
        <v>199</v>
      </c>
      <c r="C1643" s="0" t="s">
        <v>521</v>
      </c>
      <c r="D1643" s="0" t="s">
        <v>520</v>
      </c>
      <c r="E1643" s="0" t="s">
        <v>531</v>
      </c>
      <c r="F1643" s="0" t="s">
        <v>529</v>
      </c>
      <c r="G1643" s="0" t="s">
        <v>530</v>
      </c>
    </row>
    <row r="1644" customFormat="false" ht="12.8" hidden="false" customHeight="false" outlineLevel="0" collapsed="false">
      <c r="A1644" s="0" t="s">
        <v>8</v>
      </c>
      <c r="B1644" s="0" t="s">
        <v>199</v>
      </c>
      <c r="C1644" s="0" t="s">
        <v>521</v>
      </c>
      <c r="D1644" s="0" t="s">
        <v>520</v>
      </c>
      <c r="E1644" s="0" t="s">
        <v>538</v>
      </c>
      <c r="F1644" s="0" t="s">
        <v>529</v>
      </c>
      <c r="G1644" s="0" t="s">
        <v>530</v>
      </c>
    </row>
    <row r="1645" customFormat="false" ht="12.8" hidden="false" customHeight="false" outlineLevel="0" collapsed="false">
      <c r="A1645" s="0" t="s">
        <v>8</v>
      </c>
      <c r="B1645" s="0" t="s">
        <v>199</v>
      </c>
      <c r="C1645" s="0" t="s">
        <v>521</v>
      </c>
      <c r="D1645" s="0" t="s">
        <v>520</v>
      </c>
      <c r="E1645" s="0" t="s">
        <v>536</v>
      </c>
      <c r="F1645" s="0" t="s">
        <v>529</v>
      </c>
      <c r="G1645" s="0" t="s">
        <v>530</v>
      </c>
    </row>
    <row r="1646" customFormat="false" ht="12.8" hidden="false" customHeight="false" outlineLevel="0" collapsed="false">
      <c r="A1646" s="0" t="s">
        <v>8</v>
      </c>
      <c r="B1646" s="0" t="s">
        <v>200</v>
      </c>
      <c r="C1646" s="0" t="s">
        <v>519</v>
      </c>
      <c r="D1646" s="0" t="s">
        <v>520</v>
      </c>
      <c r="E1646" s="0" t="s">
        <v>528</v>
      </c>
      <c r="F1646" s="0" t="s">
        <v>529</v>
      </c>
      <c r="G1646" s="0" t="s">
        <v>530</v>
      </c>
    </row>
    <row r="1647" customFormat="false" ht="12.8" hidden="false" customHeight="false" outlineLevel="0" collapsed="false">
      <c r="A1647" s="0" t="s">
        <v>8</v>
      </c>
      <c r="B1647" s="0" t="s">
        <v>200</v>
      </c>
      <c r="C1647" s="0" t="s">
        <v>519</v>
      </c>
      <c r="D1647" s="0" t="s">
        <v>520</v>
      </c>
      <c r="E1647" s="0" t="s">
        <v>531</v>
      </c>
      <c r="F1647" s="0" t="s">
        <v>529</v>
      </c>
      <c r="G1647" s="0" t="s">
        <v>530</v>
      </c>
    </row>
    <row r="1648" customFormat="false" ht="12.8" hidden="false" customHeight="false" outlineLevel="0" collapsed="false">
      <c r="A1648" s="0" t="s">
        <v>8</v>
      </c>
      <c r="B1648" s="0" t="s">
        <v>200</v>
      </c>
      <c r="C1648" s="0" t="s">
        <v>519</v>
      </c>
      <c r="D1648" s="0" t="s">
        <v>520</v>
      </c>
      <c r="E1648" s="0" t="s">
        <v>533</v>
      </c>
      <c r="F1648" s="0" t="s">
        <v>529</v>
      </c>
      <c r="G1648" s="0" t="s">
        <v>530</v>
      </c>
    </row>
    <row r="1649" customFormat="false" ht="12.8" hidden="false" customHeight="false" outlineLevel="0" collapsed="false">
      <c r="A1649" s="0" t="s">
        <v>8</v>
      </c>
      <c r="B1649" s="0" t="s">
        <v>200</v>
      </c>
      <c r="C1649" s="0" t="s">
        <v>519</v>
      </c>
      <c r="D1649" s="0" t="s">
        <v>520</v>
      </c>
      <c r="E1649" s="0" t="s">
        <v>534</v>
      </c>
      <c r="F1649" s="0" t="s">
        <v>529</v>
      </c>
      <c r="G1649" s="0" t="s">
        <v>530</v>
      </c>
    </row>
    <row r="1650" customFormat="false" ht="12.8" hidden="false" customHeight="false" outlineLevel="0" collapsed="false">
      <c r="A1650" s="0" t="s">
        <v>8</v>
      </c>
      <c r="B1650" s="0" t="s">
        <v>200</v>
      </c>
      <c r="C1650" s="0" t="s">
        <v>519</v>
      </c>
      <c r="D1650" s="0" t="s">
        <v>520</v>
      </c>
      <c r="E1650" s="0" t="s">
        <v>535</v>
      </c>
      <c r="F1650" s="0" t="s">
        <v>529</v>
      </c>
      <c r="G1650" s="0" t="s">
        <v>530</v>
      </c>
    </row>
    <row r="1651" customFormat="false" ht="12.8" hidden="false" customHeight="false" outlineLevel="0" collapsed="false">
      <c r="A1651" s="0" t="s">
        <v>8</v>
      </c>
      <c r="B1651" s="0" t="s">
        <v>200</v>
      </c>
      <c r="C1651" s="0" t="s">
        <v>519</v>
      </c>
      <c r="D1651" s="0" t="s">
        <v>520</v>
      </c>
      <c r="E1651" s="0" t="s">
        <v>536</v>
      </c>
      <c r="F1651" s="0" t="s">
        <v>529</v>
      </c>
      <c r="G1651" s="0" t="s">
        <v>530</v>
      </c>
    </row>
    <row r="1652" customFormat="false" ht="12.8" hidden="false" customHeight="false" outlineLevel="0" collapsed="false">
      <c r="A1652" s="0" t="s">
        <v>8</v>
      </c>
      <c r="B1652" s="0" t="s">
        <v>200</v>
      </c>
      <c r="C1652" s="0" t="s">
        <v>521</v>
      </c>
      <c r="D1652" s="0" t="s">
        <v>520</v>
      </c>
      <c r="E1652" s="0" t="s">
        <v>537</v>
      </c>
      <c r="F1652" s="0" t="s">
        <v>529</v>
      </c>
      <c r="G1652" s="0" t="s">
        <v>530</v>
      </c>
    </row>
    <row r="1653" customFormat="false" ht="12.8" hidden="false" customHeight="false" outlineLevel="0" collapsed="false">
      <c r="A1653" s="0" t="s">
        <v>8</v>
      </c>
      <c r="B1653" s="0" t="s">
        <v>200</v>
      </c>
      <c r="C1653" s="0" t="s">
        <v>521</v>
      </c>
      <c r="D1653" s="0" t="s">
        <v>520</v>
      </c>
      <c r="E1653" s="0" t="s">
        <v>531</v>
      </c>
      <c r="F1653" s="0" t="s">
        <v>529</v>
      </c>
      <c r="G1653" s="0" t="s">
        <v>530</v>
      </c>
    </row>
    <row r="1654" customFormat="false" ht="12.8" hidden="false" customHeight="false" outlineLevel="0" collapsed="false">
      <c r="A1654" s="0" t="s">
        <v>8</v>
      </c>
      <c r="B1654" s="0" t="s">
        <v>200</v>
      </c>
      <c r="C1654" s="0" t="s">
        <v>521</v>
      </c>
      <c r="D1654" s="0" t="s">
        <v>520</v>
      </c>
      <c r="E1654" s="0" t="s">
        <v>538</v>
      </c>
      <c r="F1654" s="0" t="s">
        <v>529</v>
      </c>
      <c r="G1654" s="0" t="s">
        <v>530</v>
      </c>
    </row>
    <row r="1655" customFormat="false" ht="12.8" hidden="false" customHeight="false" outlineLevel="0" collapsed="false">
      <c r="A1655" s="0" t="s">
        <v>8</v>
      </c>
      <c r="B1655" s="0" t="s">
        <v>200</v>
      </c>
      <c r="C1655" s="0" t="s">
        <v>521</v>
      </c>
      <c r="D1655" s="0" t="s">
        <v>520</v>
      </c>
      <c r="E1655" s="0" t="s">
        <v>536</v>
      </c>
      <c r="F1655" s="0" t="s">
        <v>529</v>
      </c>
      <c r="G1655" s="0" t="s">
        <v>530</v>
      </c>
    </row>
    <row r="1656" customFormat="false" ht="12.8" hidden="false" customHeight="false" outlineLevel="0" collapsed="false">
      <c r="A1656" s="0" t="s">
        <v>8</v>
      </c>
      <c r="B1656" s="0" t="s">
        <v>201</v>
      </c>
      <c r="C1656" s="0" t="s">
        <v>519</v>
      </c>
      <c r="D1656" s="0" t="s">
        <v>520</v>
      </c>
      <c r="E1656" s="0" t="s">
        <v>528</v>
      </c>
      <c r="F1656" s="0" t="s">
        <v>529</v>
      </c>
      <c r="G1656" s="0" t="s">
        <v>530</v>
      </c>
    </row>
    <row r="1657" customFormat="false" ht="12.8" hidden="false" customHeight="false" outlineLevel="0" collapsed="false">
      <c r="A1657" s="0" t="s">
        <v>8</v>
      </c>
      <c r="B1657" s="0" t="s">
        <v>201</v>
      </c>
      <c r="C1657" s="0" t="s">
        <v>519</v>
      </c>
      <c r="D1657" s="0" t="s">
        <v>520</v>
      </c>
      <c r="E1657" s="0" t="s">
        <v>531</v>
      </c>
      <c r="F1657" s="0" t="s">
        <v>529</v>
      </c>
      <c r="G1657" s="0" t="s">
        <v>530</v>
      </c>
    </row>
    <row r="1658" customFormat="false" ht="12.8" hidden="false" customHeight="false" outlineLevel="0" collapsed="false">
      <c r="A1658" s="0" t="s">
        <v>8</v>
      </c>
      <c r="B1658" s="0" t="s">
        <v>201</v>
      </c>
      <c r="C1658" s="0" t="s">
        <v>519</v>
      </c>
      <c r="D1658" s="0" t="s">
        <v>520</v>
      </c>
      <c r="E1658" s="0" t="s">
        <v>533</v>
      </c>
      <c r="F1658" s="0" t="s">
        <v>529</v>
      </c>
      <c r="G1658" s="0" t="s">
        <v>530</v>
      </c>
    </row>
    <row r="1659" customFormat="false" ht="12.8" hidden="false" customHeight="false" outlineLevel="0" collapsed="false">
      <c r="A1659" s="0" t="s">
        <v>8</v>
      </c>
      <c r="B1659" s="0" t="s">
        <v>201</v>
      </c>
      <c r="C1659" s="0" t="s">
        <v>519</v>
      </c>
      <c r="D1659" s="0" t="s">
        <v>520</v>
      </c>
      <c r="E1659" s="0" t="s">
        <v>534</v>
      </c>
      <c r="F1659" s="0" t="s">
        <v>529</v>
      </c>
      <c r="G1659" s="0" t="s">
        <v>530</v>
      </c>
    </row>
    <row r="1660" customFormat="false" ht="12.8" hidden="false" customHeight="false" outlineLevel="0" collapsed="false">
      <c r="A1660" s="0" t="s">
        <v>8</v>
      </c>
      <c r="B1660" s="0" t="s">
        <v>201</v>
      </c>
      <c r="C1660" s="0" t="s">
        <v>519</v>
      </c>
      <c r="D1660" s="0" t="s">
        <v>520</v>
      </c>
      <c r="E1660" s="0" t="s">
        <v>535</v>
      </c>
      <c r="F1660" s="0" t="s">
        <v>529</v>
      </c>
      <c r="G1660" s="0" t="s">
        <v>530</v>
      </c>
    </row>
    <row r="1661" customFormat="false" ht="12.8" hidden="false" customHeight="false" outlineLevel="0" collapsed="false">
      <c r="A1661" s="0" t="s">
        <v>8</v>
      </c>
      <c r="B1661" s="0" t="s">
        <v>201</v>
      </c>
      <c r="C1661" s="0" t="s">
        <v>519</v>
      </c>
      <c r="D1661" s="0" t="s">
        <v>520</v>
      </c>
      <c r="E1661" s="0" t="s">
        <v>536</v>
      </c>
      <c r="F1661" s="0" t="s">
        <v>529</v>
      </c>
      <c r="G1661" s="0" t="s">
        <v>530</v>
      </c>
    </row>
    <row r="1662" customFormat="false" ht="12.8" hidden="false" customHeight="false" outlineLevel="0" collapsed="false">
      <c r="A1662" s="0" t="s">
        <v>8</v>
      </c>
      <c r="B1662" s="0" t="s">
        <v>201</v>
      </c>
      <c r="C1662" s="0" t="s">
        <v>521</v>
      </c>
      <c r="D1662" s="0" t="s">
        <v>520</v>
      </c>
      <c r="E1662" s="0" t="s">
        <v>537</v>
      </c>
      <c r="F1662" s="0" t="s">
        <v>529</v>
      </c>
      <c r="G1662" s="0" t="s">
        <v>530</v>
      </c>
    </row>
    <row r="1663" customFormat="false" ht="12.8" hidden="false" customHeight="false" outlineLevel="0" collapsed="false">
      <c r="A1663" s="0" t="s">
        <v>8</v>
      </c>
      <c r="B1663" s="0" t="s">
        <v>201</v>
      </c>
      <c r="C1663" s="0" t="s">
        <v>521</v>
      </c>
      <c r="D1663" s="0" t="s">
        <v>520</v>
      </c>
      <c r="E1663" s="0" t="s">
        <v>531</v>
      </c>
      <c r="F1663" s="0" t="s">
        <v>529</v>
      </c>
      <c r="G1663" s="0" t="s">
        <v>530</v>
      </c>
    </row>
    <row r="1664" customFormat="false" ht="12.8" hidden="false" customHeight="false" outlineLevel="0" collapsed="false">
      <c r="A1664" s="0" t="s">
        <v>8</v>
      </c>
      <c r="B1664" s="0" t="s">
        <v>201</v>
      </c>
      <c r="C1664" s="0" t="s">
        <v>521</v>
      </c>
      <c r="D1664" s="0" t="s">
        <v>520</v>
      </c>
      <c r="E1664" s="0" t="s">
        <v>538</v>
      </c>
      <c r="F1664" s="0" t="s">
        <v>529</v>
      </c>
      <c r="G1664" s="0" t="s">
        <v>530</v>
      </c>
    </row>
    <row r="1665" customFormat="false" ht="12.8" hidden="false" customHeight="false" outlineLevel="0" collapsed="false">
      <c r="A1665" s="0" t="s">
        <v>8</v>
      </c>
      <c r="B1665" s="0" t="s">
        <v>201</v>
      </c>
      <c r="C1665" s="0" t="s">
        <v>521</v>
      </c>
      <c r="D1665" s="0" t="s">
        <v>520</v>
      </c>
      <c r="E1665" s="0" t="s">
        <v>536</v>
      </c>
      <c r="F1665" s="0" t="s">
        <v>529</v>
      </c>
      <c r="G1665" s="0" t="s">
        <v>530</v>
      </c>
    </row>
    <row r="1666" customFormat="false" ht="12.8" hidden="false" customHeight="false" outlineLevel="0" collapsed="false">
      <c r="A1666" s="0" t="s">
        <v>8</v>
      </c>
      <c r="B1666" s="0" t="s">
        <v>202</v>
      </c>
      <c r="C1666" s="0" t="s">
        <v>519</v>
      </c>
      <c r="D1666" s="0" t="s">
        <v>520</v>
      </c>
      <c r="E1666" s="0" t="s">
        <v>542</v>
      </c>
      <c r="F1666" s="0" t="s">
        <v>546</v>
      </c>
      <c r="G1666" s="0" t="s">
        <v>530</v>
      </c>
    </row>
    <row r="1667" customFormat="false" ht="12.8" hidden="false" customHeight="false" outlineLevel="0" collapsed="false">
      <c r="A1667" s="0" t="s">
        <v>8</v>
      </c>
      <c r="B1667" s="0" t="s">
        <v>202</v>
      </c>
      <c r="C1667" s="0" t="s">
        <v>519</v>
      </c>
      <c r="D1667" s="0" t="s">
        <v>520</v>
      </c>
      <c r="E1667" s="0" t="s">
        <v>531</v>
      </c>
      <c r="F1667" s="0" t="s">
        <v>546</v>
      </c>
      <c r="G1667" s="0" t="s">
        <v>530</v>
      </c>
    </row>
    <row r="1668" customFormat="false" ht="12.8" hidden="false" customHeight="false" outlineLevel="0" collapsed="false">
      <c r="A1668" s="0" t="s">
        <v>8</v>
      </c>
      <c r="B1668" s="0" t="s">
        <v>202</v>
      </c>
      <c r="C1668" s="0" t="s">
        <v>519</v>
      </c>
      <c r="D1668" s="0" t="s">
        <v>520</v>
      </c>
      <c r="E1668" s="0" t="s">
        <v>544</v>
      </c>
      <c r="F1668" s="0" t="s">
        <v>546</v>
      </c>
      <c r="G1668" s="0" t="s">
        <v>530</v>
      </c>
    </row>
    <row r="1669" customFormat="false" ht="12.8" hidden="false" customHeight="false" outlineLevel="0" collapsed="false">
      <c r="A1669" s="0" t="s">
        <v>8</v>
      </c>
      <c r="B1669" s="0" t="s">
        <v>202</v>
      </c>
      <c r="C1669" s="0" t="s">
        <v>519</v>
      </c>
      <c r="D1669" s="0" t="s">
        <v>520</v>
      </c>
      <c r="E1669" s="0" t="s">
        <v>545</v>
      </c>
      <c r="F1669" s="0" t="s">
        <v>546</v>
      </c>
      <c r="G1669" s="0" t="s">
        <v>530</v>
      </c>
    </row>
    <row r="1670" customFormat="false" ht="12.8" hidden="false" customHeight="false" outlineLevel="0" collapsed="false">
      <c r="A1670" s="0" t="s">
        <v>8</v>
      </c>
      <c r="B1670" s="0" t="s">
        <v>202</v>
      </c>
      <c r="C1670" s="0" t="s">
        <v>519</v>
      </c>
      <c r="D1670" s="0" t="s">
        <v>520</v>
      </c>
      <c r="E1670" s="0" t="s">
        <v>536</v>
      </c>
      <c r="F1670" s="0" t="s">
        <v>546</v>
      </c>
      <c r="G1670" s="0" t="s">
        <v>530</v>
      </c>
    </row>
    <row r="1671" customFormat="false" ht="12.8" hidden="false" customHeight="false" outlineLevel="0" collapsed="false">
      <c r="A1671" s="0" t="s">
        <v>8</v>
      </c>
      <c r="B1671" s="0" t="s">
        <v>202</v>
      </c>
      <c r="C1671" s="0" t="s">
        <v>521</v>
      </c>
      <c r="D1671" s="0" t="s">
        <v>520</v>
      </c>
      <c r="E1671" s="0" t="s">
        <v>542</v>
      </c>
      <c r="F1671" s="0" t="s">
        <v>546</v>
      </c>
      <c r="G1671" s="0" t="s">
        <v>530</v>
      </c>
    </row>
    <row r="1672" customFormat="false" ht="12.8" hidden="false" customHeight="false" outlineLevel="0" collapsed="false">
      <c r="A1672" s="0" t="s">
        <v>8</v>
      </c>
      <c r="B1672" s="0" t="s">
        <v>202</v>
      </c>
      <c r="C1672" s="0" t="s">
        <v>521</v>
      </c>
      <c r="D1672" s="0" t="s">
        <v>520</v>
      </c>
      <c r="E1672" s="0" t="s">
        <v>537</v>
      </c>
      <c r="F1672" s="0" t="s">
        <v>546</v>
      </c>
      <c r="G1672" s="0" t="s">
        <v>530</v>
      </c>
    </row>
    <row r="1673" customFormat="false" ht="12.8" hidden="false" customHeight="false" outlineLevel="0" collapsed="false">
      <c r="A1673" s="0" t="s">
        <v>8</v>
      </c>
      <c r="B1673" s="0" t="s">
        <v>202</v>
      </c>
      <c r="C1673" s="0" t="s">
        <v>521</v>
      </c>
      <c r="D1673" s="0" t="s">
        <v>520</v>
      </c>
      <c r="E1673" s="0" t="s">
        <v>531</v>
      </c>
      <c r="F1673" s="0" t="s">
        <v>546</v>
      </c>
      <c r="G1673" s="0" t="s">
        <v>530</v>
      </c>
    </row>
    <row r="1674" customFormat="false" ht="12.8" hidden="false" customHeight="false" outlineLevel="0" collapsed="false">
      <c r="A1674" s="0" t="s">
        <v>8</v>
      </c>
      <c r="B1674" s="0" t="s">
        <v>202</v>
      </c>
      <c r="C1674" s="0" t="s">
        <v>521</v>
      </c>
      <c r="D1674" s="0" t="s">
        <v>520</v>
      </c>
      <c r="E1674" s="0" t="s">
        <v>532</v>
      </c>
      <c r="F1674" s="0" t="s">
        <v>546</v>
      </c>
      <c r="G1674" s="0" t="s">
        <v>530</v>
      </c>
    </row>
    <row r="1675" customFormat="false" ht="12.8" hidden="false" customHeight="false" outlineLevel="0" collapsed="false">
      <c r="A1675" s="0" t="s">
        <v>8</v>
      </c>
      <c r="B1675" s="0" t="s">
        <v>202</v>
      </c>
      <c r="C1675" s="0" t="s">
        <v>521</v>
      </c>
      <c r="D1675" s="0" t="s">
        <v>520</v>
      </c>
      <c r="E1675" s="0" t="s">
        <v>536</v>
      </c>
      <c r="F1675" s="0" t="s">
        <v>546</v>
      </c>
      <c r="G1675" s="0" t="s">
        <v>530</v>
      </c>
    </row>
    <row r="1676" customFormat="false" ht="12.8" hidden="false" customHeight="false" outlineLevel="0" collapsed="false">
      <c r="A1676" s="0" t="s">
        <v>8</v>
      </c>
      <c r="B1676" s="0" t="s">
        <v>204</v>
      </c>
      <c r="C1676" s="0" t="s">
        <v>519</v>
      </c>
      <c r="D1676" s="0" t="s">
        <v>520</v>
      </c>
      <c r="E1676" s="0" t="s">
        <v>528</v>
      </c>
      <c r="F1676" s="0" t="s">
        <v>539</v>
      </c>
      <c r="G1676" s="0" t="s">
        <v>530</v>
      </c>
    </row>
    <row r="1677" customFormat="false" ht="12.8" hidden="false" customHeight="false" outlineLevel="0" collapsed="false">
      <c r="A1677" s="0" t="s">
        <v>8</v>
      </c>
      <c r="B1677" s="0" t="s">
        <v>204</v>
      </c>
      <c r="C1677" s="0" t="s">
        <v>519</v>
      </c>
      <c r="D1677" s="0" t="s">
        <v>520</v>
      </c>
      <c r="E1677" s="0" t="s">
        <v>531</v>
      </c>
      <c r="F1677" s="0" t="s">
        <v>539</v>
      </c>
      <c r="G1677" s="0" t="s">
        <v>530</v>
      </c>
    </row>
    <row r="1678" customFormat="false" ht="12.8" hidden="false" customHeight="false" outlineLevel="0" collapsed="false">
      <c r="A1678" s="0" t="s">
        <v>8</v>
      </c>
      <c r="B1678" s="0" t="s">
        <v>204</v>
      </c>
      <c r="C1678" s="0" t="s">
        <v>519</v>
      </c>
      <c r="D1678" s="0" t="s">
        <v>520</v>
      </c>
      <c r="E1678" s="0" t="s">
        <v>533</v>
      </c>
      <c r="F1678" s="0" t="s">
        <v>539</v>
      </c>
      <c r="G1678" s="0" t="s">
        <v>530</v>
      </c>
    </row>
    <row r="1679" customFormat="false" ht="12.8" hidden="false" customHeight="false" outlineLevel="0" collapsed="false">
      <c r="A1679" s="0" t="s">
        <v>8</v>
      </c>
      <c r="B1679" s="0" t="s">
        <v>204</v>
      </c>
      <c r="C1679" s="0" t="s">
        <v>519</v>
      </c>
      <c r="D1679" s="0" t="s">
        <v>520</v>
      </c>
      <c r="E1679" s="0" t="s">
        <v>534</v>
      </c>
      <c r="F1679" s="0" t="s">
        <v>539</v>
      </c>
      <c r="G1679" s="0" t="s">
        <v>530</v>
      </c>
    </row>
    <row r="1680" customFormat="false" ht="12.8" hidden="false" customHeight="false" outlineLevel="0" collapsed="false">
      <c r="A1680" s="0" t="s">
        <v>8</v>
      </c>
      <c r="B1680" s="0" t="s">
        <v>204</v>
      </c>
      <c r="C1680" s="0" t="s">
        <v>519</v>
      </c>
      <c r="D1680" s="0" t="s">
        <v>520</v>
      </c>
      <c r="E1680" s="0" t="s">
        <v>535</v>
      </c>
      <c r="F1680" s="0" t="s">
        <v>539</v>
      </c>
      <c r="G1680" s="0" t="s">
        <v>530</v>
      </c>
    </row>
    <row r="1681" customFormat="false" ht="12.8" hidden="false" customHeight="false" outlineLevel="0" collapsed="false">
      <c r="A1681" s="0" t="s">
        <v>8</v>
      </c>
      <c r="B1681" s="0" t="s">
        <v>204</v>
      </c>
      <c r="C1681" s="0" t="s">
        <v>519</v>
      </c>
      <c r="D1681" s="0" t="s">
        <v>520</v>
      </c>
      <c r="E1681" s="0" t="s">
        <v>536</v>
      </c>
      <c r="F1681" s="0" t="s">
        <v>539</v>
      </c>
      <c r="G1681" s="0" t="s">
        <v>530</v>
      </c>
    </row>
    <row r="1682" customFormat="false" ht="12.8" hidden="false" customHeight="false" outlineLevel="0" collapsed="false">
      <c r="A1682" s="0" t="s">
        <v>8</v>
      </c>
      <c r="B1682" s="0" t="s">
        <v>204</v>
      </c>
      <c r="C1682" s="0" t="s">
        <v>521</v>
      </c>
      <c r="D1682" s="0" t="s">
        <v>520</v>
      </c>
      <c r="E1682" s="0" t="s">
        <v>537</v>
      </c>
      <c r="F1682" s="0" t="s">
        <v>539</v>
      </c>
      <c r="G1682" s="0" t="s">
        <v>530</v>
      </c>
    </row>
    <row r="1683" customFormat="false" ht="12.8" hidden="false" customHeight="false" outlineLevel="0" collapsed="false">
      <c r="A1683" s="0" t="s">
        <v>8</v>
      </c>
      <c r="B1683" s="0" t="s">
        <v>204</v>
      </c>
      <c r="C1683" s="0" t="s">
        <v>521</v>
      </c>
      <c r="D1683" s="0" t="s">
        <v>520</v>
      </c>
      <c r="E1683" s="0" t="s">
        <v>531</v>
      </c>
      <c r="F1683" s="0" t="s">
        <v>539</v>
      </c>
      <c r="G1683" s="0" t="s">
        <v>530</v>
      </c>
    </row>
    <row r="1684" customFormat="false" ht="12.8" hidden="false" customHeight="false" outlineLevel="0" collapsed="false">
      <c r="A1684" s="0" t="s">
        <v>8</v>
      </c>
      <c r="B1684" s="0" t="s">
        <v>204</v>
      </c>
      <c r="C1684" s="0" t="s">
        <v>521</v>
      </c>
      <c r="D1684" s="0" t="s">
        <v>520</v>
      </c>
      <c r="E1684" s="0" t="s">
        <v>538</v>
      </c>
      <c r="F1684" s="0" t="s">
        <v>539</v>
      </c>
      <c r="G1684" s="0" t="s">
        <v>530</v>
      </c>
    </row>
    <row r="1685" customFormat="false" ht="12.8" hidden="false" customHeight="false" outlineLevel="0" collapsed="false">
      <c r="A1685" s="0" t="s">
        <v>8</v>
      </c>
      <c r="B1685" s="0" t="s">
        <v>204</v>
      </c>
      <c r="C1685" s="0" t="s">
        <v>521</v>
      </c>
      <c r="D1685" s="0" t="s">
        <v>520</v>
      </c>
      <c r="E1685" s="0" t="s">
        <v>536</v>
      </c>
      <c r="F1685" s="0" t="s">
        <v>539</v>
      </c>
      <c r="G1685" s="0" t="s">
        <v>530</v>
      </c>
    </row>
    <row r="1686" customFormat="false" ht="12.8" hidden="false" customHeight="false" outlineLevel="0" collapsed="false">
      <c r="A1686" s="0" t="s">
        <v>8</v>
      </c>
      <c r="B1686" s="0" t="s">
        <v>205</v>
      </c>
      <c r="C1686" s="0" t="s">
        <v>519</v>
      </c>
      <c r="D1686" s="0" t="s">
        <v>523</v>
      </c>
      <c r="E1686" s="0" t="s">
        <v>528</v>
      </c>
      <c r="F1686" s="0" t="s">
        <v>546</v>
      </c>
      <c r="G1686" s="0" t="s">
        <v>530</v>
      </c>
    </row>
    <row r="1687" customFormat="false" ht="12.8" hidden="false" customHeight="false" outlineLevel="0" collapsed="false">
      <c r="A1687" s="0" t="s">
        <v>8</v>
      </c>
      <c r="B1687" s="0" t="s">
        <v>205</v>
      </c>
      <c r="C1687" s="0" t="s">
        <v>519</v>
      </c>
      <c r="D1687" s="0" t="s">
        <v>523</v>
      </c>
      <c r="E1687" s="0" t="s">
        <v>547</v>
      </c>
      <c r="F1687" s="0" t="s">
        <v>546</v>
      </c>
      <c r="G1687" s="0" t="s">
        <v>530</v>
      </c>
    </row>
    <row r="1688" customFormat="false" ht="12.8" hidden="false" customHeight="false" outlineLevel="0" collapsed="false">
      <c r="A1688" s="0" t="s">
        <v>8</v>
      </c>
      <c r="B1688" s="0" t="s">
        <v>205</v>
      </c>
      <c r="C1688" s="0" t="s">
        <v>519</v>
      </c>
      <c r="D1688" s="0" t="s">
        <v>523</v>
      </c>
      <c r="E1688" s="0" t="s">
        <v>531</v>
      </c>
      <c r="F1688" s="0" t="s">
        <v>546</v>
      </c>
      <c r="G1688" s="0" t="s">
        <v>530</v>
      </c>
    </row>
    <row r="1689" customFormat="false" ht="12.8" hidden="false" customHeight="false" outlineLevel="0" collapsed="false">
      <c r="A1689" s="0" t="s">
        <v>8</v>
      </c>
      <c r="B1689" s="0" t="s">
        <v>205</v>
      </c>
      <c r="C1689" s="0" t="s">
        <v>519</v>
      </c>
      <c r="D1689" s="0" t="s">
        <v>523</v>
      </c>
      <c r="E1689" s="0" t="s">
        <v>533</v>
      </c>
      <c r="F1689" s="0" t="s">
        <v>546</v>
      </c>
      <c r="G1689" s="0" t="s">
        <v>530</v>
      </c>
    </row>
    <row r="1690" customFormat="false" ht="12.8" hidden="false" customHeight="false" outlineLevel="0" collapsed="false">
      <c r="A1690" s="0" t="s">
        <v>8</v>
      </c>
      <c r="B1690" s="0" t="s">
        <v>205</v>
      </c>
      <c r="C1690" s="0" t="s">
        <v>519</v>
      </c>
      <c r="D1690" s="0" t="s">
        <v>523</v>
      </c>
      <c r="E1690" s="0" t="s">
        <v>534</v>
      </c>
      <c r="F1690" s="0" t="s">
        <v>546</v>
      </c>
      <c r="G1690" s="0" t="s">
        <v>530</v>
      </c>
    </row>
    <row r="1691" customFormat="false" ht="12.8" hidden="false" customHeight="false" outlineLevel="0" collapsed="false">
      <c r="A1691" s="0" t="s">
        <v>8</v>
      </c>
      <c r="B1691" s="0" t="s">
        <v>205</v>
      </c>
      <c r="C1691" s="0" t="s">
        <v>519</v>
      </c>
      <c r="D1691" s="0" t="s">
        <v>523</v>
      </c>
      <c r="E1691" s="0" t="s">
        <v>535</v>
      </c>
      <c r="F1691" s="0" t="s">
        <v>546</v>
      </c>
      <c r="G1691" s="0" t="s">
        <v>530</v>
      </c>
    </row>
    <row r="1692" customFormat="false" ht="12.8" hidden="false" customHeight="false" outlineLevel="0" collapsed="false">
      <c r="A1692" s="0" t="s">
        <v>8</v>
      </c>
      <c r="B1692" s="0" t="s">
        <v>205</v>
      </c>
      <c r="C1692" s="0" t="s">
        <v>519</v>
      </c>
      <c r="D1692" s="0" t="s">
        <v>523</v>
      </c>
      <c r="E1692" s="0" t="s">
        <v>536</v>
      </c>
      <c r="F1692" s="0" t="s">
        <v>546</v>
      </c>
      <c r="G1692" s="0" t="s">
        <v>530</v>
      </c>
    </row>
    <row r="1693" customFormat="false" ht="12.8" hidden="false" customHeight="false" outlineLevel="0" collapsed="false">
      <c r="A1693" s="0" t="s">
        <v>8</v>
      </c>
      <c r="B1693" s="0" t="s">
        <v>205</v>
      </c>
      <c r="C1693" s="0" t="s">
        <v>521</v>
      </c>
      <c r="D1693" s="0" t="s">
        <v>523</v>
      </c>
      <c r="E1693" s="0" t="s">
        <v>547</v>
      </c>
      <c r="F1693" s="0" t="s">
        <v>546</v>
      </c>
      <c r="G1693" s="0" t="s">
        <v>530</v>
      </c>
    </row>
    <row r="1694" customFormat="false" ht="12.8" hidden="false" customHeight="false" outlineLevel="0" collapsed="false">
      <c r="A1694" s="0" t="s">
        <v>8</v>
      </c>
      <c r="B1694" s="0" t="s">
        <v>205</v>
      </c>
      <c r="C1694" s="0" t="s">
        <v>521</v>
      </c>
      <c r="D1694" s="0" t="s">
        <v>523</v>
      </c>
      <c r="E1694" s="0" t="s">
        <v>537</v>
      </c>
      <c r="F1694" s="0" t="s">
        <v>546</v>
      </c>
      <c r="G1694" s="0" t="s">
        <v>530</v>
      </c>
    </row>
    <row r="1695" customFormat="false" ht="12.8" hidden="false" customHeight="false" outlineLevel="0" collapsed="false">
      <c r="A1695" s="0" t="s">
        <v>8</v>
      </c>
      <c r="B1695" s="0" t="s">
        <v>205</v>
      </c>
      <c r="C1695" s="0" t="s">
        <v>521</v>
      </c>
      <c r="D1695" s="0" t="s">
        <v>523</v>
      </c>
      <c r="E1695" s="0" t="s">
        <v>531</v>
      </c>
      <c r="F1695" s="0" t="s">
        <v>546</v>
      </c>
      <c r="G1695" s="0" t="s">
        <v>530</v>
      </c>
    </row>
    <row r="1696" customFormat="false" ht="12.8" hidden="false" customHeight="false" outlineLevel="0" collapsed="false">
      <c r="A1696" s="0" t="s">
        <v>8</v>
      </c>
      <c r="B1696" s="0" t="s">
        <v>205</v>
      </c>
      <c r="C1696" s="0" t="s">
        <v>521</v>
      </c>
      <c r="D1696" s="0" t="s">
        <v>523</v>
      </c>
      <c r="E1696" s="0" t="s">
        <v>538</v>
      </c>
      <c r="F1696" s="0" t="s">
        <v>546</v>
      </c>
      <c r="G1696" s="0" t="s">
        <v>530</v>
      </c>
    </row>
    <row r="1697" customFormat="false" ht="12.8" hidden="false" customHeight="false" outlineLevel="0" collapsed="false">
      <c r="A1697" s="0" t="s">
        <v>8</v>
      </c>
      <c r="B1697" s="0" t="s">
        <v>205</v>
      </c>
      <c r="C1697" s="0" t="s">
        <v>521</v>
      </c>
      <c r="D1697" s="0" t="s">
        <v>523</v>
      </c>
      <c r="E1697" s="0" t="s">
        <v>536</v>
      </c>
      <c r="F1697" s="0" t="s">
        <v>546</v>
      </c>
      <c r="G1697" s="0" t="s">
        <v>530</v>
      </c>
    </row>
    <row r="1698" customFormat="false" ht="12.8" hidden="false" customHeight="false" outlineLevel="0" collapsed="false">
      <c r="A1698" s="0" t="s">
        <v>8</v>
      </c>
      <c r="B1698" s="0" t="s">
        <v>206</v>
      </c>
      <c r="C1698" s="0" t="s">
        <v>519</v>
      </c>
      <c r="D1698" s="0" t="s">
        <v>520</v>
      </c>
      <c r="E1698" s="0" t="s">
        <v>528</v>
      </c>
      <c r="F1698" s="0" t="s">
        <v>546</v>
      </c>
      <c r="G1698" s="0" t="s">
        <v>530</v>
      </c>
    </row>
    <row r="1699" customFormat="false" ht="12.8" hidden="false" customHeight="false" outlineLevel="0" collapsed="false">
      <c r="A1699" s="0" t="s">
        <v>8</v>
      </c>
      <c r="B1699" s="0" t="s">
        <v>206</v>
      </c>
      <c r="C1699" s="0" t="s">
        <v>519</v>
      </c>
      <c r="D1699" s="0" t="s">
        <v>520</v>
      </c>
      <c r="E1699" s="0" t="s">
        <v>531</v>
      </c>
      <c r="F1699" s="0" t="s">
        <v>546</v>
      </c>
      <c r="G1699" s="0" t="s">
        <v>530</v>
      </c>
    </row>
    <row r="1700" customFormat="false" ht="12.8" hidden="false" customHeight="false" outlineLevel="0" collapsed="false">
      <c r="A1700" s="0" t="s">
        <v>8</v>
      </c>
      <c r="B1700" s="0" t="s">
        <v>206</v>
      </c>
      <c r="C1700" s="0" t="s">
        <v>519</v>
      </c>
      <c r="D1700" s="0" t="s">
        <v>520</v>
      </c>
      <c r="E1700" s="0" t="s">
        <v>533</v>
      </c>
      <c r="F1700" s="0" t="s">
        <v>546</v>
      </c>
      <c r="G1700" s="0" t="s">
        <v>530</v>
      </c>
    </row>
    <row r="1701" customFormat="false" ht="12.8" hidden="false" customHeight="false" outlineLevel="0" collapsed="false">
      <c r="A1701" s="0" t="s">
        <v>8</v>
      </c>
      <c r="B1701" s="0" t="s">
        <v>206</v>
      </c>
      <c r="C1701" s="0" t="s">
        <v>519</v>
      </c>
      <c r="D1701" s="0" t="s">
        <v>520</v>
      </c>
      <c r="E1701" s="0" t="s">
        <v>534</v>
      </c>
      <c r="F1701" s="0" t="s">
        <v>546</v>
      </c>
      <c r="G1701" s="0" t="s">
        <v>530</v>
      </c>
    </row>
    <row r="1702" customFormat="false" ht="12.8" hidden="false" customHeight="false" outlineLevel="0" collapsed="false">
      <c r="A1702" s="0" t="s">
        <v>8</v>
      </c>
      <c r="B1702" s="0" t="s">
        <v>206</v>
      </c>
      <c r="C1702" s="0" t="s">
        <v>519</v>
      </c>
      <c r="D1702" s="0" t="s">
        <v>520</v>
      </c>
      <c r="E1702" s="0" t="s">
        <v>535</v>
      </c>
      <c r="F1702" s="0" t="s">
        <v>546</v>
      </c>
      <c r="G1702" s="0" t="s">
        <v>530</v>
      </c>
    </row>
    <row r="1703" customFormat="false" ht="12.8" hidden="false" customHeight="false" outlineLevel="0" collapsed="false">
      <c r="A1703" s="0" t="s">
        <v>8</v>
      </c>
      <c r="B1703" s="0" t="s">
        <v>206</v>
      </c>
      <c r="C1703" s="0" t="s">
        <v>519</v>
      </c>
      <c r="D1703" s="0" t="s">
        <v>520</v>
      </c>
      <c r="E1703" s="0" t="s">
        <v>536</v>
      </c>
      <c r="F1703" s="0" t="s">
        <v>546</v>
      </c>
      <c r="G1703" s="0" t="s">
        <v>530</v>
      </c>
    </row>
    <row r="1704" customFormat="false" ht="12.8" hidden="false" customHeight="false" outlineLevel="0" collapsed="false">
      <c r="A1704" s="0" t="s">
        <v>8</v>
      </c>
      <c r="B1704" s="0" t="s">
        <v>206</v>
      </c>
      <c r="C1704" s="0" t="s">
        <v>521</v>
      </c>
      <c r="D1704" s="0" t="s">
        <v>520</v>
      </c>
      <c r="E1704" s="0" t="s">
        <v>537</v>
      </c>
      <c r="F1704" s="0" t="s">
        <v>546</v>
      </c>
      <c r="G1704" s="0" t="s">
        <v>530</v>
      </c>
    </row>
    <row r="1705" customFormat="false" ht="12.8" hidden="false" customHeight="false" outlineLevel="0" collapsed="false">
      <c r="A1705" s="0" t="s">
        <v>8</v>
      </c>
      <c r="B1705" s="0" t="s">
        <v>206</v>
      </c>
      <c r="C1705" s="0" t="s">
        <v>521</v>
      </c>
      <c r="D1705" s="0" t="s">
        <v>520</v>
      </c>
      <c r="E1705" s="0" t="s">
        <v>531</v>
      </c>
      <c r="F1705" s="0" t="s">
        <v>546</v>
      </c>
      <c r="G1705" s="0" t="s">
        <v>530</v>
      </c>
    </row>
    <row r="1706" customFormat="false" ht="12.8" hidden="false" customHeight="false" outlineLevel="0" collapsed="false">
      <c r="A1706" s="0" t="s">
        <v>8</v>
      </c>
      <c r="B1706" s="0" t="s">
        <v>206</v>
      </c>
      <c r="C1706" s="0" t="s">
        <v>521</v>
      </c>
      <c r="D1706" s="0" t="s">
        <v>520</v>
      </c>
      <c r="E1706" s="0" t="s">
        <v>538</v>
      </c>
      <c r="F1706" s="0" t="s">
        <v>546</v>
      </c>
      <c r="G1706" s="0" t="s">
        <v>530</v>
      </c>
    </row>
    <row r="1707" customFormat="false" ht="12.8" hidden="false" customHeight="false" outlineLevel="0" collapsed="false">
      <c r="A1707" s="0" t="s">
        <v>8</v>
      </c>
      <c r="B1707" s="0" t="s">
        <v>206</v>
      </c>
      <c r="C1707" s="0" t="s">
        <v>521</v>
      </c>
      <c r="D1707" s="0" t="s">
        <v>520</v>
      </c>
      <c r="E1707" s="0" t="s">
        <v>536</v>
      </c>
      <c r="F1707" s="0" t="s">
        <v>546</v>
      </c>
      <c r="G1707" s="0" t="s">
        <v>530</v>
      </c>
    </row>
    <row r="1708" customFormat="false" ht="12.8" hidden="false" customHeight="false" outlineLevel="0" collapsed="false">
      <c r="A1708" s="0" t="s">
        <v>8</v>
      </c>
      <c r="B1708" s="0" t="s">
        <v>207</v>
      </c>
      <c r="C1708" s="0" t="s">
        <v>519</v>
      </c>
      <c r="D1708" s="0" t="s">
        <v>520</v>
      </c>
      <c r="E1708" s="0" t="s">
        <v>542</v>
      </c>
      <c r="F1708" s="0" t="s">
        <v>546</v>
      </c>
      <c r="G1708" s="0" t="s">
        <v>530</v>
      </c>
    </row>
    <row r="1709" customFormat="false" ht="12.8" hidden="false" customHeight="false" outlineLevel="0" collapsed="false">
      <c r="A1709" s="0" t="s">
        <v>8</v>
      </c>
      <c r="B1709" s="0" t="s">
        <v>207</v>
      </c>
      <c r="C1709" s="0" t="s">
        <v>519</v>
      </c>
      <c r="D1709" s="0" t="s">
        <v>520</v>
      </c>
      <c r="E1709" s="0" t="s">
        <v>531</v>
      </c>
      <c r="F1709" s="0" t="s">
        <v>546</v>
      </c>
      <c r="G1709" s="0" t="s">
        <v>530</v>
      </c>
    </row>
    <row r="1710" customFormat="false" ht="12.8" hidden="false" customHeight="false" outlineLevel="0" collapsed="false">
      <c r="A1710" s="0" t="s">
        <v>8</v>
      </c>
      <c r="B1710" s="0" t="s">
        <v>207</v>
      </c>
      <c r="C1710" s="0" t="s">
        <v>519</v>
      </c>
      <c r="D1710" s="0" t="s">
        <v>520</v>
      </c>
      <c r="E1710" s="0" t="s">
        <v>544</v>
      </c>
      <c r="F1710" s="0" t="s">
        <v>546</v>
      </c>
      <c r="G1710" s="0" t="s">
        <v>530</v>
      </c>
    </row>
    <row r="1711" customFormat="false" ht="12.8" hidden="false" customHeight="false" outlineLevel="0" collapsed="false">
      <c r="A1711" s="0" t="s">
        <v>8</v>
      </c>
      <c r="B1711" s="0" t="s">
        <v>207</v>
      </c>
      <c r="C1711" s="0" t="s">
        <v>519</v>
      </c>
      <c r="D1711" s="0" t="s">
        <v>520</v>
      </c>
      <c r="E1711" s="0" t="s">
        <v>545</v>
      </c>
      <c r="F1711" s="0" t="s">
        <v>546</v>
      </c>
      <c r="G1711" s="0" t="s">
        <v>530</v>
      </c>
    </row>
    <row r="1712" customFormat="false" ht="12.8" hidden="false" customHeight="false" outlineLevel="0" collapsed="false">
      <c r="A1712" s="0" t="s">
        <v>8</v>
      </c>
      <c r="B1712" s="0" t="s">
        <v>207</v>
      </c>
      <c r="C1712" s="0" t="s">
        <v>519</v>
      </c>
      <c r="D1712" s="0" t="s">
        <v>520</v>
      </c>
      <c r="E1712" s="0" t="s">
        <v>536</v>
      </c>
      <c r="F1712" s="0" t="s">
        <v>546</v>
      </c>
      <c r="G1712" s="0" t="s">
        <v>530</v>
      </c>
    </row>
    <row r="1713" customFormat="false" ht="12.8" hidden="false" customHeight="false" outlineLevel="0" collapsed="false">
      <c r="A1713" s="0" t="s">
        <v>8</v>
      </c>
      <c r="B1713" s="0" t="s">
        <v>207</v>
      </c>
      <c r="C1713" s="0" t="s">
        <v>521</v>
      </c>
      <c r="D1713" s="0" t="s">
        <v>520</v>
      </c>
      <c r="E1713" s="0" t="s">
        <v>542</v>
      </c>
      <c r="F1713" s="0" t="s">
        <v>546</v>
      </c>
      <c r="G1713" s="0" t="s">
        <v>530</v>
      </c>
    </row>
    <row r="1714" customFormat="false" ht="12.8" hidden="false" customHeight="false" outlineLevel="0" collapsed="false">
      <c r="A1714" s="0" t="s">
        <v>8</v>
      </c>
      <c r="B1714" s="0" t="s">
        <v>207</v>
      </c>
      <c r="C1714" s="0" t="s">
        <v>521</v>
      </c>
      <c r="D1714" s="0" t="s">
        <v>520</v>
      </c>
      <c r="E1714" s="0" t="s">
        <v>537</v>
      </c>
      <c r="F1714" s="0" t="s">
        <v>546</v>
      </c>
      <c r="G1714" s="0" t="s">
        <v>530</v>
      </c>
    </row>
    <row r="1715" customFormat="false" ht="12.8" hidden="false" customHeight="false" outlineLevel="0" collapsed="false">
      <c r="A1715" s="0" t="s">
        <v>8</v>
      </c>
      <c r="B1715" s="0" t="s">
        <v>207</v>
      </c>
      <c r="C1715" s="0" t="s">
        <v>521</v>
      </c>
      <c r="D1715" s="0" t="s">
        <v>520</v>
      </c>
      <c r="E1715" s="0" t="s">
        <v>531</v>
      </c>
      <c r="F1715" s="0" t="s">
        <v>546</v>
      </c>
      <c r="G1715" s="0" t="s">
        <v>530</v>
      </c>
    </row>
    <row r="1716" customFormat="false" ht="12.8" hidden="false" customHeight="false" outlineLevel="0" collapsed="false">
      <c r="A1716" s="0" t="s">
        <v>8</v>
      </c>
      <c r="B1716" s="0" t="s">
        <v>207</v>
      </c>
      <c r="C1716" s="0" t="s">
        <v>521</v>
      </c>
      <c r="D1716" s="0" t="s">
        <v>520</v>
      </c>
      <c r="E1716" s="0" t="s">
        <v>532</v>
      </c>
      <c r="F1716" s="0" t="s">
        <v>546</v>
      </c>
      <c r="G1716" s="0" t="s">
        <v>530</v>
      </c>
    </row>
    <row r="1717" customFormat="false" ht="12.8" hidden="false" customHeight="false" outlineLevel="0" collapsed="false">
      <c r="A1717" s="0" t="s">
        <v>8</v>
      </c>
      <c r="B1717" s="0" t="s">
        <v>207</v>
      </c>
      <c r="C1717" s="0" t="s">
        <v>521</v>
      </c>
      <c r="D1717" s="0" t="s">
        <v>520</v>
      </c>
      <c r="E1717" s="0" t="s">
        <v>536</v>
      </c>
      <c r="F1717" s="0" t="s">
        <v>546</v>
      </c>
      <c r="G1717" s="0" t="s">
        <v>530</v>
      </c>
    </row>
    <row r="1718" customFormat="false" ht="12.8" hidden="false" customHeight="false" outlineLevel="0" collapsed="false">
      <c r="A1718" s="0" t="s">
        <v>8</v>
      </c>
      <c r="B1718" s="0" t="s">
        <v>208</v>
      </c>
      <c r="C1718" s="0" t="s">
        <v>519</v>
      </c>
      <c r="D1718" s="0" t="s">
        <v>520</v>
      </c>
      <c r="E1718" s="0" t="s">
        <v>542</v>
      </c>
      <c r="F1718" s="0" t="s">
        <v>546</v>
      </c>
      <c r="G1718" s="0" t="s">
        <v>530</v>
      </c>
    </row>
    <row r="1719" customFormat="false" ht="12.8" hidden="false" customHeight="false" outlineLevel="0" collapsed="false">
      <c r="A1719" s="0" t="s">
        <v>8</v>
      </c>
      <c r="B1719" s="0" t="s">
        <v>208</v>
      </c>
      <c r="C1719" s="0" t="s">
        <v>519</v>
      </c>
      <c r="D1719" s="0" t="s">
        <v>520</v>
      </c>
      <c r="E1719" s="0" t="s">
        <v>531</v>
      </c>
      <c r="F1719" s="0" t="s">
        <v>546</v>
      </c>
      <c r="G1719" s="0" t="s">
        <v>530</v>
      </c>
    </row>
    <row r="1720" customFormat="false" ht="12.8" hidden="false" customHeight="false" outlineLevel="0" collapsed="false">
      <c r="A1720" s="0" t="s">
        <v>8</v>
      </c>
      <c r="B1720" s="0" t="s">
        <v>208</v>
      </c>
      <c r="C1720" s="0" t="s">
        <v>519</v>
      </c>
      <c r="D1720" s="0" t="s">
        <v>520</v>
      </c>
      <c r="E1720" s="0" t="s">
        <v>544</v>
      </c>
      <c r="F1720" s="0" t="s">
        <v>546</v>
      </c>
      <c r="G1720" s="0" t="s">
        <v>530</v>
      </c>
    </row>
    <row r="1721" customFormat="false" ht="12.8" hidden="false" customHeight="false" outlineLevel="0" collapsed="false">
      <c r="A1721" s="0" t="s">
        <v>8</v>
      </c>
      <c r="B1721" s="0" t="s">
        <v>208</v>
      </c>
      <c r="C1721" s="0" t="s">
        <v>519</v>
      </c>
      <c r="D1721" s="0" t="s">
        <v>520</v>
      </c>
      <c r="E1721" s="0" t="s">
        <v>545</v>
      </c>
      <c r="F1721" s="0" t="s">
        <v>546</v>
      </c>
      <c r="G1721" s="0" t="s">
        <v>530</v>
      </c>
    </row>
    <row r="1722" customFormat="false" ht="12.8" hidden="false" customHeight="false" outlineLevel="0" collapsed="false">
      <c r="A1722" s="0" t="s">
        <v>8</v>
      </c>
      <c r="B1722" s="0" t="s">
        <v>208</v>
      </c>
      <c r="C1722" s="0" t="s">
        <v>519</v>
      </c>
      <c r="D1722" s="0" t="s">
        <v>520</v>
      </c>
      <c r="E1722" s="0" t="s">
        <v>536</v>
      </c>
      <c r="F1722" s="0" t="s">
        <v>546</v>
      </c>
      <c r="G1722" s="0" t="s">
        <v>530</v>
      </c>
    </row>
    <row r="1723" customFormat="false" ht="12.8" hidden="false" customHeight="false" outlineLevel="0" collapsed="false">
      <c r="A1723" s="0" t="s">
        <v>8</v>
      </c>
      <c r="B1723" s="0" t="s">
        <v>208</v>
      </c>
      <c r="C1723" s="0" t="s">
        <v>521</v>
      </c>
      <c r="D1723" s="0" t="s">
        <v>520</v>
      </c>
      <c r="E1723" s="0" t="s">
        <v>542</v>
      </c>
      <c r="F1723" s="0" t="s">
        <v>546</v>
      </c>
      <c r="G1723" s="0" t="s">
        <v>530</v>
      </c>
    </row>
    <row r="1724" customFormat="false" ht="12.8" hidden="false" customHeight="false" outlineLevel="0" collapsed="false">
      <c r="A1724" s="0" t="s">
        <v>8</v>
      </c>
      <c r="B1724" s="0" t="s">
        <v>208</v>
      </c>
      <c r="C1724" s="0" t="s">
        <v>521</v>
      </c>
      <c r="D1724" s="0" t="s">
        <v>520</v>
      </c>
      <c r="E1724" s="0" t="s">
        <v>537</v>
      </c>
      <c r="F1724" s="0" t="s">
        <v>546</v>
      </c>
      <c r="G1724" s="0" t="s">
        <v>530</v>
      </c>
    </row>
    <row r="1725" customFormat="false" ht="12.8" hidden="false" customHeight="false" outlineLevel="0" collapsed="false">
      <c r="A1725" s="0" t="s">
        <v>8</v>
      </c>
      <c r="B1725" s="0" t="s">
        <v>208</v>
      </c>
      <c r="C1725" s="0" t="s">
        <v>521</v>
      </c>
      <c r="D1725" s="0" t="s">
        <v>520</v>
      </c>
      <c r="E1725" s="0" t="s">
        <v>531</v>
      </c>
      <c r="F1725" s="0" t="s">
        <v>546</v>
      </c>
      <c r="G1725" s="0" t="s">
        <v>530</v>
      </c>
    </row>
    <row r="1726" customFormat="false" ht="12.8" hidden="false" customHeight="false" outlineLevel="0" collapsed="false">
      <c r="A1726" s="0" t="s">
        <v>8</v>
      </c>
      <c r="B1726" s="0" t="s">
        <v>208</v>
      </c>
      <c r="C1726" s="0" t="s">
        <v>521</v>
      </c>
      <c r="D1726" s="0" t="s">
        <v>520</v>
      </c>
      <c r="E1726" s="0" t="s">
        <v>532</v>
      </c>
      <c r="F1726" s="0" t="s">
        <v>546</v>
      </c>
      <c r="G1726" s="0" t="s">
        <v>530</v>
      </c>
    </row>
    <row r="1727" customFormat="false" ht="12.8" hidden="false" customHeight="false" outlineLevel="0" collapsed="false">
      <c r="A1727" s="0" t="s">
        <v>8</v>
      </c>
      <c r="B1727" s="0" t="s">
        <v>208</v>
      </c>
      <c r="C1727" s="0" t="s">
        <v>521</v>
      </c>
      <c r="D1727" s="0" t="s">
        <v>520</v>
      </c>
      <c r="E1727" s="0" t="s">
        <v>536</v>
      </c>
      <c r="F1727" s="0" t="s">
        <v>546</v>
      </c>
      <c r="G1727" s="0" t="s">
        <v>530</v>
      </c>
    </row>
    <row r="1728" customFormat="false" ht="12.8" hidden="false" customHeight="false" outlineLevel="0" collapsed="false">
      <c r="A1728" s="0" t="s">
        <v>8</v>
      </c>
      <c r="B1728" s="0" t="s">
        <v>209</v>
      </c>
      <c r="C1728" s="0" t="s">
        <v>519</v>
      </c>
      <c r="D1728" s="0" t="s">
        <v>520</v>
      </c>
      <c r="E1728" s="0" t="s">
        <v>542</v>
      </c>
      <c r="F1728" s="0" t="s">
        <v>546</v>
      </c>
      <c r="G1728" s="0" t="s">
        <v>530</v>
      </c>
    </row>
    <row r="1729" customFormat="false" ht="12.8" hidden="false" customHeight="false" outlineLevel="0" collapsed="false">
      <c r="A1729" s="0" t="s">
        <v>8</v>
      </c>
      <c r="B1729" s="0" t="s">
        <v>209</v>
      </c>
      <c r="C1729" s="0" t="s">
        <v>519</v>
      </c>
      <c r="D1729" s="0" t="s">
        <v>520</v>
      </c>
      <c r="E1729" s="0" t="s">
        <v>531</v>
      </c>
      <c r="F1729" s="0" t="s">
        <v>546</v>
      </c>
      <c r="G1729" s="0" t="s">
        <v>530</v>
      </c>
    </row>
    <row r="1730" customFormat="false" ht="12.8" hidden="false" customHeight="false" outlineLevel="0" collapsed="false">
      <c r="A1730" s="0" t="s">
        <v>8</v>
      </c>
      <c r="B1730" s="0" t="s">
        <v>209</v>
      </c>
      <c r="C1730" s="0" t="s">
        <v>519</v>
      </c>
      <c r="D1730" s="0" t="s">
        <v>520</v>
      </c>
      <c r="E1730" s="0" t="s">
        <v>544</v>
      </c>
      <c r="F1730" s="0" t="s">
        <v>546</v>
      </c>
      <c r="G1730" s="0" t="s">
        <v>530</v>
      </c>
    </row>
    <row r="1731" customFormat="false" ht="12.8" hidden="false" customHeight="false" outlineLevel="0" collapsed="false">
      <c r="A1731" s="0" t="s">
        <v>8</v>
      </c>
      <c r="B1731" s="0" t="s">
        <v>209</v>
      </c>
      <c r="C1731" s="0" t="s">
        <v>519</v>
      </c>
      <c r="D1731" s="0" t="s">
        <v>520</v>
      </c>
      <c r="E1731" s="0" t="s">
        <v>545</v>
      </c>
      <c r="F1731" s="0" t="s">
        <v>546</v>
      </c>
      <c r="G1731" s="0" t="s">
        <v>530</v>
      </c>
    </row>
    <row r="1732" customFormat="false" ht="12.8" hidden="false" customHeight="false" outlineLevel="0" collapsed="false">
      <c r="A1732" s="0" t="s">
        <v>8</v>
      </c>
      <c r="B1732" s="0" t="s">
        <v>209</v>
      </c>
      <c r="C1732" s="0" t="s">
        <v>519</v>
      </c>
      <c r="D1732" s="0" t="s">
        <v>520</v>
      </c>
      <c r="E1732" s="0" t="s">
        <v>536</v>
      </c>
      <c r="F1732" s="0" t="s">
        <v>546</v>
      </c>
      <c r="G1732" s="0" t="s">
        <v>530</v>
      </c>
    </row>
    <row r="1733" customFormat="false" ht="12.8" hidden="false" customHeight="false" outlineLevel="0" collapsed="false">
      <c r="A1733" s="0" t="s">
        <v>8</v>
      </c>
      <c r="B1733" s="0" t="s">
        <v>209</v>
      </c>
      <c r="C1733" s="0" t="s">
        <v>521</v>
      </c>
      <c r="D1733" s="0" t="s">
        <v>520</v>
      </c>
      <c r="E1733" s="0" t="s">
        <v>542</v>
      </c>
      <c r="F1733" s="0" t="s">
        <v>546</v>
      </c>
      <c r="G1733" s="0" t="s">
        <v>530</v>
      </c>
    </row>
    <row r="1734" customFormat="false" ht="12.8" hidden="false" customHeight="false" outlineLevel="0" collapsed="false">
      <c r="A1734" s="0" t="s">
        <v>8</v>
      </c>
      <c r="B1734" s="0" t="s">
        <v>209</v>
      </c>
      <c r="C1734" s="0" t="s">
        <v>521</v>
      </c>
      <c r="D1734" s="0" t="s">
        <v>520</v>
      </c>
      <c r="E1734" s="0" t="s">
        <v>537</v>
      </c>
      <c r="F1734" s="0" t="s">
        <v>546</v>
      </c>
      <c r="G1734" s="0" t="s">
        <v>530</v>
      </c>
    </row>
    <row r="1735" customFormat="false" ht="12.8" hidden="false" customHeight="false" outlineLevel="0" collapsed="false">
      <c r="A1735" s="0" t="s">
        <v>8</v>
      </c>
      <c r="B1735" s="0" t="s">
        <v>209</v>
      </c>
      <c r="C1735" s="0" t="s">
        <v>521</v>
      </c>
      <c r="D1735" s="0" t="s">
        <v>520</v>
      </c>
      <c r="E1735" s="0" t="s">
        <v>531</v>
      </c>
      <c r="F1735" s="0" t="s">
        <v>546</v>
      </c>
      <c r="G1735" s="0" t="s">
        <v>530</v>
      </c>
    </row>
    <row r="1736" customFormat="false" ht="12.8" hidden="false" customHeight="false" outlineLevel="0" collapsed="false">
      <c r="A1736" s="0" t="s">
        <v>8</v>
      </c>
      <c r="B1736" s="0" t="s">
        <v>209</v>
      </c>
      <c r="C1736" s="0" t="s">
        <v>521</v>
      </c>
      <c r="D1736" s="0" t="s">
        <v>520</v>
      </c>
      <c r="E1736" s="0" t="s">
        <v>532</v>
      </c>
      <c r="F1736" s="0" t="s">
        <v>546</v>
      </c>
      <c r="G1736" s="0" t="s">
        <v>530</v>
      </c>
    </row>
    <row r="1737" customFormat="false" ht="12.8" hidden="false" customHeight="false" outlineLevel="0" collapsed="false">
      <c r="A1737" s="0" t="s">
        <v>8</v>
      </c>
      <c r="B1737" s="0" t="s">
        <v>209</v>
      </c>
      <c r="C1737" s="0" t="s">
        <v>521</v>
      </c>
      <c r="D1737" s="0" t="s">
        <v>520</v>
      </c>
      <c r="E1737" s="0" t="s">
        <v>536</v>
      </c>
      <c r="F1737" s="0" t="s">
        <v>546</v>
      </c>
      <c r="G1737" s="0" t="s">
        <v>530</v>
      </c>
    </row>
    <row r="1738" customFormat="false" ht="12.8" hidden="false" customHeight="false" outlineLevel="0" collapsed="false">
      <c r="A1738" s="0" t="s">
        <v>8</v>
      </c>
      <c r="B1738" s="0" t="s">
        <v>210</v>
      </c>
      <c r="C1738" s="0" t="s">
        <v>519</v>
      </c>
      <c r="D1738" s="0" t="s">
        <v>520</v>
      </c>
      <c r="E1738" s="0" t="s">
        <v>542</v>
      </c>
      <c r="F1738" s="0" t="s">
        <v>546</v>
      </c>
      <c r="G1738" s="0" t="s">
        <v>530</v>
      </c>
    </row>
    <row r="1739" customFormat="false" ht="12.8" hidden="false" customHeight="false" outlineLevel="0" collapsed="false">
      <c r="A1739" s="0" t="s">
        <v>8</v>
      </c>
      <c r="B1739" s="0" t="s">
        <v>210</v>
      </c>
      <c r="C1739" s="0" t="s">
        <v>519</v>
      </c>
      <c r="D1739" s="0" t="s">
        <v>520</v>
      </c>
      <c r="E1739" s="0" t="s">
        <v>531</v>
      </c>
      <c r="F1739" s="0" t="s">
        <v>546</v>
      </c>
      <c r="G1739" s="0" t="s">
        <v>530</v>
      </c>
    </row>
    <row r="1740" customFormat="false" ht="12.8" hidden="false" customHeight="false" outlineLevel="0" collapsed="false">
      <c r="A1740" s="0" t="s">
        <v>8</v>
      </c>
      <c r="B1740" s="0" t="s">
        <v>210</v>
      </c>
      <c r="C1740" s="0" t="s">
        <v>519</v>
      </c>
      <c r="D1740" s="0" t="s">
        <v>520</v>
      </c>
      <c r="E1740" s="0" t="s">
        <v>544</v>
      </c>
      <c r="F1740" s="0" t="s">
        <v>546</v>
      </c>
      <c r="G1740" s="0" t="s">
        <v>530</v>
      </c>
    </row>
    <row r="1741" customFormat="false" ht="12.8" hidden="false" customHeight="false" outlineLevel="0" collapsed="false">
      <c r="A1741" s="0" t="s">
        <v>8</v>
      </c>
      <c r="B1741" s="0" t="s">
        <v>210</v>
      </c>
      <c r="C1741" s="0" t="s">
        <v>519</v>
      </c>
      <c r="D1741" s="0" t="s">
        <v>520</v>
      </c>
      <c r="E1741" s="0" t="s">
        <v>545</v>
      </c>
      <c r="F1741" s="0" t="s">
        <v>546</v>
      </c>
      <c r="G1741" s="0" t="s">
        <v>530</v>
      </c>
    </row>
    <row r="1742" customFormat="false" ht="12.8" hidden="false" customHeight="false" outlineLevel="0" collapsed="false">
      <c r="A1742" s="0" t="s">
        <v>8</v>
      </c>
      <c r="B1742" s="0" t="s">
        <v>210</v>
      </c>
      <c r="C1742" s="0" t="s">
        <v>519</v>
      </c>
      <c r="D1742" s="0" t="s">
        <v>520</v>
      </c>
      <c r="E1742" s="0" t="s">
        <v>536</v>
      </c>
      <c r="F1742" s="0" t="s">
        <v>546</v>
      </c>
      <c r="G1742" s="0" t="s">
        <v>530</v>
      </c>
    </row>
    <row r="1743" customFormat="false" ht="12.8" hidden="false" customHeight="false" outlineLevel="0" collapsed="false">
      <c r="A1743" s="0" t="s">
        <v>8</v>
      </c>
      <c r="B1743" s="0" t="s">
        <v>210</v>
      </c>
      <c r="C1743" s="0" t="s">
        <v>521</v>
      </c>
      <c r="D1743" s="0" t="s">
        <v>520</v>
      </c>
      <c r="E1743" s="0" t="s">
        <v>542</v>
      </c>
      <c r="F1743" s="0" t="s">
        <v>546</v>
      </c>
      <c r="G1743" s="0" t="s">
        <v>530</v>
      </c>
    </row>
    <row r="1744" customFormat="false" ht="12.8" hidden="false" customHeight="false" outlineLevel="0" collapsed="false">
      <c r="A1744" s="0" t="s">
        <v>8</v>
      </c>
      <c r="B1744" s="0" t="s">
        <v>210</v>
      </c>
      <c r="C1744" s="0" t="s">
        <v>521</v>
      </c>
      <c r="D1744" s="0" t="s">
        <v>520</v>
      </c>
      <c r="E1744" s="0" t="s">
        <v>537</v>
      </c>
      <c r="F1744" s="0" t="s">
        <v>546</v>
      </c>
      <c r="G1744" s="0" t="s">
        <v>530</v>
      </c>
    </row>
    <row r="1745" customFormat="false" ht="12.8" hidden="false" customHeight="false" outlineLevel="0" collapsed="false">
      <c r="A1745" s="0" t="s">
        <v>8</v>
      </c>
      <c r="B1745" s="0" t="s">
        <v>210</v>
      </c>
      <c r="C1745" s="0" t="s">
        <v>521</v>
      </c>
      <c r="D1745" s="0" t="s">
        <v>520</v>
      </c>
      <c r="E1745" s="0" t="s">
        <v>531</v>
      </c>
      <c r="F1745" s="0" t="s">
        <v>546</v>
      </c>
      <c r="G1745" s="0" t="s">
        <v>530</v>
      </c>
    </row>
    <row r="1746" customFormat="false" ht="12.8" hidden="false" customHeight="false" outlineLevel="0" collapsed="false">
      <c r="A1746" s="0" t="s">
        <v>8</v>
      </c>
      <c r="B1746" s="0" t="s">
        <v>210</v>
      </c>
      <c r="C1746" s="0" t="s">
        <v>521</v>
      </c>
      <c r="D1746" s="0" t="s">
        <v>520</v>
      </c>
      <c r="E1746" s="0" t="s">
        <v>532</v>
      </c>
      <c r="F1746" s="0" t="s">
        <v>546</v>
      </c>
      <c r="G1746" s="0" t="s">
        <v>530</v>
      </c>
    </row>
    <row r="1747" customFormat="false" ht="12.8" hidden="false" customHeight="false" outlineLevel="0" collapsed="false">
      <c r="A1747" s="0" t="s">
        <v>8</v>
      </c>
      <c r="B1747" s="0" t="s">
        <v>210</v>
      </c>
      <c r="C1747" s="0" t="s">
        <v>521</v>
      </c>
      <c r="D1747" s="0" t="s">
        <v>520</v>
      </c>
      <c r="E1747" s="0" t="s">
        <v>536</v>
      </c>
      <c r="F1747" s="0" t="s">
        <v>546</v>
      </c>
      <c r="G1747" s="0" t="s">
        <v>530</v>
      </c>
    </row>
    <row r="1748" customFormat="false" ht="12.8" hidden="false" customHeight="false" outlineLevel="0" collapsed="false">
      <c r="A1748" s="0" t="s">
        <v>8</v>
      </c>
      <c r="B1748" s="0" t="s">
        <v>211</v>
      </c>
      <c r="C1748" s="0" t="s">
        <v>519</v>
      </c>
      <c r="D1748" s="0" t="s">
        <v>523</v>
      </c>
      <c r="E1748" s="0" t="s">
        <v>548</v>
      </c>
      <c r="F1748" s="0" t="s">
        <v>549</v>
      </c>
      <c r="G1748" s="0" t="s">
        <v>530</v>
      </c>
    </row>
    <row r="1749" customFormat="false" ht="12.8" hidden="false" customHeight="false" outlineLevel="0" collapsed="false">
      <c r="A1749" s="0" t="s">
        <v>8</v>
      </c>
      <c r="B1749" s="0" t="s">
        <v>211</v>
      </c>
      <c r="C1749" s="0" t="s">
        <v>521</v>
      </c>
      <c r="D1749" s="0" t="s">
        <v>523</v>
      </c>
      <c r="E1749" s="0" t="s">
        <v>548</v>
      </c>
      <c r="F1749" s="0" t="s">
        <v>549</v>
      </c>
      <c r="G1749" s="0" t="s">
        <v>530</v>
      </c>
    </row>
    <row r="1750" customFormat="false" ht="12.8" hidden="false" customHeight="false" outlineLevel="0" collapsed="false">
      <c r="A1750" s="0" t="s">
        <v>8</v>
      </c>
      <c r="B1750" s="0" t="s">
        <v>213</v>
      </c>
      <c r="C1750" s="0" t="s">
        <v>519</v>
      </c>
      <c r="D1750" s="0" t="s">
        <v>520</v>
      </c>
      <c r="E1750" s="0" t="s">
        <v>528</v>
      </c>
      <c r="F1750" s="0" t="s">
        <v>529</v>
      </c>
      <c r="G1750" s="0" t="s">
        <v>530</v>
      </c>
    </row>
    <row r="1751" customFormat="false" ht="12.8" hidden="false" customHeight="false" outlineLevel="0" collapsed="false">
      <c r="A1751" s="0" t="s">
        <v>8</v>
      </c>
      <c r="B1751" s="0" t="s">
        <v>213</v>
      </c>
      <c r="C1751" s="0" t="s">
        <v>519</v>
      </c>
      <c r="D1751" s="0" t="s">
        <v>520</v>
      </c>
      <c r="E1751" s="0" t="s">
        <v>531</v>
      </c>
      <c r="F1751" s="0" t="s">
        <v>529</v>
      </c>
      <c r="G1751" s="0" t="s">
        <v>530</v>
      </c>
    </row>
    <row r="1752" customFormat="false" ht="12.8" hidden="false" customHeight="false" outlineLevel="0" collapsed="false">
      <c r="A1752" s="0" t="s">
        <v>8</v>
      </c>
      <c r="B1752" s="0" t="s">
        <v>213</v>
      </c>
      <c r="C1752" s="0" t="s">
        <v>519</v>
      </c>
      <c r="D1752" s="0" t="s">
        <v>520</v>
      </c>
      <c r="E1752" s="0" t="s">
        <v>533</v>
      </c>
      <c r="F1752" s="0" t="s">
        <v>529</v>
      </c>
      <c r="G1752" s="0" t="s">
        <v>530</v>
      </c>
    </row>
    <row r="1753" customFormat="false" ht="12.8" hidden="false" customHeight="false" outlineLevel="0" collapsed="false">
      <c r="A1753" s="0" t="s">
        <v>8</v>
      </c>
      <c r="B1753" s="0" t="s">
        <v>213</v>
      </c>
      <c r="C1753" s="0" t="s">
        <v>519</v>
      </c>
      <c r="D1753" s="0" t="s">
        <v>520</v>
      </c>
      <c r="E1753" s="0" t="s">
        <v>534</v>
      </c>
      <c r="F1753" s="0" t="s">
        <v>529</v>
      </c>
      <c r="G1753" s="0" t="s">
        <v>530</v>
      </c>
    </row>
    <row r="1754" customFormat="false" ht="12.8" hidden="false" customHeight="false" outlineLevel="0" collapsed="false">
      <c r="A1754" s="0" t="s">
        <v>8</v>
      </c>
      <c r="B1754" s="0" t="s">
        <v>213</v>
      </c>
      <c r="C1754" s="0" t="s">
        <v>519</v>
      </c>
      <c r="D1754" s="0" t="s">
        <v>520</v>
      </c>
      <c r="E1754" s="0" t="s">
        <v>535</v>
      </c>
      <c r="F1754" s="0" t="s">
        <v>529</v>
      </c>
      <c r="G1754" s="0" t="s">
        <v>530</v>
      </c>
    </row>
    <row r="1755" customFormat="false" ht="12.8" hidden="false" customHeight="false" outlineLevel="0" collapsed="false">
      <c r="A1755" s="0" t="s">
        <v>8</v>
      </c>
      <c r="B1755" s="0" t="s">
        <v>213</v>
      </c>
      <c r="C1755" s="0" t="s">
        <v>519</v>
      </c>
      <c r="D1755" s="0" t="s">
        <v>520</v>
      </c>
      <c r="E1755" s="0" t="s">
        <v>536</v>
      </c>
      <c r="F1755" s="0" t="s">
        <v>529</v>
      </c>
      <c r="G1755" s="0" t="s">
        <v>530</v>
      </c>
    </row>
    <row r="1756" customFormat="false" ht="12.8" hidden="false" customHeight="false" outlineLevel="0" collapsed="false">
      <c r="A1756" s="0" t="s">
        <v>8</v>
      </c>
      <c r="B1756" s="0" t="s">
        <v>213</v>
      </c>
      <c r="C1756" s="0" t="s">
        <v>521</v>
      </c>
      <c r="D1756" s="0" t="s">
        <v>520</v>
      </c>
      <c r="E1756" s="0" t="s">
        <v>537</v>
      </c>
      <c r="F1756" s="0" t="s">
        <v>529</v>
      </c>
      <c r="G1756" s="0" t="s">
        <v>530</v>
      </c>
    </row>
    <row r="1757" customFormat="false" ht="12.8" hidden="false" customHeight="false" outlineLevel="0" collapsed="false">
      <c r="A1757" s="0" t="s">
        <v>8</v>
      </c>
      <c r="B1757" s="0" t="s">
        <v>213</v>
      </c>
      <c r="C1757" s="0" t="s">
        <v>521</v>
      </c>
      <c r="D1757" s="0" t="s">
        <v>520</v>
      </c>
      <c r="E1757" s="0" t="s">
        <v>531</v>
      </c>
      <c r="F1757" s="0" t="s">
        <v>529</v>
      </c>
      <c r="G1757" s="0" t="s">
        <v>530</v>
      </c>
    </row>
    <row r="1758" customFormat="false" ht="12.8" hidden="false" customHeight="false" outlineLevel="0" collapsed="false">
      <c r="A1758" s="0" t="s">
        <v>8</v>
      </c>
      <c r="B1758" s="0" t="s">
        <v>213</v>
      </c>
      <c r="C1758" s="0" t="s">
        <v>521</v>
      </c>
      <c r="D1758" s="0" t="s">
        <v>520</v>
      </c>
      <c r="E1758" s="0" t="s">
        <v>538</v>
      </c>
      <c r="F1758" s="0" t="s">
        <v>529</v>
      </c>
      <c r="G1758" s="0" t="s">
        <v>530</v>
      </c>
    </row>
    <row r="1759" customFormat="false" ht="12.8" hidden="false" customHeight="false" outlineLevel="0" collapsed="false">
      <c r="A1759" s="0" t="s">
        <v>8</v>
      </c>
      <c r="B1759" s="0" t="s">
        <v>213</v>
      </c>
      <c r="C1759" s="0" t="s">
        <v>521</v>
      </c>
      <c r="D1759" s="0" t="s">
        <v>520</v>
      </c>
      <c r="E1759" s="0" t="s">
        <v>536</v>
      </c>
      <c r="F1759" s="0" t="s">
        <v>529</v>
      </c>
      <c r="G1759" s="0" t="s">
        <v>530</v>
      </c>
    </row>
    <row r="1760" customFormat="false" ht="12.8" hidden="false" customHeight="false" outlineLevel="0" collapsed="false">
      <c r="A1760" s="0" t="s">
        <v>8</v>
      </c>
      <c r="B1760" s="0" t="s">
        <v>214</v>
      </c>
      <c r="C1760" s="0" t="s">
        <v>519</v>
      </c>
      <c r="D1760" s="0" t="s">
        <v>520</v>
      </c>
      <c r="E1760" s="0" t="s">
        <v>528</v>
      </c>
      <c r="F1760" s="0" t="s">
        <v>529</v>
      </c>
      <c r="G1760" s="0" t="s">
        <v>530</v>
      </c>
    </row>
    <row r="1761" customFormat="false" ht="12.8" hidden="false" customHeight="false" outlineLevel="0" collapsed="false">
      <c r="A1761" s="0" t="s">
        <v>8</v>
      </c>
      <c r="B1761" s="0" t="s">
        <v>214</v>
      </c>
      <c r="C1761" s="0" t="s">
        <v>519</v>
      </c>
      <c r="D1761" s="0" t="s">
        <v>520</v>
      </c>
      <c r="E1761" s="0" t="s">
        <v>531</v>
      </c>
      <c r="F1761" s="0" t="s">
        <v>529</v>
      </c>
      <c r="G1761" s="0" t="s">
        <v>530</v>
      </c>
    </row>
    <row r="1762" customFormat="false" ht="12.8" hidden="false" customHeight="false" outlineLevel="0" collapsed="false">
      <c r="A1762" s="0" t="s">
        <v>8</v>
      </c>
      <c r="B1762" s="0" t="s">
        <v>214</v>
      </c>
      <c r="C1762" s="0" t="s">
        <v>519</v>
      </c>
      <c r="D1762" s="0" t="s">
        <v>520</v>
      </c>
      <c r="E1762" s="0" t="s">
        <v>533</v>
      </c>
      <c r="F1762" s="0" t="s">
        <v>529</v>
      </c>
      <c r="G1762" s="0" t="s">
        <v>530</v>
      </c>
    </row>
    <row r="1763" customFormat="false" ht="12.8" hidden="false" customHeight="false" outlineLevel="0" collapsed="false">
      <c r="A1763" s="0" t="s">
        <v>8</v>
      </c>
      <c r="B1763" s="0" t="s">
        <v>214</v>
      </c>
      <c r="C1763" s="0" t="s">
        <v>519</v>
      </c>
      <c r="D1763" s="0" t="s">
        <v>520</v>
      </c>
      <c r="E1763" s="0" t="s">
        <v>534</v>
      </c>
      <c r="F1763" s="0" t="s">
        <v>529</v>
      </c>
      <c r="G1763" s="0" t="s">
        <v>530</v>
      </c>
    </row>
    <row r="1764" customFormat="false" ht="12.8" hidden="false" customHeight="false" outlineLevel="0" collapsed="false">
      <c r="A1764" s="0" t="s">
        <v>8</v>
      </c>
      <c r="B1764" s="0" t="s">
        <v>214</v>
      </c>
      <c r="C1764" s="0" t="s">
        <v>519</v>
      </c>
      <c r="D1764" s="0" t="s">
        <v>520</v>
      </c>
      <c r="E1764" s="0" t="s">
        <v>535</v>
      </c>
      <c r="F1764" s="0" t="s">
        <v>529</v>
      </c>
      <c r="G1764" s="0" t="s">
        <v>530</v>
      </c>
    </row>
    <row r="1765" customFormat="false" ht="12.8" hidden="false" customHeight="false" outlineLevel="0" collapsed="false">
      <c r="A1765" s="0" t="s">
        <v>8</v>
      </c>
      <c r="B1765" s="0" t="s">
        <v>214</v>
      </c>
      <c r="C1765" s="0" t="s">
        <v>519</v>
      </c>
      <c r="D1765" s="0" t="s">
        <v>520</v>
      </c>
      <c r="E1765" s="0" t="s">
        <v>536</v>
      </c>
      <c r="F1765" s="0" t="s">
        <v>529</v>
      </c>
      <c r="G1765" s="0" t="s">
        <v>530</v>
      </c>
    </row>
    <row r="1766" customFormat="false" ht="12.8" hidden="false" customHeight="false" outlineLevel="0" collapsed="false">
      <c r="A1766" s="0" t="s">
        <v>8</v>
      </c>
      <c r="B1766" s="0" t="s">
        <v>214</v>
      </c>
      <c r="C1766" s="0" t="s">
        <v>521</v>
      </c>
      <c r="D1766" s="0" t="s">
        <v>520</v>
      </c>
      <c r="E1766" s="0" t="s">
        <v>537</v>
      </c>
      <c r="F1766" s="0" t="s">
        <v>529</v>
      </c>
      <c r="G1766" s="0" t="s">
        <v>530</v>
      </c>
    </row>
    <row r="1767" customFormat="false" ht="12.8" hidden="false" customHeight="false" outlineLevel="0" collapsed="false">
      <c r="A1767" s="0" t="s">
        <v>8</v>
      </c>
      <c r="B1767" s="0" t="s">
        <v>214</v>
      </c>
      <c r="C1767" s="0" t="s">
        <v>521</v>
      </c>
      <c r="D1767" s="0" t="s">
        <v>520</v>
      </c>
      <c r="E1767" s="0" t="s">
        <v>531</v>
      </c>
      <c r="F1767" s="0" t="s">
        <v>529</v>
      </c>
      <c r="G1767" s="0" t="s">
        <v>530</v>
      </c>
    </row>
    <row r="1768" customFormat="false" ht="12.8" hidden="false" customHeight="false" outlineLevel="0" collapsed="false">
      <c r="A1768" s="0" t="s">
        <v>8</v>
      </c>
      <c r="B1768" s="0" t="s">
        <v>214</v>
      </c>
      <c r="C1768" s="0" t="s">
        <v>521</v>
      </c>
      <c r="D1768" s="0" t="s">
        <v>520</v>
      </c>
      <c r="E1768" s="0" t="s">
        <v>538</v>
      </c>
      <c r="F1768" s="0" t="s">
        <v>529</v>
      </c>
      <c r="G1768" s="0" t="s">
        <v>530</v>
      </c>
    </row>
    <row r="1769" customFormat="false" ht="12.8" hidden="false" customHeight="false" outlineLevel="0" collapsed="false">
      <c r="A1769" s="0" t="s">
        <v>8</v>
      </c>
      <c r="B1769" s="0" t="s">
        <v>214</v>
      </c>
      <c r="C1769" s="0" t="s">
        <v>521</v>
      </c>
      <c r="D1769" s="0" t="s">
        <v>520</v>
      </c>
      <c r="E1769" s="0" t="s">
        <v>536</v>
      </c>
      <c r="F1769" s="0" t="s">
        <v>529</v>
      </c>
      <c r="G1769" s="0" t="s">
        <v>530</v>
      </c>
    </row>
    <row r="1770" customFormat="false" ht="12.8" hidden="false" customHeight="false" outlineLevel="0" collapsed="false">
      <c r="A1770" s="0" t="s">
        <v>8</v>
      </c>
      <c r="B1770" s="0" t="s">
        <v>215</v>
      </c>
      <c r="C1770" s="0" t="s">
        <v>519</v>
      </c>
      <c r="D1770" s="0" t="s">
        <v>520</v>
      </c>
      <c r="E1770" s="0" t="s">
        <v>528</v>
      </c>
      <c r="F1770" s="0" t="s">
        <v>529</v>
      </c>
      <c r="G1770" s="0" t="s">
        <v>530</v>
      </c>
    </row>
    <row r="1771" customFormat="false" ht="12.8" hidden="false" customHeight="false" outlineLevel="0" collapsed="false">
      <c r="A1771" s="0" t="s">
        <v>8</v>
      </c>
      <c r="B1771" s="0" t="s">
        <v>215</v>
      </c>
      <c r="C1771" s="0" t="s">
        <v>519</v>
      </c>
      <c r="D1771" s="0" t="s">
        <v>520</v>
      </c>
      <c r="E1771" s="0" t="s">
        <v>531</v>
      </c>
      <c r="F1771" s="0" t="s">
        <v>529</v>
      </c>
      <c r="G1771" s="0" t="s">
        <v>530</v>
      </c>
    </row>
    <row r="1772" customFormat="false" ht="12.8" hidden="false" customHeight="false" outlineLevel="0" collapsed="false">
      <c r="A1772" s="0" t="s">
        <v>8</v>
      </c>
      <c r="B1772" s="0" t="s">
        <v>215</v>
      </c>
      <c r="C1772" s="0" t="s">
        <v>519</v>
      </c>
      <c r="D1772" s="0" t="s">
        <v>520</v>
      </c>
      <c r="E1772" s="0" t="s">
        <v>533</v>
      </c>
      <c r="F1772" s="0" t="s">
        <v>529</v>
      </c>
      <c r="G1772" s="0" t="s">
        <v>530</v>
      </c>
    </row>
    <row r="1773" customFormat="false" ht="12.8" hidden="false" customHeight="false" outlineLevel="0" collapsed="false">
      <c r="A1773" s="0" t="s">
        <v>8</v>
      </c>
      <c r="B1773" s="0" t="s">
        <v>215</v>
      </c>
      <c r="C1773" s="0" t="s">
        <v>519</v>
      </c>
      <c r="D1773" s="0" t="s">
        <v>520</v>
      </c>
      <c r="E1773" s="0" t="s">
        <v>534</v>
      </c>
      <c r="F1773" s="0" t="s">
        <v>529</v>
      </c>
      <c r="G1773" s="0" t="s">
        <v>530</v>
      </c>
    </row>
    <row r="1774" customFormat="false" ht="12.8" hidden="false" customHeight="false" outlineLevel="0" collapsed="false">
      <c r="A1774" s="0" t="s">
        <v>8</v>
      </c>
      <c r="B1774" s="0" t="s">
        <v>215</v>
      </c>
      <c r="C1774" s="0" t="s">
        <v>519</v>
      </c>
      <c r="D1774" s="0" t="s">
        <v>520</v>
      </c>
      <c r="E1774" s="0" t="s">
        <v>535</v>
      </c>
      <c r="F1774" s="0" t="s">
        <v>529</v>
      </c>
      <c r="G1774" s="0" t="s">
        <v>530</v>
      </c>
    </row>
    <row r="1775" customFormat="false" ht="12.8" hidden="false" customHeight="false" outlineLevel="0" collapsed="false">
      <c r="A1775" s="0" t="s">
        <v>8</v>
      </c>
      <c r="B1775" s="0" t="s">
        <v>215</v>
      </c>
      <c r="C1775" s="0" t="s">
        <v>519</v>
      </c>
      <c r="D1775" s="0" t="s">
        <v>520</v>
      </c>
      <c r="E1775" s="0" t="s">
        <v>536</v>
      </c>
      <c r="F1775" s="0" t="s">
        <v>529</v>
      </c>
      <c r="G1775" s="0" t="s">
        <v>530</v>
      </c>
    </row>
    <row r="1776" customFormat="false" ht="12.8" hidden="false" customHeight="false" outlineLevel="0" collapsed="false">
      <c r="A1776" s="0" t="s">
        <v>8</v>
      </c>
      <c r="B1776" s="0" t="s">
        <v>215</v>
      </c>
      <c r="C1776" s="0" t="s">
        <v>521</v>
      </c>
      <c r="D1776" s="0" t="s">
        <v>520</v>
      </c>
      <c r="E1776" s="0" t="s">
        <v>537</v>
      </c>
      <c r="F1776" s="0" t="s">
        <v>529</v>
      </c>
      <c r="G1776" s="0" t="s">
        <v>530</v>
      </c>
    </row>
    <row r="1777" customFormat="false" ht="12.8" hidden="false" customHeight="false" outlineLevel="0" collapsed="false">
      <c r="A1777" s="0" t="s">
        <v>8</v>
      </c>
      <c r="B1777" s="0" t="s">
        <v>215</v>
      </c>
      <c r="C1777" s="0" t="s">
        <v>521</v>
      </c>
      <c r="D1777" s="0" t="s">
        <v>520</v>
      </c>
      <c r="E1777" s="0" t="s">
        <v>531</v>
      </c>
      <c r="F1777" s="0" t="s">
        <v>529</v>
      </c>
      <c r="G1777" s="0" t="s">
        <v>530</v>
      </c>
    </row>
    <row r="1778" customFormat="false" ht="12.8" hidden="false" customHeight="false" outlineLevel="0" collapsed="false">
      <c r="A1778" s="0" t="s">
        <v>8</v>
      </c>
      <c r="B1778" s="0" t="s">
        <v>215</v>
      </c>
      <c r="C1778" s="0" t="s">
        <v>521</v>
      </c>
      <c r="D1778" s="0" t="s">
        <v>520</v>
      </c>
      <c r="E1778" s="0" t="s">
        <v>538</v>
      </c>
      <c r="F1778" s="0" t="s">
        <v>529</v>
      </c>
      <c r="G1778" s="0" t="s">
        <v>530</v>
      </c>
    </row>
    <row r="1779" customFormat="false" ht="12.8" hidden="false" customHeight="false" outlineLevel="0" collapsed="false">
      <c r="A1779" s="0" t="s">
        <v>8</v>
      </c>
      <c r="B1779" s="0" t="s">
        <v>215</v>
      </c>
      <c r="C1779" s="0" t="s">
        <v>521</v>
      </c>
      <c r="D1779" s="0" t="s">
        <v>520</v>
      </c>
      <c r="E1779" s="0" t="s">
        <v>536</v>
      </c>
      <c r="F1779" s="0" t="s">
        <v>529</v>
      </c>
      <c r="G1779" s="0" t="s">
        <v>530</v>
      </c>
    </row>
    <row r="1780" customFormat="false" ht="12.8" hidden="false" customHeight="false" outlineLevel="0" collapsed="false">
      <c r="A1780" s="0" t="s">
        <v>8</v>
      </c>
      <c r="B1780" s="0" t="s">
        <v>216</v>
      </c>
      <c r="C1780" s="0" t="s">
        <v>519</v>
      </c>
      <c r="D1780" s="0" t="s">
        <v>520</v>
      </c>
      <c r="E1780" s="0" t="s">
        <v>528</v>
      </c>
      <c r="F1780" s="0" t="s">
        <v>529</v>
      </c>
      <c r="G1780" s="0" t="s">
        <v>530</v>
      </c>
    </row>
    <row r="1781" customFormat="false" ht="12.8" hidden="false" customHeight="false" outlineLevel="0" collapsed="false">
      <c r="A1781" s="0" t="s">
        <v>8</v>
      </c>
      <c r="B1781" s="0" t="s">
        <v>216</v>
      </c>
      <c r="C1781" s="0" t="s">
        <v>519</v>
      </c>
      <c r="D1781" s="0" t="s">
        <v>520</v>
      </c>
      <c r="E1781" s="0" t="s">
        <v>531</v>
      </c>
      <c r="F1781" s="0" t="s">
        <v>529</v>
      </c>
      <c r="G1781" s="0" t="s">
        <v>530</v>
      </c>
    </row>
    <row r="1782" customFormat="false" ht="12.8" hidden="false" customHeight="false" outlineLevel="0" collapsed="false">
      <c r="A1782" s="0" t="s">
        <v>8</v>
      </c>
      <c r="B1782" s="0" t="s">
        <v>216</v>
      </c>
      <c r="C1782" s="0" t="s">
        <v>519</v>
      </c>
      <c r="D1782" s="0" t="s">
        <v>520</v>
      </c>
      <c r="E1782" s="0" t="s">
        <v>533</v>
      </c>
      <c r="F1782" s="0" t="s">
        <v>529</v>
      </c>
      <c r="G1782" s="0" t="s">
        <v>530</v>
      </c>
    </row>
    <row r="1783" customFormat="false" ht="12.8" hidden="false" customHeight="false" outlineLevel="0" collapsed="false">
      <c r="A1783" s="0" t="s">
        <v>8</v>
      </c>
      <c r="B1783" s="0" t="s">
        <v>216</v>
      </c>
      <c r="C1783" s="0" t="s">
        <v>519</v>
      </c>
      <c r="D1783" s="0" t="s">
        <v>520</v>
      </c>
      <c r="E1783" s="0" t="s">
        <v>534</v>
      </c>
      <c r="F1783" s="0" t="s">
        <v>529</v>
      </c>
      <c r="G1783" s="0" t="s">
        <v>530</v>
      </c>
    </row>
    <row r="1784" customFormat="false" ht="12.8" hidden="false" customHeight="false" outlineLevel="0" collapsed="false">
      <c r="A1784" s="0" t="s">
        <v>8</v>
      </c>
      <c r="B1784" s="0" t="s">
        <v>216</v>
      </c>
      <c r="C1784" s="0" t="s">
        <v>519</v>
      </c>
      <c r="D1784" s="0" t="s">
        <v>520</v>
      </c>
      <c r="E1784" s="0" t="s">
        <v>535</v>
      </c>
      <c r="F1784" s="0" t="s">
        <v>529</v>
      </c>
      <c r="G1784" s="0" t="s">
        <v>530</v>
      </c>
    </row>
    <row r="1785" customFormat="false" ht="12.8" hidden="false" customHeight="false" outlineLevel="0" collapsed="false">
      <c r="A1785" s="0" t="s">
        <v>8</v>
      </c>
      <c r="B1785" s="0" t="s">
        <v>216</v>
      </c>
      <c r="C1785" s="0" t="s">
        <v>519</v>
      </c>
      <c r="D1785" s="0" t="s">
        <v>520</v>
      </c>
      <c r="E1785" s="0" t="s">
        <v>536</v>
      </c>
      <c r="F1785" s="0" t="s">
        <v>529</v>
      </c>
      <c r="G1785" s="0" t="s">
        <v>530</v>
      </c>
    </row>
    <row r="1786" customFormat="false" ht="12.8" hidden="false" customHeight="false" outlineLevel="0" collapsed="false">
      <c r="A1786" s="0" t="s">
        <v>8</v>
      </c>
      <c r="B1786" s="0" t="s">
        <v>216</v>
      </c>
      <c r="C1786" s="0" t="s">
        <v>521</v>
      </c>
      <c r="D1786" s="0" t="s">
        <v>520</v>
      </c>
      <c r="E1786" s="0" t="s">
        <v>537</v>
      </c>
      <c r="F1786" s="0" t="s">
        <v>529</v>
      </c>
      <c r="G1786" s="0" t="s">
        <v>530</v>
      </c>
    </row>
    <row r="1787" customFormat="false" ht="12.8" hidden="false" customHeight="false" outlineLevel="0" collapsed="false">
      <c r="A1787" s="0" t="s">
        <v>8</v>
      </c>
      <c r="B1787" s="0" t="s">
        <v>216</v>
      </c>
      <c r="C1787" s="0" t="s">
        <v>521</v>
      </c>
      <c r="D1787" s="0" t="s">
        <v>520</v>
      </c>
      <c r="E1787" s="0" t="s">
        <v>531</v>
      </c>
      <c r="F1787" s="0" t="s">
        <v>529</v>
      </c>
      <c r="G1787" s="0" t="s">
        <v>530</v>
      </c>
    </row>
    <row r="1788" customFormat="false" ht="12.8" hidden="false" customHeight="false" outlineLevel="0" collapsed="false">
      <c r="A1788" s="0" t="s">
        <v>8</v>
      </c>
      <c r="B1788" s="0" t="s">
        <v>216</v>
      </c>
      <c r="C1788" s="0" t="s">
        <v>521</v>
      </c>
      <c r="D1788" s="0" t="s">
        <v>520</v>
      </c>
      <c r="E1788" s="0" t="s">
        <v>538</v>
      </c>
      <c r="F1788" s="0" t="s">
        <v>529</v>
      </c>
      <c r="G1788" s="0" t="s">
        <v>530</v>
      </c>
    </row>
    <row r="1789" customFormat="false" ht="12.8" hidden="false" customHeight="false" outlineLevel="0" collapsed="false">
      <c r="A1789" s="0" t="s">
        <v>8</v>
      </c>
      <c r="B1789" s="0" t="s">
        <v>216</v>
      </c>
      <c r="C1789" s="0" t="s">
        <v>521</v>
      </c>
      <c r="D1789" s="0" t="s">
        <v>520</v>
      </c>
      <c r="E1789" s="0" t="s">
        <v>536</v>
      </c>
      <c r="F1789" s="0" t="s">
        <v>529</v>
      </c>
      <c r="G1789" s="0" t="s">
        <v>530</v>
      </c>
    </row>
    <row r="1790" customFormat="false" ht="12.8" hidden="false" customHeight="false" outlineLevel="0" collapsed="false">
      <c r="A1790" s="0" t="s">
        <v>9</v>
      </c>
      <c r="B1790" s="0" t="s">
        <v>217</v>
      </c>
      <c r="C1790" s="0" t="s">
        <v>519</v>
      </c>
      <c r="D1790" s="0" t="s">
        <v>522</v>
      </c>
      <c r="E1790" s="0" t="s">
        <v>541</v>
      </c>
      <c r="F1790" s="0" t="s">
        <v>539</v>
      </c>
      <c r="G1790" s="0" t="s">
        <v>530</v>
      </c>
    </row>
    <row r="1791" customFormat="false" ht="12.8" hidden="false" customHeight="false" outlineLevel="0" collapsed="false">
      <c r="A1791" s="0" t="s">
        <v>9</v>
      </c>
      <c r="B1791" s="0" t="s">
        <v>217</v>
      </c>
      <c r="C1791" s="0" t="s">
        <v>519</v>
      </c>
      <c r="D1791" s="0" t="s">
        <v>522</v>
      </c>
      <c r="E1791" s="0" t="s">
        <v>537</v>
      </c>
      <c r="F1791" s="0" t="s">
        <v>539</v>
      </c>
      <c r="G1791" s="0" t="s">
        <v>530</v>
      </c>
    </row>
    <row r="1792" customFormat="false" ht="12.8" hidden="false" customHeight="false" outlineLevel="0" collapsed="false">
      <c r="A1792" s="0" t="s">
        <v>9</v>
      </c>
      <c r="B1792" s="0" t="s">
        <v>217</v>
      </c>
      <c r="C1792" s="0" t="s">
        <v>519</v>
      </c>
      <c r="D1792" s="0" t="s">
        <v>522</v>
      </c>
      <c r="E1792" s="0" t="s">
        <v>531</v>
      </c>
      <c r="F1792" s="0" t="s">
        <v>539</v>
      </c>
      <c r="G1792" s="0" t="s">
        <v>530</v>
      </c>
    </row>
    <row r="1793" customFormat="false" ht="12.8" hidden="false" customHeight="false" outlineLevel="0" collapsed="false">
      <c r="A1793" s="0" t="s">
        <v>9</v>
      </c>
      <c r="B1793" s="0" t="s">
        <v>217</v>
      </c>
      <c r="C1793" s="0" t="s">
        <v>521</v>
      </c>
      <c r="D1793" s="0" t="s">
        <v>522</v>
      </c>
      <c r="E1793" s="0" t="s">
        <v>541</v>
      </c>
      <c r="F1793" s="0" t="s">
        <v>539</v>
      </c>
      <c r="G1793" s="0" t="s">
        <v>530</v>
      </c>
    </row>
    <row r="1794" customFormat="false" ht="12.8" hidden="false" customHeight="false" outlineLevel="0" collapsed="false">
      <c r="A1794" s="0" t="s">
        <v>9</v>
      </c>
      <c r="B1794" s="0" t="s">
        <v>217</v>
      </c>
      <c r="C1794" s="0" t="s">
        <v>521</v>
      </c>
      <c r="D1794" s="0" t="s">
        <v>522</v>
      </c>
      <c r="E1794" s="0" t="s">
        <v>537</v>
      </c>
      <c r="F1794" s="0" t="s">
        <v>539</v>
      </c>
      <c r="G1794" s="0" t="s">
        <v>530</v>
      </c>
    </row>
    <row r="1795" customFormat="false" ht="12.8" hidden="false" customHeight="false" outlineLevel="0" collapsed="false">
      <c r="A1795" s="0" t="s">
        <v>9</v>
      </c>
      <c r="B1795" s="0" t="s">
        <v>217</v>
      </c>
      <c r="C1795" s="0" t="s">
        <v>521</v>
      </c>
      <c r="D1795" s="0" t="s">
        <v>522</v>
      </c>
      <c r="E1795" s="0" t="s">
        <v>531</v>
      </c>
      <c r="F1795" s="0" t="s">
        <v>539</v>
      </c>
      <c r="G1795" s="0" t="s">
        <v>530</v>
      </c>
    </row>
    <row r="1796" customFormat="false" ht="12.8" hidden="false" customHeight="false" outlineLevel="0" collapsed="false">
      <c r="A1796" s="0" t="s">
        <v>9</v>
      </c>
      <c r="B1796" s="0" t="s">
        <v>218</v>
      </c>
      <c r="C1796" s="0" t="s">
        <v>519</v>
      </c>
      <c r="D1796" s="0" t="s">
        <v>522</v>
      </c>
      <c r="E1796" s="0" t="s">
        <v>541</v>
      </c>
      <c r="F1796" s="0" t="s">
        <v>539</v>
      </c>
      <c r="G1796" s="0" t="s">
        <v>530</v>
      </c>
    </row>
    <row r="1797" customFormat="false" ht="12.8" hidden="false" customHeight="false" outlineLevel="0" collapsed="false">
      <c r="A1797" s="0" t="s">
        <v>9</v>
      </c>
      <c r="B1797" s="0" t="s">
        <v>218</v>
      </c>
      <c r="C1797" s="0" t="s">
        <v>519</v>
      </c>
      <c r="D1797" s="0" t="s">
        <v>522</v>
      </c>
      <c r="E1797" s="0" t="s">
        <v>537</v>
      </c>
      <c r="F1797" s="0" t="s">
        <v>539</v>
      </c>
      <c r="G1797" s="0" t="s">
        <v>530</v>
      </c>
    </row>
    <row r="1798" customFormat="false" ht="12.8" hidden="false" customHeight="false" outlineLevel="0" collapsed="false">
      <c r="A1798" s="0" t="s">
        <v>9</v>
      </c>
      <c r="B1798" s="0" t="s">
        <v>218</v>
      </c>
      <c r="C1798" s="0" t="s">
        <v>519</v>
      </c>
      <c r="D1798" s="0" t="s">
        <v>522</v>
      </c>
      <c r="E1798" s="0" t="s">
        <v>531</v>
      </c>
      <c r="F1798" s="0" t="s">
        <v>539</v>
      </c>
      <c r="G1798" s="0" t="s">
        <v>530</v>
      </c>
    </row>
    <row r="1799" customFormat="false" ht="12.8" hidden="false" customHeight="false" outlineLevel="0" collapsed="false">
      <c r="A1799" s="0" t="s">
        <v>9</v>
      </c>
      <c r="B1799" s="0" t="s">
        <v>218</v>
      </c>
      <c r="C1799" s="0" t="s">
        <v>521</v>
      </c>
      <c r="D1799" s="0" t="s">
        <v>522</v>
      </c>
      <c r="E1799" s="0" t="s">
        <v>541</v>
      </c>
      <c r="F1799" s="0" t="s">
        <v>539</v>
      </c>
      <c r="G1799" s="0" t="s">
        <v>530</v>
      </c>
    </row>
    <row r="1800" customFormat="false" ht="12.8" hidden="false" customHeight="false" outlineLevel="0" collapsed="false">
      <c r="A1800" s="0" t="s">
        <v>9</v>
      </c>
      <c r="B1800" s="0" t="s">
        <v>218</v>
      </c>
      <c r="C1800" s="0" t="s">
        <v>521</v>
      </c>
      <c r="D1800" s="0" t="s">
        <v>522</v>
      </c>
      <c r="E1800" s="0" t="s">
        <v>537</v>
      </c>
      <c r="F1800" s="0" t="s">
        <v>539</v>
      </c>
      <c r="G1800" s="0" t="s">
        <v>530</v>
      </c>
    </row>
    <row r="1801" customFormat="false" ht="12.8" hidden="false" customHeight="false" outlineLevel="0" collapsed="false">
      <c r="A1801" s="0" t="s">
        <v>9</v>
      </c>
      <c r="B1801" s="0" t="s">
        <v>218</v>
      </c>
      <c r="C1801" s="0" t="s">
        <v>521</v>
      </c>
      <c r="D1801" s="0" t="s">
        <v>522</v>
      </c>
      <c r="E1801" s="0" t="s">
        <v>531</v>
      </c>
      <c r="F1801" s="0" t="s">
        <v>539</v>
      </c>
      <c r="G1801" s="0" t="s">
        <v>530</v>
      </c>
    </row>
    <row r="1802" customFormat="false" ht="12.8" hidden="false" customHeight="false" outlineLevel="0" collapsed="false">
      <c r="A1802" s="0" t="s">
        <v>9</v>
      </c>
      <c r="B1802" s="0" t="s">
        <v>219</v>
      </c>
      <c r="C1802" s="0" t="s">
        <v>519</v>
      </c>
      <c r="D1802" s="0" t="s">
        <v>522</v>
      </c>
      <c r="E1802" s="0" t="s">
        <v>541</v>
      </c>
      <c r="F1802" s="0" t="s">
        <v>539</v>
      </c>
      <c r="G1802" s="0" t="s">
        <v>530</v>
      </c>
    </row>
    <row r="1803" customFormat="false" ht="12.8" hidden="false" customHeight="false" outlineLevel="0" collapsed="false">
      <c r="A1803" s="0" t="s">
        <v>9</v>
      </c>
      <c r="B1803" s="0" t="s">
        <v>219</v>
      </c>
      <c r="C1803" s="0" t="s">
        <v>519</v>
      </c>
      <c r="D1803" s="0" t="s">
        <v>522</v>
      </c>
      <c r="E1803" s="0" t="s">
        <v>537</v>
      </c>
      <c r="F1803" s="0" t="s">
        <v>539</v>
      </c>
      <c r="G1803" s="0" t="s">
        <v>530</v>
      </c>
    </row>
    <row r="1804" customFormat="false" ht="12.8" hidden="false" customHeight="false" outlineLevel="0" collapsed="false">
      <c r="A1804" s="0" t="s">
        <v>9</v>
      </c>
      <c r="B1804" s="0" t="s">
        <v>219</v>
      </c>
      <c r="C1804" s="0" t="s">
        <v>519</v>
      </c>
      <c r="D1804" s="0" t="s">
        <v>522</v>
      </c>
      <c r="E1804" s="0" t="s">
        <v>531</v>
      </c>
      <c r="F1804" s="0" t="s">
        <v>539</v>
      </c>
      <c r="G1804" s="0" t="s">
        <v>530</v>
      </c>
    </row>
    <row r="1805" customFormat="false" ht="12.8" hidden="false" customHeight="false" outlineLevel="0" collapsed="false">
      <c r="A1805" s="0" t="s">
        <v>9</v>
      </c>
      <c r="B1805" s="0" t="s">
        <v>219</v>
      </c>
      <c r="C1805" s="0" t="s">
        <v>521</v>
      </c>
      <c r="D1805" s="0" t="s">
        <v>522</v>
      </c>
      <c r="E1805" s="0" t="s">
        <v>541</v>
      </c>
      <c r="F1805" s="0" t="s">
        <v>539</v>
      </c>
      <c r="G1805" s="0" t="s">
        <v>530</v>
      </c>
    </row>
    <row r="1806" customFormat="false" ht="12.8" hidden="false" customHeight="false" outlineLevel="0" collapsed="false">
      <c r="A1806" s="0" t="s">
        <v>9</v>
      </c>
      <c r="B1806" s="0" t="s">
        <v>219</v>
      </c>
      <c r="C1806" s="0" t="s">
        <v>521</v>
      </c>
      <c r="D1806" s="0" t="s">
        <v>522</v>
      </c>
      <c r="E1806" s="0" t="s">
        <v>537</v>
      </c>
      <c r="F1806" s="0" t="s">
        <v>539</v>
      </c>
      <c r="G1806" s="0" t="s">
        <v>530</v>
      </c>
    </row>
    <row r="1807" customFormat="false" ht="12.8" hidden="false" customHeight="false" outlineLevel="0" collapsed="false">
      <c r="A1807" s="0" t="s">
        <v>9</v>
      </c>
      <c r="B1807" s="0" t="s">
        <v>219</v>
      </c>
      <c r="C1807" s="0" t="s">
        <v>521</v>
      </c>
      <c r="D1807" s="0" t="s">
        <v>522</v>
      </c>
      <c r="E1807" s="0" t="s">
        <v>531</v>
      </c>
      <c r="F1807" s="0" t="s">
        <v>539</v>
      </c>
      <c r="G1807" s="0" t="s">
        <v>530</v>
      </c>
    </row>
    <row r="1808" customFormat="false" ht="12.8" hidden="false" customHeight="false" outlineLevel="0" collapsed="false">
      <c r="A1808" s="0" t="s">
        <v>9</v>
      </c>
      <c r="B1808" s="0" t="s">
        <v>220</v>
      </c>
      <c r="C1808" s="0" t="s">
        <v>519</v>
      </c>
      <c r="D1808" s="0" t="s">
        <v>522</v>
      </c>
      <c r="E1808" s="0" t="s">
        <v>541</v>
      </c>
      <c r="F1808" s="0" t="s">
        <v>539</v>
      </c>
      <c r="G1808" s="0" t="s">
        <v>530</v>
      </c>
    </row>
    <row r="1809" customFormat="false" ht="12.8" hidden="false" customHeight="false" outlineLevel="0" collapsed="false">
      <c r="A1809" s="0" t="s">
        <v>9</v>
      </c>
      <c r="B1809" s="0" t="s">
        <v>220</v>
      </c>
      <c r="C1809" s="0" t="s">
        <v>519</v>
      </c>
      <c r="D1809" s="0" t="s">
        <v>522</v>
      </c>
      <c r="E1809" s="0" t="s">
        <v>537</v>
      </c>
      <c r="F1809" s="0" t="s">
        <v>539</v>
      </c>
      <c r="G1809" s="0" t="s">
        <v>530</v>
      </c>
    </row>
    <row r="1810" customFormat="false" ht="12.8" hidden="false" customHeight="false" outlineLevel="0" collapsed="false">
      <c r="A1810" s="0" t="s">
        <v>9</v>
      </c>
      <c r="B1810" s="0" t="s">
        <v>220</v>
      </c>
      <c r="C1810" s="0" t="s">
        <v>519</v>
      </c>
      <c r="D1810" s="0" t="s">
        <v>522</v>
      </c>
      <c r="E1810" s="0" t="s">
        <v>531</v>
      </c>
      <c r="F1810" s="0" t="s">
        <v>539</v>
      </c>
      <c r="G1810" s="0" t="s">
        <v>530</v>
      </c>
    </row>
    <row r="1811" customFormat="false" ht="12.8" hidden="false" customHeight="false" outlineLevel="0" collapsed="false">
      <c r="A1811" s="0" t="s">
        <v>9</v>
      </c>
      <c r="B1811" s="0" t="s">
        <v>220</v>
      </c>
      <c r="C1811" s="0" t="s">
        <v>521</v>
      </c>
      <c r="D1811" s="0" t="s">
        <v>522</v>
      </c>
      <c r="E1811" s="0" t="s">
        <v>541</v>
      </c>
      <c r="F1811" s="0" t="s">
        <v>539</v>
      </c>
      <c r="G1811" s="0" t="s">
        <v>530</v>
      </c>
    </row>
    <row r="1812" customFormat="false" ht="12.8" hidden="false" customHeight="false" outlineLevel="0" collapsed="false">
      <c r="A1812" s="0" t="s">
        <v>9</v>
      </c>
      <c r="B1812" s="0" t="s">
        <v>220</v>
      </c>
      <c r="C1812" s="0" t="s">
        <v>521</v>
      </c>
      <c r="D1812" s="0" t="s">
        <v>522</v>
      </c>
      <c r="E1812" s="0" t="s">
        <v>537</v>
      </c>
      <c r="F1812" s="0" t="s">
        <v>539</v>
      </c>
      <c r="G1812" s="0" t="s">
        <v>530</v>
      </c>
    </row>
    <row r="1813" customFormat="false" ht="12.8" hidden="false" customHeight="false" outlineLevel="0" collapsed="false">
      <c r="A1813" s="0" t="s">
        <v>9</v>
      </c>
      <c r="B1813" s="0" t="s">
        <v>220</v>
      </c>
      <c r="C1813" s="0" t="s">
        <v>521</v>
      </c>
      <c r="D1813" s="0" t="s">
        <v>522</v>
      </c>
      <c r="E1813" s="0" t="s">
        <v>531</v>
      </c>
      <c r="F1813" s="0" t="s">
        <v>539</v>
      </c>
      <c r="G1813" s="0" t="s">
        <v>530</v>
      </c>
    </row>
    <row r="1814" customFormat="false" ht="12.8" hidden="false" customHeight="false" outlineLevel="0" collapsed="false">
      <c r="A1814" s="0" t="s">
        <v>9</v>
      </c>
      <c r="B1814" s="0" t="s">
        <v>221</v>
      </c>
      <c r="C1814" s="0" t="s">
        <v>519</v>
      </c>
      <c r="D1814" s="0" t="s">
        <v>522</v>
      </c>
      <c r="E1814" s="0" t="s">
        <v>541</v>
      </c>
      <c r="F1814" s="0" t="s">
        <v>539</v>
      </c>
      <c r="G1814" s="0" t="s">
        <v>530</v>
      </c>
    </row>
    <row r="1815" customFormat="false" ht="12.8" hidden="false" customHeight="false" outlineLevel="0" collapsed="false">
      <c r="A1815" s="0" t="s">
        <v>9</v>
      </c>
      <c r="B1815" s="0" t="s">
        <v>221</v>
      </c>
      <c r="C1815" s="0" t="s">
        <v>519</v>
      </c>
      <c r="D1815" s="0" t="s">
        <v>522</v>
      </c>
      <c r="E1815" s="0" t="s">
        <v>537</v>
      </c>
      <c r="F1815" s="0" t="s">
        <v>539</v>
      </c>
      <c r="G1815" s="0" t="s">
        <v>530</v>
      </c>
    </row>
    <row r="1816" customFormat="false" ht="12.8" hidden="false" customHeight="false" outlineLevel="0" collapsed="false">
      <c r="A1816" s="0" t="s">
        <v>9</v>
      </c>
      <c r="B1816" s="0" t="s">
        <v>221</v>
      </c>
      <c r="C1816" s="0" t="s">
        <v>519</v>
      </c>
      <c r="D1816" s="0" t="s">
        <v>522</v>
      </c>
      <c r="E1816" s="0" t="s">
        <v>531</v>
      </c>
      <c r="F1816" s="0" t="s">
        <v>539</v>
      </c>
      <c r="G1816" s="0" t="s">
        <v>530</v>
      </c>
    </row>
    <row r="1817" customFormat="false" ht="12.8" hidden="false" customHeight="false" outlineLevel="0" collapsed="false">
      <c r="A1817" s="0" t="s">
        <v>9</v>
      </c>
      <c r="B1817" s="0" t="s">
        <v>221</v>
      </c>
      <c r="C1817" s="0" t="s">
        <v>521</v>
      </c>
      <c r="D1817" s="0" t="s">
        <v>522</v>
      </c>
      <c r="E1817" s="0" t="s">
        <v>541</v>
      </c>
      <c r="F1817" s="0" t="s">
        <v>539</v>
      </c>
      <c r="G1817" s="0" t="s">
        <v>530</v>
      </c>
    </row>
    <row r="1818" customFormat="false" ht="12.8" hidden="false" customHeight="false" outlineLevel="0" collapsed="false">
      <c r="A1818" s="0" t="s">
        <v>9</v>
      </c>
      <c r="B1818" s="0" t="s">
        <v>221</v>
      </c>
      <c r="C1818" s="0" t="s">
        <v>521</v>
      </c>
      <c r="D1818" s="0" t="s">
        <v>522</v>
      </c>
      <c r="E1818" s="0" t="s">
        <v>537</v>
      </c>
      <c r="F1818" s="0" t="s">
        <v>539</v>
      </c>
      <c r="G1818" s="0" t="s">
        <v>530</v>
      </c>
    </row>
    <row r="1819" customFormat="false" ht="12.8" hidden="false" customHeight="false" outlineLevel="0" collapsed="false">
      <c r="A1819" s="0" t="s">
        <v>9</v>
      </c>
      <c r="B1819" s="0" t="s">
        <v>221</v>
      </c>
      <c r="C1819" s="0" t="s">
        <v>521</v>
      </c>
      <c r="D1819" s="0" t="s">
        <v>522</v>
      </c>
      <c r="E1819" s="0" t="s">
        <v>531</v>
      </c>
      <c r="F1819" s="0" t="s">
        <v>539</v>
      </c>
      <c r="G1819" s="0" t="s">
        <v>530</v>
      </c>
    </row>
    <row r="1820" customFormat="false" ht="12.8" hidden="false" customHeight="false" outlineLevel="0" collapsed="false">
      <c r="A1820" s="0" t="s">
        <v>9</v>
      </c>
      <c r="B1820" s="0" t="s">
        <v>222</v>
      </c>
      <c r="C1820" s="0" t="s">
        <v>519</v>
      </c>
      <c r="D1820" s="0" t="s">
        <v>522</v>
      </c>
      <c r="E1820" s="0" t="s">
        <v>541</v>
      </c>
      <c r="F1820" s="0" t="s">
        <v>539</v>
      </c>
      <c r="G1820" s="0" t="s">
        <v>530</v>
      </c>
    </row>
    <row r="1821" customFormat="false" ht="12.8" hidden="false" customHeight="false" outlineLevel="0" collapsed="false">
      <c r="A1821" s="0" t="s">
        <v>9</v>
      </c>
      <c r="B1821" s="0" t="s">
        <v>222</v>
      </c>
      <c r="C1821" s="0" t="s">
        <v>519</v>
      </c>
      <c r="D1821" s="0" t="s">
        <v>522</v>
      </c>
      <c r="E1821" s="0" t="s">
        <v>537</v>
      </c>
      <c r="F1821" s="0" t="s">
        <v>539</v>
      </c>
      <c r="G1821" s="0" t="s">
        <v>530</v>
      </c>
    </row>
    <row r="1822" customFormat="false" ht="12.8" hidden="false" customHeight="false" outlineLevel="0" collapsed="false">
      <c r="A1822" s="0" t="s">
        <v>9</v>
      </c>
      <c r="B1822" s="0" t="s">
        <v>222</v>
      </c>
      <c r="C1822" s="0" t="s">
        <v>519</v>
      </c>
      <c r="D1822" s="0" t="s">
        <v>522</v>
      </c>
      <c r="E1822" s="0" t="s">
        <v>531</v>
      </c>
      <c r="F1822" s="0" t="s">
        <v>539</v>
      </c>
      <c r="G1822" s="0" t="s">
        <v>530</v>
      </c>
    </row>
    <row r="1823" customFormat="false" ht="12.8" hidden="false" customHeight="false" outlineLevel="0" collapsed="false">
      <c r="A1823" s="0" t="s">
        <v>9</v>
      </c>
      <c r="B1823" s="0" t="s">
        <v>222</v>
      </c>
      <c r="C1823" s="0" t="s">
        <v>521</v>
      </c>
      <c r="D1823" s="0" t="s">
        <v>522</v>
      </c>
      <c r="E1823" s="0" t="s">
        <v>541</v>
      </c>
      <c r="F1823" s="0" t="s">
        <v>539</v>
      </c>
      <c r="G1823" s="0" t="s">
        <v>530</v>
      </c>
    </row>
    <row r="1824" customFormat="false" ht="12.8" hidden="false" customHeight="false" outlineLevel="0" collapsed="false">
      <c r="A1824" s="0" t="s">
        <v>9</v>
      </c>
      <c r="B1824" s="0" t="s">
        <v>222</v>
      </c>
      <c r="C1824" s="0" t="s">
        <v>521</v>
      </c>
      <c r="D1824" s="0" t="s">
        <v>522</v>
      </c>
      <c r="E1824" s="0" t="s">
        <v>537</v>
      </c>
      <c r="F1824" s="0" t="s">
        <v>539</v>
      </c>
      <c r="G1824" s="0" t="s">
        <v>530</v>
      </c>
    </row>
    <row r="1825" customFormat="false" ht="12.8" hidden="false" customHeight="false" outlineLevel="0" collapsed="false">
      <c r="A1825" s="0" t="s">
        <v>9</v>
      </c>
      <c r="B1825" s="0" t="s">
        <v>222</v>
      </c>
      <c r="C1825" s="0" t="s">
        <v>521</v>
      </c>
      <c r="D1825" s="0" t="s">
        <v>522</v>
      </c>
      <c r="E1825" s="0" t="s">
        <v>531</v>
      </c>
      <c r="F1825" s="0" t="s">
        <v>539</v>
      </c>
      <c r="G1825" s="0" t="s">
        <v>530</v>
      </c>
    </row>
    <row r="1826" customFormat="false" ht="12.8" hidden="false" customHeight="false" outlineLevel="0" collapsed="false">
      <c r="A1826" s="0" t="s">
        <v>10</v>
      </c>
      <c r="B1826" s="0" t="s">
        <v>223</v>
      </c>
      <c r="C1826" s="0" t="s">
        <v>519</v>
      </c>
      <c r="D1826" s="0" t="s">
        <v>520</v>
      </c>
      <c r="E1826" s="0" t="s">
        <v>528</v>
      </c>
      <c r="F1826" s="0" t="s">
        <v>539</v>
      </c>
      <c r="G1826" s="0" t="s">
        <v>530</v>
      </c>
    </row>
    <row r="1827" customFormat="false" ht="12.8" hidden="false" customHeight="false" outlineLevel="0" collapsed="false">
      <c r="A1827" s="0" t="s">
        <v>10</v>
      </c>
      <c r="B1827" s="0" t="s">
        <v>223</v>
      </c>
      <c r="C1827" s="0" t="s">
        <v>519</v>
      </c>
      <c r="D1827" s="0" t="s">
        <v>520</v>
      </c>
      <c r="E1827" s="0" t="s">
        <v>531</v>
      </c>
      <c r="F1827" s="0" t="s">
        <v>539</v>
      </c>
      <c r="G1827" s="0" t="s">
        <v>530</v>
      </c>
    </row>
    <row r="1828" customFormat="false" ht="12.8" hidden="false" customHeight="false" outlineLevel="0" collapsed="false">
      <c r="A1828" s="0" t="s">
        <v>10</v>
      </c>
      <c r="B1828" s="0" t="s">
        <v>223</v>
      </c>
      <c r="C1828" s="0" t="s">
        <v>519</v>
      </c>
      <c r="D1828" s="0" t="s">
        <v>520</v>
      </c>
      <c r="E1828" s="0" t="s">
        <v>533</v>
      </c>
      <c r="F1828" s="0" t="s">
        <v>539</v>
      </c>
      <c r="G1828" s="0" t="s">
        <v>530</v>
      </c>
    </row>
    <row r="1829" customFormat="false" ht="12.8" hidden="false" customHeight="false" outlineLevel="0" collapsed="false">
      <c r="A1829" s="0" t="s">
        <v>10</v>
      </c>
      <c r="B1829" s="0" t="s">
        <v>223</v>
      </c>
      <c r="C1829" s="0" t="s">
        <v>519</v>
      </c>
      <c r="D1829" s="0" t="s">
        <v>520</v>
      </c>
      <c r="E1829" s="0" t="s">
        <v>534</v>
      </c>
      <c r="F1829" s="0" t="s">
        <v>539</v>
      </c>
      <c r="G1829" s="0" t="s">
        <v>530</v>
      </c>
    </row>
    <row r="1830" customFormat="false" ht="12.8" hidden="false" customHeight="false" outlineLevel="0" collapsed="false">
      <c r="A1830" s="0" t="s">
        <v>10</v>
      </c>
      <c r="B1830" s="0" t="s">
        <v>223</v>
      </c>
      <c r="C1830" s="0" t="s">
        <v>519</v>
      </c>
      <c r="D1830" s="0" t="s">
        <v>520</v>
      </c>
      <c r="E1830" s="0" t="s">
        <v>535</v>
      </c>
      <c r="F1830" s="0" t="s">
        <v>539</v>
      </c>
      <c r="G1830" s="0" t="s">
        <v>530</v>
      </c>
    </row>
    <row r="1831" customFormat="false" ht="12.8" hidden="false" customHeight="false" outlineLevel="0" collapsed="false">
      <c r="A1831" s="0" t="s">
        <v>10</v>
      </c>
      <c r="B1831" s="0" t="s">
        <v>223</v>
      </c>
      <c r="C1831" s="0" t="s">
        <v>519</v>
      </c>
      <c r="D1831" s="0" t="s">
        <v>520</v>
      </c>
      <c r="E1831" s="0" t="s">
        <v>536</v>
      </c>
      <c r="F1831" s="0" t="s">
        <v>539</v>
      </c>
      <c r="G1831" s="0" t="s">
        <v>530</v>
      </c>
    </row>
    <row r="1832" customFormat="false" ht="12.8" hidden="false" customHeight="false" outlineLevel="0" collapsed="false">
      <c r="A1832" s="0" t="s">
        <v>10</v>
      </c>
      <c r="B1832" s="0" t="s">
        <v>223</v>
      </c>
      <c r="C1832" s="0" t="s">
        <v>521</v>
      </c>
      <c r="D1832" s="0" t="s">
        <v>520</v>
      </c>
      <c r="E1832" s="0" t="s">
        <v>537</v>
      </c>
      <c r="F1832" s="0" t="s">
        <v>539</v>
      </c>
      <c r="G1832" s="0" t="s">
        <v>530</v>
      </c>
    </row>
    <row r="1833" customFormat="false" ht="12.8" hidden="false" customHeight="false" outlineLevel="0" collapsed="false">
      <c r="A1833" s="0" t="s">
        <v>10</v>
      </c>
      <c r="B1833" s="0" t="s">
        <v>223</v>
      </c>
      <c r="C1833" s="0" t="s">
        <v>521</v>
      </c>
      <c r="D1833" s="0" t="s">
        <v>520</v>
      </c>
      <c r="E1833" s="0" t="s">
        <v>531</v>
      </c>
      <c r="F1833" s="0" t="s">
        <v>539</v>
      </c>
      <c r="G1833" s="0" t="s">
        <v>530</v>
      </c>
    </row>
    <row r="1834" customFormat="false" ht="12.8" hidden="false" customHeight="false" outlineLevel="0" collapsed="false">
      <c r="A1834" s="0" t="s">
        <v>10</v>
      </c>
      <c r="B1834" s="0" t="s">
        <v>223</v>
      </c>
      <c r="C1834" s="0" t="s">
        <v>521</v>
      </c>
      <c r="D1834" s="0" t="s">
        <v>520</v>
      </c>
      <c r="E1834" s="0" t="s">
        <v>538</v>
      </c>
      <c r="F1834" s="0" t="s">
        <v>539</v>
      </c>
      <c r="G1834" s="0" t="s">
        <v>530</v>
      </c>
    </row>
    <row r="1835" customFormat="false" ht="12.8" hidden="false" customHeight="false" outlineLevel="0" collapsed="false">
      <c r="A1835" s="0" t="s">
        <v>10</v>
      </c>
      <c r="B1835" s="0" t="s">
        <v>223</v>
      </c>
      <c r="C1835" s="0" t="s">
        <v>521</v>
      </c>
      <c r="D1835" s="0" t="s">
        <v>520</v>
      </c>
      <c r="E1835" s="0" t="s">
        <v>536</v>
      </c>
      <c r="F1835" s="0" t="s">
        <v>539</v>
      </c>
      <c r="G1835" s="0" t="s">
        <v>530</v>
      </c>
    </row>
    <row r="1836" customFormat="false" ht="12.8" hidden="false" customHeight="false" outlineLevel="0" collapsed="false">
      <c r="A1836" s="0" t="s">
        <v>10</v>
      </c>
      <c r="B1836" s="0" t="s">
        <v>224</v>
      </c>
      <c r="C1836" s="0" t="s">
        <v>519</v>
      </c>
      <c r="D1836" s="0" t="s">
        <v>520</v>
      </c>
      <c r="E1836" s="0" t="s">
        <v>528</v>
      </c>
      <c r="F1836" s="0" t="s">
        <v>539</v>
      </c>
      <c r="G1836" s="0" t="s">
        <v>530</v>
      </c>
    </row>
    <row r="1837" customFormat="false" ht="12.8" hidden="false" customHeight="false" outlineLevel="0" collapsed="false">
      <c r="A1837" s="0" t="s">
        <v>10</v>
      </c>
      <c r="B1837" s="0" t="s">
        <v>224</v>
      </c>
      <c r="C1837" s="0" t="s">
        <v>519</v>
      </c>
      <c r="D1837" s="0" t="s">
        <v>520</v>
      </c>
      <c r="E1837" s="0" t="s">
        <v>531</v>
      </c>
      <c r="F1837" s="0" t="s">
        <v>539</v>
      </c>
      <c r="G1837" s="0" t="s">
        <v>530</v>
      </c>
    </row>
    <row r="1838" customFormat="false" ht="12.8" hidden="false" customHeight="false" outlineLevel="0" collapsed="false">
      <c r="A1838" s="0" t="s">
        <v>10</v>
      </c>
      <c r="B1838" s="0" t="s">
        <v>224</v>
      </c>
      <c r="C1838" s="0" t="s">
        <v>519</v>
      </c>
      <c r="D1838" s="0" t="s">
        <v>520</v>
      </c>
      <c r="E1838" s="0" t="s">
        <v>533</v>
      </c>
      <c r="F1838" s="0" t="s">
        <v>539</v>
      </c>
      <c r="G1838" s="0" t="s">
        <v>530</v>
      </c>
    </row>
    <row r="1839" customFormat="false" ht="12.8" hidden="false" customHeight="false" outlineLevel="0" collapsed="false">
      <c r="A1839" s="0" t="s">
        <v>10</v>
      </c>
      <c r="B1839" s="0" t="s">
        <v>224</v>
      </c>
      <c r="C1839" s="0" t="s">
        <v>519</v>
      </c>
      <c r="D1839" s="0" t="s">
        <v>520</v>
      </c>
      <c r="E1839" s="0" t="s">
        <v>534</v>
      </c>
      <c r="F1839" s="0" t="s">
        <v>539</v>
      </c>
      <c r="G1839" s="0" t="s">
        <v>530</v>
      </c>
    </row>
    <row r="1840" customFormat="false" ht="12.8" hidden="false" customHeight="false" outlineLevel="0" collapsed="false">
      <c r="A1840" s="0" t="s">
        <v>10</v>
      </c>
      <c r="B1840" s="0" t="s">
        <v>224</v>
      </c>
      <c r="C1840" s="0" t="s">
        <v>519</v>
      </c>
      <c r="D1840" s="0" t="s">
        <v>520</v>
      </c>
      <c r="E1840" s="0" t="s">
        <v>535</v>
      </c>
      <c r="F1840" s="0" t="s">
        <v>539</v>
      </c>
      <c r="G1840" s="0" t="s">
        <v>530</v>
      </c>
    </row>
    <row r="1841" customFormat="false" ht="12.8" hidden="false" customHeight="false" outlineLevel="0" collapsed="false">
      <c r="A1841" s="0" t="s">
        <v>10</v>
      </c>
      <c r="B1841" s="0" t="s">
        <v>224</v>
      </c>
      <c r="C1841" s="0" t="s">
        <v>519</v>
      </c>
      <c r="D1841" s="0" t="s">
        <v>520</v>
      </c>
      <c r="E1841" s="0" t="s">
        <v>536</v>
      </c>
      <c r="F1841" s="0" t="s">
        <v>539</v>
      </c>
      <c r="G1841" s="0" t="s">
        <v>530</v>
      </c>
    </row>
    <row r="1842" customFormat="false" ht="12.8" hidden="false" customHeight="false" outlineLevel="0" collapsed="false">
      <c r="A1842" s="0" t="s">
        <v>10</v>
      </c>
      <c r="B1842" s="0" t="s">
        <v>224</v>
      </c>
      <c r="C1842" s="0" t="s">
        <v>521</v>
      </c>
      <c r="D1842" s="0" t="s">
        <v>520</v>
      </c>
      <c r="E1842" s="0" t="s">
        <v>537</v>
      </c>
      <c r="F1842" s="0" t="s">
        <v>539</v>
      </c>
      <c r="G1842" s="0" t="s">
        <v>530</v>
      </c>
    </row>
    <row r="1843" customFormat="false" ht="12.8" hidden="false" customHeight="false" outlineLevel="0" collapsed="false">
      <c r="A1843" s="0" t="s">
        <v>10</v>
      </c>
      <c r="B1843" s="0" t="s">
        <v>224</v>
      </c>
      <c r="C1843" s="0" t="s">
        <v>521</v>
      </c>
      <c r="D1843" s="0" t="s">
        <v>520</v>
      </c>
      <c r="E1843" s="0" t="s">
        <v>531</v>
      </c>
      <c r="F1843" s="0" t="s">
        <v>539</v>
      </c>
      <c r="G1843" s="0" t="s">
        <v>530</v>
      </c>
    </row>
    <row r="1844" customFormat="false" ht="12.8" hidden="false" customHeight="false" outlineLevel="0" collapsed="false">
      <c r="A1844" s="0" t="s">
        <v>10</v>
      </c>
      <c r="B1844" s="0" t="s">
        <v>224</v>
      </c>
      <c r="C1844" s="0" t="s">
        <v>521</v>
      </c>
      <c r="D1844" s="0" t="s">
        <v>520</v>
      </c>
      <c r="E1844" s="0" t="s">
        <v>538</v>
      </c>
      <c r="F1844" s="0" t="s">
        <v>539</v>
      </c>
      <c r="G1844" s="0" t="s">
        <v>530</v>
      </c>
    </row>
    <row r="1845" customFormat="false" ht="12.8" hidden="false" customHeight="false" outlineLevel="0" collapsed="false">
      <c r="A1845" s="0" t="s">
        <v>10</v>
      </c>
      <c r="B1845" s="0" t="s">
        <v>224</v>
      </c>
      <c r="C1845" s="0" t="s">
        <v>521</v>
      </c>
      <c r="D1845" s="0" t="s">
        <v>520</v>
      </c>
      <c r="E1845" s="0" t="s">
        <v>536</v>
      </c>
      <c r="F1845" s="0" t="s">
        <v>539</v>
      </c>
      <c r="G1845" s="0" t="s">
        <v>530</v>
      </c>
    </row>
    <row r="1846" customFormat="false" ht="12.8" hidden="false" customHeight="false" outlineLevel="0" collapsed="false">
      <c r="A1846" s="0" t="s">
        <v>10</v>
      </c>
      <c r="B1846" s="0" t="s">
        <v>225</v>
      </c>
      <c r="C1846" s="0" t="s">
        <v>519</v>
      </c>
      <c r="D1846" s="0" t="s">
        <v>520</v>
      </c>
      <c r="E1846" s="0" t="s">
        <v>528</v>
      </c>
      <c r="F1846" s="0" t="s">
        <v>539</v>
      </c>
      <c r="G1846" s="0" t="s">
        <v>530</v>
      </c>
    </row>
    <row r="1847" customFormat="false" ht="12.8" hidden="false" customHeight="false" outlineLevel="0" collapsed="false">
      <c r="A1847" s="0" t="s">
        <v>10</v>
      </c>
      <c r="B1847" s="0" t="s">
        <v>225</v>
      </c>
      <c r="C1847" s="0" t="s">
        <v>519</v>
      </c>
      <c r="D1847" s="0" t="s">
        <v>520</v>
      </c>
      <c r="E1847" s="0" t="s">
        <v>531</v>
      </c>
      <c r="F1847" s="0" t="s">
        <v>539</v>
      </c>
      <c r="G1847" s="0" t="s">
        <v>530</v>
      </c>
    </row>
    <row r="1848" customFormat="false" ht="12.8" hidden="false" customHeight="false" outlineLevel="0" collapsed="false">
      <c r="A1848" s="0" t="s">
        <v>10</v>
      </c>
      <c r="B1848" s="0" t="s">
        <v>225</v>
      </c>
      <c r="C1848" s="0" t="s">
        <v>519</v>
      </c>
      <c r="D1848" s="0" t="s">
        <v>520</v>
      </c>
      <c r="E1848" s="0" t="s">
        <v>533</v>
      </c>
      <c r="F1848" s="0" t="s">
        <v>539</v>
      </c>
      <c r="G1848" s="0" t="s">
        <v>530</v>
      </c>
    </row>
    <row r="1849" customFormat="false" ht="12.8" hidden="false" customHeight="false" outlineLevel="0" collapsed="false">
      <c r="A1849" s="0" t="s">
        <v>10</v>
      </c>
      <c r="B1849" s="0" t="s">
        <v>225</v>
      </c>
      <c r="C1849" s="0" t="s">
        <v>519</v>
      </c>
      <c r="D1849" s="0" t="s">
        <v>520</v>
      </c>
      <c r="E1849" s="0" t="s">
        <v>534</v>
      </c>
      <c r="F1849" s="0" t="s">
        <v>539</v>
      </c>
      <c r="G1849" s="0" t="s">
        <v>530</v>
      </c>
    </row>
    <row r="1850" customFormat="false" ht="12.8" hidden="false" customHeight="false" outlineLevel="0" collapsed="false">
      <c r="A1850" s="0" t="s">
        <v>10</v>
      </c>
      <c r="B1850" s="0" t="s">
        <v>225</v>
      </c>
      <c r="C1850" s="0" t="s">
        <v>519</v>
      </c>
      <c r="D1850" s="0" t="s">
        <v>520</v>
      </c>
      <c r="E1850" s="0" t="s">
        <v>535</v>
      </c>
      <c r="F1850" s="0" t="s">
        <v>539</v>
      </c>
      <c r="G1850" s="0" t="s">
        <v>530</v>
      </c>
    </row>
    <row r="1851" customFormat="false" ht="12.8" hidden="false" customHeight="false" outlineLevel="0" collapsed="false">
      <c r="A1851" s="0" t="s">
        <v>10</v>
      </c>
      <c r="B1851" s="0" t="s">
        <v>225</v>
      </c>
      <c r="C1851" s="0" t="s">
        <v>519</v>
      </c>
      <c r="D1851" s="0" t="s">
        <v>520</v>
      </c>
      <c r="E1851" s="0" t="s">
        <v>536</v>
      </c>
      <c r="F1851" s="0" t="s">
        <v>539</v>
      </c>
      <c r="G1851" s="0" t="s">
        <v>530</v>
      </c>
    </row>
    <row r="1852" customFormat="false" ht="12.8" hidden="false" customHeight="false" outlineLevel="0" collapsed="false">
      <c r="A1852" s="0" t="s">
        <v>10</v>
      </c>
      <c r="B1852" s="0" t="s">
        <v>225</v>
      </c>
      <c r="C1852" s="0" t="s">
        <v>521</v>
      </c>
      <c r="D1852" s="0" t="s">
        <v>520</v>
      </c>
      <c r="E1852" s="0" t="s">
        <v>537</v>
      </c>
      <c r="F1852" s="0" t="s">
        <v>539</v>
      </c>
      <c r="G1852" s="0" t="s">
        <v>530</v>
      </c>
    </row>
    <row r="1853" customFormat="false" ht="12.8" hidden="false" customHeight="false" outlineLevel="0" collapsed="false">
      <c r="A1853" s="0" t="s">
        <v>10</v>
      </c>
      <c r="B1853" s="0" t="s">
        <v>225</v>
      </c>
      <c r="C1853" s="0" t="s">
        <v>521</v>
      </c>
      <c r="D1853" s="0" t="s">
        <v>520</v>
      </c>
      <c r="E1853" s="0" t="s">
        <v>531</v>
      </c>
      <c r="F1853" s="0" t="s">
        <v>539</v>
      </c>
      <c r="G1853" s="0" t="s">
        <v>530</v>
      </c>
    </row>
    <row r="1854" customFormat="false" ht="12.8" hidden="false" customHeight="false" outlineLevel="0" collapsed="false">
      <c r="A1854" s="0" t="s">
        <v>10</v>
      </c>
      <c r="B1854" s="0" t="s">
        <v>225</v>
      </c>
      <c r="C1854" s="0" t="s">
        <v>521</v>
      </c>
      <c r="D1854" s="0" t="s">
        <v>520</v>
      </c>
      <c r="E1854" s="0" t="s">
        <v>538</v>
      </c>
      <c r="F1854" s="0" t="s">
        <v>539</v>
      </c>
      <c r="G1854" s="0" t="s">
        <v>530</v>
      </c>
    </row>
    <row r="1855" customFormat="false" ht="12.8" hidden="false" customHeight="false" outlineLevel="0" collapsed="false">
      <c r="A1855" s="0" t="s">
        <v>10</v>
      </c>
      <c r="B1855" s="0" t="s">
        <v>225</v>
      </c>
      <c r="C1855" s="0" t="s">
        <v>521</v>
      </c>
      <c r="D1855" s="0" t="s">
        <v>520</v>
      </c>
      <c r="E1855" s="0" t="s">
        <v>536</v>
      </c>
      <c r="F1855" s="0" t="s">
        <v>539</v>
      </c>
      <c r="G1855" s="0" t="s">
        <v>530</v>
      </c>
    </row>
    <row r="1856" customFormat="false" ht="12.8" hidden="false" customHeight="false" outlineLevel="0" collapsed="false">
      <c r="A1856" s="0" t="s">
        <v>10</v>
      </c>
      <c r="B1856" s="0" t="s">
        <v>226</v>
      </c>
      <c r="C1856" s="0" t="s">
        <v>519</v>
      </c>
      <c r="D1856" s="0" t="s">
        <v>520</v>
      </c>
      <c r="E1856" s="0" t="s">
        <v>528</v>
      </c>
      <c r="F1856" s="0" t="s">
        <v>539</v>
      </c>
      <c r="G1856" s="0" t="s">
        <v>530</v>
      </c>
    </row>
    <row r="1857" customFormat="false" ht="12.8" hidden="false" customHeight="false" outlineLevel="0" collapsed="false">
      <c r="A1857" s="0" t="s">
        <v>10</v>
      </c>
      <c r="B1857" s="0" t="s">
        <v>226</v>
      </c>
      <c r="C1857" s="0" t="s">
        <v>519</v>
      </c>
      <c r="D1857" s="0" t="s">
        <v>520</v>
      </c>
      <c r="E1857" s="0" t="s">
        <v>531</v>
      </c>
      <c r="F1857" s="0" t="s">
        <v>539</v>
      </c>
      <c r="G1857" s="0" t="s">
        <v>530</v>
      </c>
    </row>
    <row r="1858" customFormat="false" ht="12.8" hidden="false" customHeight="false" outlineLevel="0" collapsed="false">
      <c r="A1858" s="0" t="s">
        <v>10</v>
      </c>
      <c r="B1858" s="0" t="s">
        <v>226</v>
      </c>
      <c r="C1858" s="0" t="s">
        <v>519</v>
      </c>
      <c r="D1858" s="0" t="s">
        <v>520</v>
      </c>
      <c r="E1858" s="0" t="s">
        <v>533</v>
      </c>
      <c r="F1858" s="0" t="s">
        <v>539</v>
      </c>
      <c r="G1858" s="0" t="s">
        <v>530</v>
      </c>
    </row>
    <row r="1859" customFormat="false" ht="12.8" hidden="false" customHeight="false" outlineLevel="0" collapsed="false">
      <c r="A1859" s="0" t="s">
        <v>10</v>
      </c>
      <c r="B1859" s="0" t="s">
        <v>226</v>
      </c>
      <c r="C1859" s="0" t="s">
        <v>519</v>
      </c>
      <c r="D1859" s="0" t="s">
        <v>520</v>
      </c>
      <c r="E1859" s="0" t="s">
        <v>534</v>
      </c>
      <c r="F1859" s="0" t="s">
        <v>539</v>
      </c>
      <c r="G1859" s="0" t="s">
        <v>530</v>
      </c>
    </row>
    <row r="1860" customFormat="false" ht="12.8" hidden="false" customHeight="false" outlineLevel="0" collapsed="false">
      <c r="A1860" s="0" t="s">
        <v>10</v>
      </c>
      <c r="B1860" s="0" t="s">
        <v>226</v>
      </c>
      <c r="C1860" s="0" t="s">
        <v>519</v>
      </c>
      <c r="D1860" s="0" t="s">
        <v>520</v>
      </c>
      <c r="E1860" s="0" t="s">
        <v>535</v>
      </c>
      <c r="F1860" s="0" t="s">
        <v>539</v>
      </c>
      <c r="G1860" s="0" t="s">
        <v>530</v>
      </c>
    </row>
    <row r="1861" customFormat="false" ht="12.8" hidden="false" customHeight="false" outlineLevel="0" collapsed="false">
      <c r="A1861" s="0" t="s">
        <v>10</v>
      </c>
      <c r="B1861" s="0" t="s">
        <v>226</v>
      </c>
      <c r="C1861" s="0" t="s">
        <v>519</v>
      </c>
      <c r="D1861" s="0" t="s">
        <v>520</v>
      </c>
      <c r="E1861" s="0" t="s">
        <v>536</v>
      </c>
      <c r="F1861" s="0" t="s">
        <v>539</v>
      </c>
      <c r="G1861" s="0" t="s">
        <v>530</v>
      </c>
    </row>
    <row r="1862" customFormat="false" ht="12.8" hidden="false" customHeight="false" outlineLevel="0" collapsed="false">
      <c r="A1862" s="0" t="s">
        <v>10</v>
      </c>
      <c r="B1862" s="0" t="s">
        <v>226</v>
      </c>
      <c r="C1862" s="0" t="s">
        <v>521</v>
      </c>
      <c r="D1862" s="0" t="s">
        <v>520</v>
      </c>
      <c r="E1862" s="0" t="s">
        <v>537</v>
      </c>
      <c r="F1862" s="0" t="s">
        <v>539</v>
      </c>
      <c r="G1862" s="0" t="s">
        <v>530</v>
      </c>
    </row>
    <row r="1863" customFormat="false" ht="12.8" hidden="false" customHeight="false" outlineLevel="0" collapsed="false">
      <c r="A1863" s="0" t="s">
        <v>10</v>
      </c>
      <c r="B1863" s="0" t="s">
        <v>226</v>
      </c>
      <c r="C1863" s="0" t="s">
        <v>521</v>
      </c>
      <c r="D1863" s="0" t="s">
        <v>520</v>
      </c>
      <c r="E1863" s="0" t="s">
        <v>531</v>
      </c>
      <c r="F1863" s="0" t="s">
        <v>539</v>
      </c>
      <c r="G1863" s="0" t="s">
        <v>530</v>
      </c>
    </row>
    <row r="1864" customFormat="false" ht="12.8" hidden="false" customHeight="false" outlineLevel="0" collapsed="false">
      <c r="A1864" s="0" t="s">
        <v>10</v>
      </c>
      <c r="B1864" s="0" t="s">
        <v>226</v>
      </c>
      <c r="C1864" s="0" t="s">
        <v>521</v>
      </c>
      <c r="D1864" s="0" t="s">
        <v>520</v>
      </c>
      <c r="E1864" s="0" t="s">
        <v>538</v>
      </c>
      <c r="F1864" s="0" t="s">
        <v>539</v>
      </c>
      <c r="G1864" s="0" t="s">
        <v>530</v>
      </c>
    </row>
    <row r="1865" customFormat="false" ht="12.8" hidden="false" customHeight="false" outlineLevel="0" collapsed="false">
      <c r="A1865" s="0" t="s">
        <v>10</v>
      </c>
      <c r="B1865" s="0" t="s">
        <v>226</v>
      </c>
      <c r="C1865" s="0" t="s">
        <v>521</v>
      </c>
      <c r="D1865" s="0" t="s">
        <v>520</v>
      </c>
      <c r="E1865" s="0" t="s">
        <v>536</v>
      </c>
      <c r="F1865" s="0" t="s">
        <v>539</v>
      </c>
      <c r="G1865" s="0" t="s">
        <v>530</v>
      </c>
    </row>
    <row r="1866" customFormat="false" ht="12.8" hidden="false" customHeight="false" outlineLevel="0" collapsed="false">
      <c r="A1866" s="0" t="s">
        <v>10</v>
      </c>
      <c r="B1866" s="0" t="s">
        <v>227</v>
      </c>
      <c r="C1866" s="0" t="s">
        <v>519</v>
      </c>
      <c r="D1866" s="0" t="s">
        <v>520</v>
      </c>
      <c r="E1866" s="0" t="s">
        <v>528</v>
      </c>
      <c r="F1866" s="0" t="s">
        <v>539</v>
      </c>
      <c r="G1866" s="0" t="s">
        <v>530</v>
      </c>
    </row>
    <row r="1867" customFormat="false" ht="12.8" hidden="false" customHeight="false" outlineLevel="0" collapsed="false">
      <c r="A1867" s="0" t="s">
        <v>10</v>
      </c>
      <c r="B1867" s="0" t="s">
        <v>227</v>
      </c>
      <c r="C1867" s="0" t="s">
        <v>519</v>
      </c>
      <c r="D1867" s="0" t="s">
        <v>520</v>
      </c>
      <c r="E1867" s="0" t="s">
        <v>531</v>
      </c>
      <c r="F1867" s="0" t="s">
        <v>539</v>
      </c>
      <c r="G1867" s="0" t="s">
        <v>530</v>
      </c>
    </row>
    <row r="1868" customFormat="false" ht="12.8" hidden="false" customHeight="false" outlineLevel="0" collapsed="false">
      <c r="A1868" s="0" t="s">
        <v>10</v>
      </c>
      <c r="B1868" s="0" t="s">
        <v>227</v>
      </c>
      <c r="C1868" s="0" t="s">
        <v>519</v>
      </c>
      <c r="D1868" s="0" t="s">
        <v>520</v>
      </c>
      <c r="E1868" s="0" t="s">
        <v>533</v>
      </c>
      <c r="F1868" s="0" t="s">
        <v>539</v>
      </c>
      <c r="G1868" s="0" t="s">
        <v>530</v>
      </c>
    </row>
    <row r="1869" customFormat="false" ht="12.8" hidden="false" customHeight="false" outlineLevel="0" collapsed="false">
      <c r="A1869" s="0" t="s">
        <v>10</v>
      </c>
      <c r="B1869" s="0" t="s">
        <v>227</v>
      </c>
      <c r="C1869" s="0" t="s">
        <v>519</v>
      </c>
      <c r="D1869" s="0" t="s">
        <v>520</v>
      </c>
      <c r="E1869" s="0" t="s">
        <v>534</v>
      </c>
      <c r="F1869" s="0" t="s">
        <v>539</v>
      </c>
      <c r="G1869" s="0" t="s">
        <v>530</v>
      </c>
    </row>
    <row r="1870" customFormat="false" ht="12.8" hidden="false" customHeight="false" outlineLevel="0" collapsed="false">
      <c r="A1870" s="0" t="s">
        <v>10</v>
      </c>
      <c r="B1870" s="0" t="s">
        <v>227</v>
      </c>
      <c r="C1870" s="0" t="s">
        <v>519</v>
      </c>
      <c r="D1870" s="0" t="s">
        <v>520</v>
      </c>
      <c r="E1870" s="0" t="s">
        <v>535</v>
      </c>
      <c r="F1870" s="0" t="s">
        <v>539</v>
      </c>
      <c r="G1870" s="0" t="s">
        <v>530</v>
      </c>
    </row>
    <row r="1871" customFormat="false" ht="12.8" hidden="false" customHeight="false" outlineLevel="0" collapsed="false">
      <c r="A1871" s="0" t="s">
        <v>10</v>
      </c>
      <c r="B1871" s="0" t="s">
        <v>227</v>
      </c>
      <c r="C1871" s="0" t="s">
        <v>519</v>
      </c>
      <c r="D1871" s="0" t="s">
        <v>520</v>
      </c>
      <c r="E1871" s="0" t="s">
        <v>536</v>
      </c>
      <c r="F1871" s="0" t="s">
        <v>539</v>
      </c>
      <c r="G1871" s="0" t="s">
        <v>530</v>
      </c>
    </row>
    <row r="1872" customFormat="false" ht="12.8" hidden="false" customHeight="false" outlineLevel="0" collapsed="false">
      <c r="A1872" s="0" t="s">
        <v>10</v>
      </c>
      <c r="B1872" s="0" t="s">
        <v>227</v>
      </c>
      <c r="C1872" s="0" t="s">
        <v>521</v>
      </c>
      <c r="D1872" s="0" t="s">
        <v>520</v>
      </c>
      <c r="E1872" s="0" t="s">
        <v>537</v>
      </c>
      <c r="F1872" s="0" t="s">
        <v>539</v>
      </c>
      <c r="G1872" s="0" t="s">
        <v>530</v>
      </c>
    </row>
    <row r="1873" customFormat="false" ht="12.8" hidden="false" customHeight="false" outlineLevel="0" collapsed="false">
      <c r="A1873" s="0" t="s">
        <v>10</v>
      </c>
      <c r="B1873" s="0" t="s">
        <v>227</v>
      </c>
      <c r="C1873" s="0" t="s">
        <v>521</v>
      </c>
      <c r="D1873" s="0" t="s">
        <v>520</v>
      </c>
      <c r="E1873" s="0" t="s">
        <v>531</v>
      </c>
      <c r="F1873" s="0" t="s">
        <v>539</v>
      </c>
      <c r="G1873" s="0" t="s">
        <v>530</v>
      </c>
    </row>
    <row r="1874" customFormat="false" ht="12.8" hidden="false" customHeight="false" outlineLevel="0" collapsed="false">
      <c r="A1874" s="0" t="s">
        <v>10</v>
      </c>
      <c r="B1874" s="0" t="s">
        <v>227</v>
      </c>
      <c r="C1874" s="0" t="s">
        <v>521</v>
      </c>
      <c r="D1874" s="0" t="s">
        <v>520</v>
      </c>
      <c r="E1874" s="0" t="s">
        <v>538</v>
      </c>
      <c r="F1874" s="0" t="s">
        <v>539</v>
      </c>
      <c r="G1874" s="0" t="s">
        <v>530</v>
      </c>
    </row>
    <row r="1875" customFormat="false" ht="12.8" hidden="false" customHeight="false" outlineLevel="0" collapsed="false">
      <c r="A1875" s="0" t="s">
        <v>10</v>
      </c>
      <c r="B1875" s="0" t="s">
        <v>227</v>
      </c>
      <c r="C1875" s="0" t="s">
        <v>521</v>
      </c>
      <c r="D1875" s="0" t="s">
        <v>520</v>
      </c>
      <c r="E1875" s="0" t="s">
        <v>536</v>
      </c>
      <c r="F1875" s="0" t="s">
        <v>539</v>
      </c>
      <c r="G1875" s="0" t="s">
        <v>530</v>
      </c>
    </row>
    <row r="1876" customFormat="false" ht="12.8" hidden="false" customHeight="false" outlineLevel="0" collapsed="false">
      <c r="A1876" s="0" t="s">
        <v>10</v>
      </c>
      <c r="B1876" s="0" t="s">
        <v>228</v>
      </c>
      <c r="C1876" s="0" t="s">
        <v>519</v>
      </c>
      <c r="D1876" s="0" t="s">
        <v>520</v>
      </c>
      <c r="E1876" s="0" t="s">
        <v>528</v>
      </c>
      <c r="F1876" s="0" t="s">
        <v>539</v>
      </c>
      <c r="G1876" s="0" t="s">
        <v>530</v>
      </c>
    </row>
    <row r="1877" customFormat="false" ht="12.8" hidden="false" customHeight="false" outlineLevel="0" collapsed="false">
      <c r="A1877" s="0" t="s">
        <v>10</v>
      </c>
      <c r="B1877" s="0" t="s">
        <v>228</v>
      </c>
      <c r="C1877" s="0" t="s">
        <v>519</v>
      </c>
      <c r="D1877" s="0" t="s">
        <v>520</v>
      </c>
      <c r="E1877" s="0" t="s">
        <v>531</v>
      </c>
      <c r="F1877" s="0" t="s">
        <v>539</v>
      </c>
      <c r="G1877" s="0" t="s">
        <v>530</v>
      </c>
    </row>
    <row r="1878" customFormat="false" ht="12.8" hidden="false" customHeight="false" outlineLevel="0" collapsed="false">
      <c r="A1878" s="0" t="s">
        <v>10</v>
      </c>
      <c r="B1878" s="0" t="s">
        <v>228</v>
      </c>
      <c r="C1878" s="0" t="s">
        <v>519</v>
      </c>
      <c r="D1878" s="0" t="s">
        <v>520</v>
      </c>
      <c r="E1878" s="0" t="s">
        <v>533</v>
      </c>
      <c r="F1878" s="0" t="s">
        <v>539</v>
      </c>
      <c r="G1878" s="0" t="s">
        <v>530</v>
      </c>
    </row>
    <row r="1879" customFormat="false" ht="12.8" hidden="false" customHeight="false" outlineLevel="0" collapsed="false">
      <c r="A1879" s="0" t="s">
        <v>10</v>
      </c>
      <c r="B1879" s="0" t="s">
        <v>228</v>
      </c>
      <c r="C1879" s="0" t="s">
        <v>519</v>
      </c>
      <c r="D1879" s="0" t="s">
        <v>520</v>
      </c>
      <c r="E1879" s="0" t="s">
        <v>534</v>
      </c>
      <c r="F1879" s="0" t="s">
        <v>539</v>
      </c>
      <c r="G1879" s="0" t="s">
        <v>530</v>
      </c>
    </row>
    <row r="1880" customFormat="false" ht="12.8" hidden="false" customHeight="false" outlineLevel="0" collapsed="false">
      <c r="A1880" s="0" t="s">
        <v>10</v>
      </c>
      <c r="B1880" s="0" t="s">
        <v>228</v>
      </c>
      <c r="C1880" s="0" t="s">
        <v>519</v>
      </c>
      <c r="D1880" s="0" t="s">
        <v>520</v>
      </c>
      <c r="E1880" s="0" t="s">
        <v>535</v>
      </c>
      <c r="F1880" s="0" t="s">
        <v>539</v>
      </c>
      <c r="G1880" s="0" t="s">
        <v>530</v>
      </c>
    </row>
    <row r="1881" customFormat="false" ht="12.8" hidden="false" customHeight="false" outlineLevel="0" collapsed="false">
      <c r="A1881" s="0" t="s">
        <v>10</v>
      </c>
      <c r="B1881" s="0" t="s">
        <v>228</v>
      </c>
      <c r="C1881" s="0" t="s">
        <v>519</v>
      </c>
      <c r="D1881" s="0" t="s">
        <v>520</v>
      </c>
      <c r="E1881" s="0" t="s">
        <v>536</v>
      </c>
      <c r="F1881" s="0" t="s">
        <v>539</v>
      </c>
      <c r="G1881" s="0" t="s">
        <v>530</v>
      </c>
    </row>
    <row r="1882" customFormat="false" ht="12.8" hidden="false" customHeight="false" outlineLevel="0" collapsed="false">
      <c r="A1882" s="0" t="s">
        <v>10</v>
      </c>
      <c r="B1882" s="0" t="s">
        <v>228</v>
      </c>
      <c r="C1882" s="0" t="s">
        <v>521</v>
      </c>
      <c r="D1882" s="0" t="s">
        <v>520</v>
      </c>
      <c r="E1882" s="0" t="s">
        <v>537</v>
      </c>
      <c r="F1882" s="0" t="s">
        <v>539</v>
      </c>
      <c r="G1882" s="0" t="s">
        <v>530</v>
      </c>
    </row>
    <row r="1883" customFormat="false" ht="12.8" hidden="false" customHeight="false" outlineLevel="0" collapsed="false">
      <c r="A1883" s="0" t="s">
        <v>10</v>
      </c>
      <c r="B1883" s="0" t="s">
        <v>228</v>
      </c>
      <c r="C1883" s="0" t="s">
        <v>521</v>
      </c>
      <c r="D1883" s="0" t="s">
        <v>520</v>
      </c>
      <c r="E1883" s="0" t="s">
        <v>531</v>
      </c>
      <c r="F1883" s="0" t="s">
        <v>539</v>
      </c>
      <c r="G1883" s="0" t="s">
        <v>530</v>
      </c>
    </row>
    <row r="1884" customFormat="false" ht="12.8" hidden="false" customHeight="false" outlineLevel="0" collapsed="false">
      <c r="A1884" s="0" t="s">
        <v>10</v>
      </c>
      <c r="B1884" s="0" t="s">
        <v>228</v>
      </c>
      <c r="C1884" s="0" t="s">
        <v>521</v>
      </c>
      <c r="D1884" s="0" t="s">
        <v>520</v>
      </c>
      <c r="E1884" s="0" t="s">
        <v>538</v>
      </c>
      <c r="F1884" s="0" t="s">
        <v>539</v>
      </c>
      <c r="G1884" s="0" t="s">
        <v>530</v>
      </c>
    </row>
    <row r="1885" customFormat="false" ht="12.8" hidden="false" customHeight="false" outlineLevel="0" collapsed="false">
      <c r="A1885" s="0" t="s">
        <v>10</v>
      </c>
      <c r="B1885" s="0" t="s">
        <v>228</v>
      </c>
      <c r="C1885" s="0" t="s">
        <v>521</v>
      </c>
      <c r="D1885" s="0" t="s">
        <v>520</v>
      </c>
      <c r="E1885" s="0" t="s">
        <v>536</v>
      </c>
      <c r="F1885" s="0" t="s">
        <v>539</v>
      </c>
      <c r="G1885" s="0" t="s">
        <v>530</v>
      </c>
    </row>
    <row r="1886" customFormat="false" ht="12.8" hidden="false" customHeight="false" outlineLevel="0" collapsed="false">
      <c r="A1886" s="0" t="s">
        <v>10</v>
      </c>
      <c r="B1886" s="0" t="s">
        <v>229</v>
      </c>
      <c r="C1886" s="0" t="s">
        <v>519</v>
      </c>
      <c r="D1886" s="0" t="s">
        <v>520</v>
      </c>
      <c r="E1886" s="0" t="s">
        <v>528</v>
      </c>
      <c r="F1886" s="0" t="s">
        <v>539</v>
      </c>
      <c r="G1886" s="0" t="s">
        <v>530</v>
      </c>
    </row>
    <row r="1887" customFormat="false" ht="12.8" hidden="false" customHeight="false" outlineLevel="0" collapsed="false">
      <c r="A1887" s="0" t="s">
        <v>10</v>
      </c>
      <c r="B1887" s="0" t="s">
        <v>229</v>
      </c>
      <c r="C1887" s="0" t="s">
        <v>519</v>
      </c>
      <c r="D1887" s="0" t="s">
        <v>520</v>
      </c>
      <c r="E1887" s="0" t="s">
        <v>531</v>
      </c>
      <c r="F1887" s="0" t="s">
        <v>539</v>
      </c>
      <c r="G1887" s="0" t="s">
        <v>530</v>
      </c>
    </row>
    <row r="1888" customFormat="false" ht="12.8" hidden="false" customHeight="false" outlineLevel="0" collapsed="false">
      <c r="A1888" s="0" t="s">
        <v>10</v>
      </c>
      <c r="B1888" s="0" t="s">
        <v>229</v>
      </c>
      <c r="C1888" s="0" t="s">
        <v>519</v>
      </c>
      <c r="D1888" s="0" t="s">
        <v>520</v>
      </c>
      <c r="E1888" s="0" t="s">
        <v>533</v>
      </c>
      <c r="F1888" s="0" t="s">
        <v>539</v>
      </c>
      <c r="G1888" s="0" t="s">
        <v>530</v>
      </c>
    </row>
    <row r="1889" customFormat="false" ht="12.8" hidden="false" customHeight="false" outlineLevel="0" collapsed="false">
      <c r="A1889" s="0" t="s">
        <v>10</v>
      </c>
      <c r="B1889" s="0" t="s">
        <v>229</v>
      </c>
      <c r="C1889" s="0" t="s">
        <v>519</v>
      </c>
      <c r="D1889" s="0" t="s">
        <v>520</v>
      </c>
      <c r="E1889" s="0" t="s">
        <v>534</v>
      </c>
      <c r="F1889" s="0" t="s">
        <v>539</v>
      </c>
      <c r="G1889" s="0" t="s">
        <v>530</v>
      </c>
    </row>
    <row r="1890" customFormat="false" ht="12.8" hidden="false" customHeight="false" outlineLevel="0" collapsed="false">
      <c r="A1890" s="0" t="s">
        <v>10</v>
      </c>
      <c r="B1890" s="0" t="s">
        <v>229</v>
      </c>
      <c r="C1890" s="0" t="s">
        <v>519</v>
      </c>
      <c r="D1890" s="0" t="s">
        <v>520</v>
      </c>
      <c r="E1890" s="0" t="s">
        <v>535</v>
      </c>
      <c r="F1890" s="0" t="s">
        <v>539</v>
      </c>
      <c r="G1890" s="0" t="s">
        <v>530</v>
      </c>
    </row>
    <row r="1891" customFormat="false" ht="12.8" hidden="false" customHeight="false" outlineLevel="0" collapsed="false">
      <c r="A1891" s="0" t="s">
        <v>10</v>
      </c>
      <c r="B1891" s="0" t="s">
        <v>229</v>
      </c>
      <c r="C1891" s="0" t="s">
        <v>519</v>
      </c>
      <c r="D1891" s="0" t="s">
        <v>520</v>
      </c>
      <c r="E1891" s="0" t="s">
        <v>536</v>
      </c>
      <c r="F1891" s="0" t="s">
        <v>539</v>
      </c>
      <c r="G1891" s="0" t="s">
        <v>530</v>
      </c>
    </row>
    <row r="1892" customFormat="false" ht="12.8" hidden="false" customHeight="false" outlineLevel="0" collapsed="false">
      <c r="A1892" s="0" t="s">
        <v>10</v>
      </c>
      <c r="B1892" s="0" t="s">
        <v>229</v>
      </c>
      <c r="C1892" s="0" t="s">
        <v>521</v>
      </c>
      <c r="D1892" s="0" t="s">
        <v>520</v>
      </c>
      <c r="E1892" s="0" t="s">
        <v>537</v>
      </c>
      <c r="F1892" s="0" t="s">
        <v>539</v>
      </c>
      <c r="G1892" s="0" t="s">
        <v>530</v>
      </c>
    </row>
    <row r="1893" customFormat="false" ht="12.8" hidden="false" customHeight="false" outlineLevel="0" collapsed="false">
      <c r="A1893" s="0" t="s">
        <v>10</v>
      </c>
      <c r="B1893" s="0" t="s">
        <v>229</v>
      </c>
      <c r="C1893" s="0" t="s">
        <v>521</v>
      </c>
      <c r="D1893" s="0" t="s">
        <v>520</v>
      </c>
      <c r="E1893" s="0" t="s">
        <v>531</v>
      </c>
      <c r="F1893" s="0" t="s">
        <v>539</v>
      </c>
      <c r="G1893" s="0" t="s">
        <v>530</v>
      </c>
    </row>
    <row r="1894" customFormat="false" ht="12.8" hidden="false" customHeight="false" outlineLevel="0" collapsed="false">
      <c r="A1894" s="0" t="s">
        <v>10</v>
      </c>
      <c r="B1894" s="0" t="s">
        <v>229</v>
      </c>
      <c r="C1894" s="0" t="s">
        <v>521</v>
      </c>
      <c r="D1894" s="0" t="s">
        <v>520</v>
      </c>
      <c r="E1894" s="0" t="s">
        <v>538</v>
      </c>
      <c r="F1894" s="0" t="s">
        <v>539</v>
      </c>
      <c r="G1894" s="0" t="s">
        <v>530</v>
      </c>
    </row>
    <row r="1895" customFormat="false" ht="12.8" hidden="false" customHeight="false" outlineLevel="0" collapsed="false">
      <c r="A1895" s="0" t="s">
        <v>10</v>
      </c>
      <c r="B1895" s="0" t="s">
        <v>229</v>
      </c>
      <c r="C1895" s="0" t="s">
        <v>521</v>
      </c>
      <c r="D1895" s="0" t="s">
        <v>520</v>
      </c>
      <c r="E1895" s="0" t="s">
        <v>536</v>
      </c>
      <c r="F1895" s="0" t="s">
        <v>539</v>
      </c>
      <c r="G1895" s="0" t="s">
        <v>530</v>
      </c>
    </row>
    <row r="1896" customFormat="false" ht="12.8" hidden="false" customHeight="false" outlineLevel="0" collapsed="false">
      <c r="A1896" s="0" t="s">
        <v>10</v>
      </c>
      <c r="B1896" s="0" t="s">
        <v>230</v>
      </c>
      <c r="C1896" s="0" t="s">
        <v>519</v>
      </c>
      <c r="D1896" s="0" t="s">
        <v>520</v>
      </c>
      <c r="E1896" s="0" t="s">
        <v>528</v>
      </c>
      <c r="F1896" s="0" t="s">
        <v>539</v>
      </c>
      <c r="G1896" s="0" t="s">
        <v>530</v>
      </c>
    </row>
    <row r="1897" customFormat="false" ht="12.8" hidden="false" customHeight="false" outlineLevel="0" collapsed="false">
      <c r="A1897" s="0" t="s">
        <v>10</v>
      </c>
      <c r="B1897" s="0" t="s">
        <v>230</v>
      </c>
      <c r="C1897" s="0" t="s">
        <v>519</v>
      </c>
      <c r="D1897" s="0" t="s">
        <v>520</v>
      </c>
      <c r="E1897" s="0" t="s">
        <v>531</v>
      </c>
      <c r="F1897" s="0" t="s">
        <v>539</v>
      </c>
      <c r="G1897" s="0" t="s">
        <v>530</v>
      </c>
    </row>
    <row r="1898" customFormat="false" ht="12.8" hidden="false" customHeight="false" outlineLevel="0" collapsed="false">
      <c r="A1898" s="0" t="s">
        <v>10</v>
      </c>
      <c r="B1898" s="0" t="s">
        <v>230</v>
      </c>
      <c r="C1898" s="0" t="s">
        <v>519</v>
      </c>
      <c r="D1898" s="0" t="s">
        <v>520</v>
      </c>
      <c r="E1898" s="0" t="s">
        <v>533</v>
      </c>
      <c r="F1898" s="0" t="s">
        <v>539</v>
      </c>
      <c r="G1898" s="0" t="s">
        <v>530</v>
      </c>
    </row>
    <row r="1899" customFormat="false" ht="12.8" hidden="false" customHeight="false" outlineLevel="0" collapsed="false">
      <c r="A1899" s="0" t="s">
        <v>10</v>
      </c>
      <c r="B1899" s="0" t="s">
        <v>230</v>
      </c>
      <c r="C1899" s="0" t="s">
        <v>519</v>
      </c>
      <c r="D1899" s="0" t="s">
        <v>520</v>
      </c>
      <c r="E1899" s="0" t="s">
        <v>534</v>
      </c>
      <c r="F1899" s="0" t="s">
        <v>539</v>
      </c>
      <c r="G1899" s="0" t="s">
        <v>530</v>
      </c>
    </row>
    <row r="1900" customFormat="false" ht="12.8" hidden="false" customHeight="false" outlineLevel="0" collapsed="false">
      <c r="A1900" s="0" t="s">
        <v>10</v>
      </c>
      <c r="B1900" s="0" t="s">
        <v>230</v>
      </c>
      <c r="C1900" s="0" t="s">
        <v>519</v>
      </c>
      <c r="D1900" s="0" t="s">
        <v>520</v>
      </c>
      <c r="E1900" s="0" t="s">
        <v>535</v>
      </c>
      <c r="F1900" s="0" t="s">
        <v>539</v>
      </c>
      <c r="G1900" s="0" t="s">
        <v>530</v>
      </c>
    </row>
    <row r="1901" customFormat="false" ht="12.8" hidden="false" customHeight="false" outlineLevel="0" collapsed="false">
      <c r="A1901" s="0" t="s">
        <v>10</v>
      </c>
      <c r="B1901" s="0" t="s">
        <v>230</v>
      </c>
      <c r="C1901" s="0" t="s">
        <v>519</v>
      </c>
      <c r="D1901" s="0" t="s">
        <v>520</v>
      </c>
      <c r="E1901" s="0" t="s">
        <v>536</v>
      </c>
      <c r="F1901" s="0" t="s">
        <v>539</v>
      </c>
      <c r="G1901" s="0" t="s">
        <v>530</v>
      </c>
    </row>
    <row r="1902" customFormat="false" ht="12.8" hidden="false" customHeight="false" outlineLevel="0" collapsed="false">
      <c r="A1902" s="0" t="s">
        <v>10</v>
      </c>
      <c r="B1902" s="0" t="s">
        <v>230</v>
      </c>
      <c r="C1902" s="0" t="s">
        <v>521</v>
      </c>
      <c r="D1902" s="0" t="s">
        <v>520</v>
      </c>
      <c r="E1902" s="0" t="s">
        <v>537</v>
      </c>
      <c r="F1902" s="0" t="s">
        <v>539</v>
      </c>
      <c r="G1902" s="0" t="s">
        <v>530</v>
      </c>
    </row>
    <row r="1903" customFormat="false" ht="12.8" hidden="false" customHeight="false" outlineLevel="0" collapsed="false">
      <c r="A1903" s="0" t="s">
        <v>10</v>
      </c>
      <c r="B1903" s="0" t="s">
        <v>230</v>
      </c>
      <c r="C1903" s="0" t="s">
        <v>521</v>
      </c>
      <c r="D1903" s="0" t="s">
        <v>520</v>
      </c>
      <c r="E1903" s="0" t="s">
        <v>531</v>
      </c>
      <c r="F1903" s="0" t="s">
        <v>539</v>
      </c>
      <c r="G1903" s="0" t="s">
        <v>530</v>
      </c>
    </row>
    <row r="1904" customFormat="false" ht="12.8" hidden="false" customHeight="false" outlineLevel="0" collapsed="false">
      <c r="A1904" s="0" t="s">
        <v>10</v>
      </c>
      <c r="B1904" s="0" t="s">
        <v>230</v>
      </c>
      <c r="C1904" s="0" t="s">
        <v>521</v>
      </c>
      <c r="D1904" s="0" t="s">
        <v>520</v>
      </c>
      <c r="E1904" s="0" t="s">
        <v>538</v>
      </c>
      <c r="F1904" s="0" t="s">
        <v>539</v>
      </c>
      <c r="G1904" s="0" t="s">
        <v>530</v>
      </c>
    </row>
    <row r="1905" customFormat="false" ht="12.8" hidden="false" customHeight="false" outlineLevel="0" collapsed="false">
      <c r="A1905" s="0" t="s">
        <v>10</v>
      </c>
      <c r="B1905" s="0" t="s">
        <v>230</v>
      </c>
      <c r="C1905" s="0" t="s">
        <v>521</v>
      </c>
      <c r="D1905" s="0" t="s">
        <v>520</v>
      </c>
      <c r="E1905" s="0" t="s">
        <v>536</v>
      </c>
      <c r="F1905" s="0" t="s">
        <v>539</v>
      </c>
      <c r="G1905" s="0" t="s">
        <v>530</v>
      </c>
    </row>
    <row r="1906" customFormat="false" ht="12.8" hidden="false" customHeight="false" outlineLevel="0" collapsed="false">
      <c r="A1906" s="0" t="s">
        <v>10</v>
      </c>
      <c r="B1906" s="0" t="s">
        <v>231</v>
      </c>
      <c r="C1906" s="0" t="s">
        <v>519</v>
      </c>
      <c r="D1906" s="0" t="s">
        <v>520</v>
      </c>
      <c r="E1906" s="0" t="s">
        <v>528</v>
      </c>
      <c r="F1906" s="0" t="s">
        <v>539</v>
      </c>
      <c r="G1906" s="0" t="s">
        <v>530</v>
      </c>
    </row>
    <row r="1907" customFormat="false" ht="12.8" hidden="false" customHeight="false" outlineLevel="0" collapsed="false">
      <c r="A1907" s="0" t="s">
        <v>10</v>
      </c>
      <c r="B1907" s="0" t="s">
        <v>231</v>
      </c>
      <c r="C1907" s="0" t="s">
        <v>519</v>
      </c>
      <c r="D1907" s="0" t="s">
        <v>520</v>
      </c>
      <c r="E1907" s="0" t="s">
        <v>531</v>
      </c>
      <c r="F1907" s="0" t="s">
        <v>539</v>
      </c>
      <c r="G1907" s="0" t="s">
        <v>530</v>
      </c>
    </row>
    <row r="1908" customFormat="false" ht="12.8" hidden="false" customHeight="false" outlineLevel="0" collapsed="false">
      <c r="A1908" s="0" t="s">
        <v>10</v>
      </c>
      <c r="B1908" s="0" t="s">
        <v>231</v>
      </c>
      <c r="C1908" s="0" t="s">
        <v>519</v>
      </c>
      <c r="D1908" s="0" t="s">
        <v>520</v>
      </c>
      <c r="E1908" s="0" t="s">
        <v>533</v>
      </c>
      <c r="F1908" s="0" t="s">
        <v>539</v>
      </c>
      <c r="G1908" s="0" t="s">
        <v>530</v>
      </c>
    </row>
    <row r="1909" customFormat="false" ht="12.8" hidden="false" customHeight="false" outlineLevel="0" collapsed="false">
      <c r="A1909" s="0" t="s">
        <v>10</v>
      </c>
      <c r="B1909" s="0" t="s">
        <v>231</v>
      </c>
      <c r="C1909" s="0" t="s">
        <v>519</v>
      </c>
      <c r="D1909" s="0" t="s">
        <v>520</v>
      </c>
      <c r="E1909" s="0" t="s">
        <v>534</v>
      </c>
      <c r="F1909" s="0" t="s">
        <v>539</v>
      </c>
      <c r="G1909" s="0" t="s">
        <v>530</v>
      </c>
    </row>
    <row r="1910" customFormat="false" ht="12.8" hidden="false" customHeight="false" outlineLevel="0" collapsed="false">
      <c r="A1910" s="0" t="s">
        <v>10</v>
      </c>
      <c r="B1910" s="0" t="s">
        <v>231</v>
      </c>
      <c r="C1910" s="0" t="s">
        <v>519</v>
      </c>
      <c r="D1910" s="0" t="s">
        <v>520</v>
      </c>
      <c r="E1910" s="0" t="s">
        <v>535</v>
      </c>
      <c r="F1910" s="0" t="s">
        <v>539</v>
      </c>
      <c r="G1910" s="0" t="s">
        <v>530</v>
      </c>
    </row>
    <row r="1911" customFormat="false" ht="12.8" hidden="false" customHeight="false" outlineLevel="0" collapsed="false">
      <c r="A1911" s="0" t="s">
        <v>10</v>
      </c>
      <c r="B1911" s="0" t="s">
        <v>231</v>
      </c>
      <c r="C1911" s="0" t="s">
        <v>519</v>
      </c>
      <c r="D1911" s="0" t="s">
        <v>520</v>
      </c>
      <c r="E1911" s="0" t="s">
        <v>536</v>
      </c>
      <c r="F1911" s="0" t="s">
        <v>539</v>
      </c>
      <c r="G1911" s="0" t="s">
        <v>530</v>
      </c>
    </row>
    <row r="1912" customFormat="false" ht="12.8" hidden="false" customHeight="false" outlineLevel="0" collapsed="false">
      <c r="A1912" s="0" t="s">
        <v>10</v>
      </c>
      <c r="B1912" s="0" t="s">
        <v>231</v>
      </c>
      <c r="C1912" s="0" t="s">
        <v>521</v>
      </c>
      <c r="D1912" s="0" t="s">
        <v>520</v>
      </c>
      <c r="E1912" s="0" t="s">
        <v>537</v>
      </c>
      <c r="F1912" s="0" t="s">
        <v>539</v>
      </c>
      <c r="G1912" s="0" t="s">
        <v>530</v>
      </c>
    </row>
    <row r="1913" customFormat="false" ht="12.8" hidden="false" customHeight="false" outlineLevel="0" collapsed="false">
      <c r="A1913" s="0" t="s">
        <v>10</v>
      </c>
      <c r="B1913" s="0" t="s">
        <v>231</v>
      </c>
      <c r="C1913" s="0" t="s">
        <v>521</v>
      </c>
      <c r="D1913" s="0" t="s">
        <v>520</v>
      </c>
      <c r="E1913" s="0" t="s">
        <v>531</v>
      </c>
      <c r="F1913" s="0" t="s">
        <v>539</v>
      </c>
      <c r="G1913" s="0" t="s">
        <v>530</v>
      </c>
    </row>
    <row r="1914" customFormat="false" ht="12.8" hidden="false" customHeight="false" outlineLevel="0" collapsed="false">
      <c r="A1914" s="0" t="s">
        <v>10</v>
      </c>
      <c r="B1914" s="0" t="s">
        <v>231</v>
      </c>
      <c r="C1914" s="0" t="s">
        <v>521</v>
      </c>
      <c r="D1914" s="0" t="s">
        <v>520</v>
      </c>
      <c r="E1914" s="0" t="s">
        <v>538</v>
      </c>
      <c r="F1914" s="0" t="s">
        <v>539</v>
      </c>
      <c r="G1914" s="0" t="s">
        <v>530</v>
      </c>
    </row>
    <row r="1915" customFormat="false" ht="12.8" hidden="false" customHeight="false" outlineLevel="0" collapsed="false">
      <c r="A1915" s="0" t="s">
        <v>10</v>
      </c>
      <c r="B1915" s="0" t="s">
        <v>231</v>
      </c>
      <c r="C1915" s="0" t="s">
        <v>521</v>
      </c>
      <c r="D1915" s="0" t="s">
        <v>520</v>
      </c>
      <c r="E1915" s="0" t="s">
        <v>536</v>
      </c>
      <c r="F1915" s="0" t="s">
        <v>539</v>
      </c>
      <c r="G1915" s="0" t="s">
        <v>530</v>
      </c>
    </row>
    <row r="1916" customFormat="false" ht="12.8" hidden="false" customHeight="false" outlineLevel="0" collapsed="false">
      <c r="A1916" s="0" t="s">
        <v>10</v>
      </c>
      <c r="B1916" s="0" t="s">
        <v>232</v>
      </c>
      <c r="C1916" s="0" t="s">
        <v>519</v>
      </c>
      <c r="D1916" s="0" t="s">
        <v>520</v>
      </c>
      <c r="E1916" s="0" t="s">
        <v>528</v>
      </c>
      <c r="F1916" s="0" t="s">
        <v>539</v>
      </c>
      <c r="G1916" s="0" t="s">
        <v>530</v>
      </c>
    </row>
    <row r="1917" customFormat="false" ht="12.8" hidden="false" customHeight="false" outlineLevel="0" collapsed="false">
      <c r="A1917" s="0" t="s">
        <v>10</v>
      </c>
      <c r="B1917" s="0" t="s">
        <v>232</v>
      </c>
      <c r="C1917" s="0" t="s">
        <v>519</v>
      </c>
      <c r="D1917" s="0" t="s">
        <v>520</v>
      </c>
      <c r="E1917" s="0" t="s">
        <v>531</v>
      </c>
      <c r="F1917" s="0" t="s">
        <v>539</v>
      </c>
      <c r="G1917" s="0" t="s">
        <v>530</v>
      </c>
    </row>
    <row r="1918" customFormat="false" ht="12.8" hidden="false" customHeight="false" outlineLevel="0" collapsed="false">
      <c r="A1918" s="0" t="s">
        <v>10</v>
      </c>
      <c r="B1918" s="0" t="s">
        <v>232</v>
      </c>
      <c r="C1918" s="0" t="s">
        <v>519</v>
      </c>
      <c r="D1918" s="0" t="s">
        <v>520</v>
      </c>
      <c r="E1918" s="0" t="s">
        <v>533</v>
      </c>
      <c r="F1918" s="0" t="s">
        <v>539</v>
      </c>
      <c r="G1918" s="0" t="s">
        <v>530</v>
      </c>
    </row>
    <row r="1919" customFormat="false" ht="12.8" hidden="false" customHeight="false" outlineLevel="0" collapsed="false">
      <c r="A1919" s="0" t="s">
        <v>10</v>
      </c>
      <c r="B1919" s="0" t="s">
        <v>232</v>
      </c>
      <c r="C1919" s="0" t="s">
        <v>519</v>
      </c>
      <c r="D1919" s="0" t="s">
        <v>520</v>
      </c>
      <c r="E1919" s="0" t="s">
        <v>534</v>
      </c>
      <c r="F1919" s="0" t="s">
        <v>539</v>
      </c>
      <c r="G1919" s="0" t="s">
        <v>530</v>
      </c>
    </row>
    <row r="1920" customFormat="false" ht="12.8" hidden="false" customHeight="false" outlineLevel="0" collapsed="false">
      <c r="A1920" s="0" t="s">
        <v>10</v>
      </c>
      <c r="B1920" s="0" t="s">
        <v>232</v>
      </c>
      <c r="C1920" s="0" t="s">
        <v>519</v>
      </c>
      <c r="D1920" s="0" t="s">
        <v>520</v>
      </c>
      <c r="E1920" s="0" t="s">
        <v>535</v>
      </c>
      <c r="F1920" s="0" t="s">
        <v>539</v>
      </c>
      <c r="G1920" s="0" t="s">
        <v>530</v>
      </c>
    </row>
    <row r="1921" customFormat="false" ht="12.8" hidden="false" customHeight="false" outlineLevel="0" collapsed="false">
      <c r="A1921" s="0" t="s">
        <v>10</v>
      </c>
      <c r="B1921" s="0" t="s">
        <v>232</v>
      </c>
      <c r="C1921" s="0" t="s">
        <v>519</v>
      </c>
      <c r="D1921" s="0" t="s">
        <v>520</v>
      </c>
      <c r="E1921" s="0" t="s">
        <v>536</v>
      </c>
      <c r="F1921" s="0" t="s">
        <v>539</v>
      </c>
      <c r="G1921" s="0" t="s">
        <v>530</v>
      </c>
    </row>
    <row r="1922" customFormat="false" ht="12.8" hidden="false" customHeight="false" outlineLevel="0" collapsed="false">
      <c r="A1922" s="0" t="s">
        <v>10</v>
      </c>
      <c r="B1922" s="0" t="s">
        <v>232</v>
      </c>
      <c r="C1922" s="0" t="s">
        <v>521</v>
      </c>
      <c r="D1922" s="0" t="s">
        <v>520</v>
      </c>
      <c r="E1922" s="0" t="s">
        <v>537</v>
      </c>
      <c r="F1922" s="0" t="s">
        <v>539</v>
      </c>
      <c r="G1922" s="0" t="s">
        <v>530</v>
      </c>
    </row>
    <row r="1923" customFormat="false" ht="12.8" hidden="false" customHeight="false" outlineLevel="0" collapsed="false">
      <c r="A1923" s="0" t="s">
        <v>10</v>
      </c>
      <c r="B1923" s="0" t="s">
        <v>232</v>
      </c>
      <c r="C1923" s="0" t="s">
        <v>521</v>
      </c>
      <c r="D1923" s="0" t="s">
        <v>520</v>
      </c>
      <c r="E1923" s="0" t="s">
        <v>531</v>
      </c>
      <c r="F1923" s="0" t="s">
        <v>539</v>
      </c>
      <c r="G1923" s="0" t="s">
        <v>530</v>
      </c>
    </row>
    <row r="1924" customFormat="false" ht="12.8" hidden="false" customHeight="false" outlineLevel="0" collapsed="false">
      <c r="A1924" s="0" t="s">
        <v>10</v>
      </c>
      <c r="B1924" s="0" t="s">
        <v>232</v>
      </c>
      <c r="C1924" s="0" t="s">
        <v>521</v>
      </c>
      <c r="D1924" s="0" t="s">
        <v>520</v>
      </c>
      <c r="E1924" s="0" t="s">
        <v>538</v>
      </c>
      <c r="F1924" s="0" t="s">
        <v>539</v>
      </c>
      <c r="G1924" s="0" t="s">
        <v>530</v>
      </c>
    </row>
    <row r="1925" customFormat="false" ht="12.8" hidden="false" customHeight="false" outlineLevel="0" collapsed="false">
      <c r="A1925" s="0" t="s">
        <v>10</v>
      </c>
      <c r="B1925" s="0" t="s">
        <v>232</v>
      </c>
      <c r="C1925" s="0" t="s">
        <v>521</v>
      </c>
      <c r="D1925" s="0" t="s">
        <v>520</v>
      </c>
      <c r="E1925" s="0" t="s">
        <v>536</v>
      </c>
      <c r="F1925" s="0" t="s">
        <v>539</v>
      </c>
      <c r="G1925" s="0" t="s">
        <v>530</v>
      </c>
    </row>
    <row r="1926" customFormat="false" ht="12.8" hidden="false" customHeight="false" outlineLevel="0" collapsed="false">
      <c r="A1926" s="0" t="s">
        <v>10</v>
      </c>
      <c r="B1926" s="0" t="s">
        <v>233</v>
      </c>
      <c r="C1926" s="0" t="s">
        <v>519</v>
      </c>
      <c r="D1926" s="0" t="s">
        <v>520</v>
      </c>
      <c r="E1926" s="0" t="s">
        <v>528</v>
      </c>
      <c r="F1926" s="0" t="s">
        <v>539</v>
      </c>
      <c r="G1926" s="0" t="s">
        <v>530</v>
      </c>
    </row>
    <row r="1927" customFormat="false" ht="12.8" hidden="false" customHeight="false" outlineLevel="0" collapsed="false">
      <c r="A1927" s="0" t="s">
        <v>10</v>
      </c>
      <c r="B1927" s="0" t="s">
        <v>233</v>
      </c>
      <c r="C1927" s="0" t="s">
        <v>519</v>
      </c>
      <c r="D1927" s="0" t="s">
        <v>520</v>
      </c>
      <c r="E1927" s="0" t="s">
        <v>531</v>
      </c>
      <c r="F1927" s="0" t="s">
        <v>539</v>
      </c>
      <c r="G1927" s="0" t="s">
        <v>530</v>
      </c>
    </row>
    <row r="1928" customFormat="false" ht="12.8" hidden="false" customHeight="false" outlineLevel="0" collapsed="false">
      <c r="A1928" s="0" t="s">
        <v>10</v>
      </c>
      <c r="B1928" s="0" t="s">
        <v>233</v>
      </c>
      <c r="C1928" s="0" t="s">
        <v>519</v>
      </c>
      <c r="D1928" s="0" t="s">
        <v>520</v>
      </c>
      <c r="E1928" s="0" t="s">
        <v>533</v>
      </c>
      <c r="F1928" s="0" t="s">
        <v>539</v>
      </c>
      <c r="G1928" s="0" t="s">
        <v>530</v>
      </c>
    </row>
    <row r="1929" customFormat="false" ht="12.8" hidden="false" customHeight="false" outlineLevel="0" collapsed="false">
      <c r="A1929" s="0" t="s">
        <v>10</v>
      </c>
      <c r="B1929" s="0" t="s">
        <v>233</v>
      </c>
      <c r="C1929" s="0" t="s">
        <v>519</v>
      </c>
      <c r="D1929" s="0" t="s">
        <v>520</v>
      </c>
      <c r="E1929" s="0" t="s">
        <v>534</v>
      </c>
      <c r="F1929" s="0" t="s">
        <v>539</v>
      </c>
      <c r="G1929" s="0" t="s">
        <v>530</v>
      </c>
    </row>
    <row r="1930" customFormat="false" ht="12.8" hidden="false" customHeight="false" outlineLevel="0" collapsed="false">
      <c r="A1930" s="0" t="s">
        <v>10</v>
      </c>
      <c r="B1930" s="0" t="s">
        <v>233</v>
      </c>
      <c r="C1930" s="0" t="s">
        <v>519</v>
      </c>
      <c r="D1930" s="0" t="s">
        <v>520</v>
      </c>
      <c r="E1930" s="0" t="s">
        <v>535</v>
      </c>
      <c r="F1930" s="0" t="s">
        <v>539</v>
      </c>
      <c r="G1930" s="0" t="s">
        <v>530</v>
      </c>
    </row>
    <row r="1931" customFormat="false" ht="12.8" hidden="false" customHeight="false" outlineLevel="0" collapsed="false">
      <c r="A1931" s="0" t="s">
        <v>10</v>
      </c>
      <c r="B1931" s="0" t="s">
        <v>233</v>
      </c>
      <c r="C1931" s="0" t="s">
        <v>519</v>
      </c>
      <c r="D1931" s="0" t="s">
        <v>520</v>
      </c>
      <c r="E1931" s="0" t="s">
        <v>536</v>
      </c>
      <c r="F1931" s="0" t="s">
        <v>539</v>
      </c>
      <c r="G1931" s="0" t="s">
        <v>530</v>
      </c>
    </row>
    <row r="1932" customFormat="false" ht="12.8" hidden="false" customHeight="false" outlineLevel="0" collapsed="false">
      <c r="A1932" s="0" t="s">
        <v>10</v>
      </c>
      <c r="B1932" s="0" t="s">
        <v>233</v>
      </c>
      <c r="C1932" s="0" t="s">
        <v>521</v>
      </c>
      <c r="D1932" s="0" t="s">
        <v>520</v>
      </c>
      <c r="E1932" s="0" t="s">
        <v>537</v>
      </c>
      <c r="F1932" s="0" t="s">
        <v>539</v>
      </c>
      <c r="G1932" s="0" t="s">
        <v>530</v>
      </c>
    </row>
    <row r="1933" customFormat="false" ht="12.8" hidden="false" customHeight="false" outlineLevel="0" collapsed="false">
      <c r="A1933" s="0" t="s">
        <v>10</v>
      </c>
      <c r="B1933" s="0" t="s">
        <v>233</v>
      </c>
      <c r="C1933" s="0" t="s">
        <v>521</v>
      </c>
      <c r="D1933" s="0" t="s">
        <v>520</v>
      </c>
      <c r="E1933" s="0" t="s">
        <v>531</v>
      </c>
      <c r="F1933" s="0" t="s">
        <v>539</v>
      </c>
      <c r="G1933" s="0" t="s">
        <v>530</v>
      </c>
    </row>
    <row r="1934" customFormat="false" ht="12.8" hidden="false" customHeight="false" outlineLevel="0" collapsed="false">
      <c r="A1934" s="0" t="s">
        <v>10</v>
      </c>
      <c r="B1934" s="0" t="s">
        <v>233</v>
      </c>
      <c r="C1934" s="0" t="s">
        <v>521</v>
      </c>
      <c r="D1934" s="0" t="s">
        <v>520</v>
      </c>
      <c r="E1934" s="0" t="s">
        <v>538</v>
      </c>
      <c r="F1934" s="0" t="s">
        <v>539</v>
      </c>
      <c r="G1934" s="0" t="s">
        <v>530</v>
      </c>
    </row>
    <row r="1935" customFormat="false" ht="12.8" hidden="false" customHeight="false" outlineLevel="0" collapsed="false">
      <c r="A1935" s="0" t="s">
        <v>10</v>
      </c>
      <c r="B1935" s="0" t="s">
        <v>233</v>
      </c>
      <c r="C1935" s="0" t="s">
        <v>521</v>
      </c>
      <c r="D1935" s="0" t="s">
        <v>520</v>
      </c>
      <c r="E1935" s="0" t="s">
        <v>536</v>
      </c>
      <c r="F1935" s="0" t="s">
        <v>539</v>
      </c>
      <c r="G1935" s="0" t="s">
        <v>530</v>
      </c>
    </row>
    <row r="1936" customFormat="false" ht="12.8" hidden="false" customHeight="false" outlineLevel="0" collapsed="false">
      <c r="A1936" s="0" t="s">
        <v>10</v>
      </c>
      <c r="B1936" s="0" t="s">
        <v>234</v>
      </c>
      <c r="C1936" s="0" t="s">
        <v>519</v>
      </c>
      <c r="D1936" s="0" t="s">
        <v>520</v>
      </c>
      <c r="E1936" s="0" t="s">
        <v>528</v>
      </c>
      <c r="F1936" s="0" t="s">
        <v>539</v>
      </c>
      <c r="G1936" s="0" t="s">
        <v>530</v>
      </c>
    </row>
    <row r="1937" customFormat="false" ht="12.8" hidden="false" customHeight="false" outlineLevel="0" collapsed="false">
      <c r="A1937" s="0" t="s">
        <v>10</v>
      </c>
      <c r="B1937" s="0" t="s">
        <v>234</v>
      </c>
      <c r="C1937" s="0" t="s">
        <v>519</v>
      </c>
      <c r="D1937" s="0" t="s">
        <v>520</v>
      </c>
      <c r="E1937" s="0" t="s">
        <v>531</v>
      </c>
      <c r="F1937" s="0" t="s">
        <v>539</v>
      </c>
      <c r="G1937" s="0" t="s">
        <v>530</v>
      </c>
    </row>
    <row r="1938" customFormat="false" ht="12.8" hidden="false" customHeight="false" outlineLevel="0" collapsed="false">
      <c r="A1938" s="0" t="s">
        <v>10</v>
      </c>
      <c r="B1938" s="0" t="s">
        <v>234</v>
      </c>
      <c r="C1938" s="0" t="s">
        <v>519</v>
      </c>
      <c r="D1938" s="0" t="s">
        <v>520</v>
      </c>
      <c r="E1938" s="0" t="s">
        <v>533</v>
      </c>
      <c r="F1938" s="0" t="s">
        <v>539</v>
      </c>
      <c r="G1938" s="0" t="s">
        <v>530</v>
      </c>
    </row>
    <row r="1939" customFormat="false" ht="12.8" hidden="false" customHeight="false" outlineLevel="0" collapsed="false">
      <c r="A1939" s="0" t="s">
        <v>10</v>
      </c>
      <c r="B1939" s="0" t="s">
        <v>234</v>
      </c>
      <c r="C1939" s="0" t="s">
        <v>519</v>
      </c>
      <c r="D1939" s="0" t="s">
        <v>520</v>
      </c>
      <c r="E1939" s="0" t="s">
        <v>534</v>
      </c>
      <c r="F1939" s="0" t="s">
        <v>539</v>
      </c>
      <c r="G1939" s="0" t="s">
        <v>530</v>
      </c>
    </row>
    <row r="1940" customFormat="false" ht="12.8" hidden="false" customHeight="false" outlineLevel="0" collapsed="false">
      <c r="A1940" s="0" t="s">
        <v>10</v>
      </c>
      <c r="B1940" s="0" t="s">
        <v>234</v>
      </c>
      <c r="C1940" s="0" t="s">
        <v>519</v>
      </c>
      <c r="D1940" s="0" t="s">
        <v>520</v>
      </c>
      <c r="E1940" s="0" t="s">
        <v>535</v>
      </c>
      <c r="F1940" s="0" t="s">
        <v>539</v>
      </c>
      <c r="G1940" s="0" t="s">
        <v>530</v>
      </c>
    </row>
    <row r="1941" customFormat="false" ht="12.8" hidden="false" customHeight="false" outlineLevel="0" collapsed="false">
      <c r="A1941" s="0" t="s">
        <v>10</v>
      </c>
      <c r="B1941" s="0" t="s">
        <v>234</v>
      </c>
      <c r="C1941" s="0" t="s">
        <v>519</v>
      </c>
      <c r="D1941" s="0" t="s">
        <v>520</v>
      </c>
      <c r="E1941" s="0" t="s">
        <v>536</v>
      </c>
      <c r="F1941" s="0" t="s">
        <v>539</v>
      </c>
      <c r="G1941" s="0" t="s">
        <v>530</v>
      </c>
    </row>
    <row r="1942" customFormat="false" ht="12.8" hidden="false" customHeight="false" outlineLevel="0" collapsed="false">
      <c r="A1942" s="0" t="s">
        <v>10</v>
      </c>
      <c r="B1942" s="0" t="s">
        <v>234</v>
      </c>
      <c r="C1942" s="0" t="s">
        <v>521</v>
      </c>
      <c r="D1942" s="0" t="s">
        <v>520</v>
      </c>
      <c r="E1942" s="0" t="s">
        <v>537</v>
      </c>
      <c r="F1942" s="0" t="s">
        <v>539</v>
      </c>
      <c r="G1942" s="0" t="s">
        <v>530</v>
      </c>
    </row>
    <row r="1943" customFormat="false" ht="12.8" hidden="false" customHeight="false" outlineLevel="0" collapsed="false">
      <c r="A1943" s="0" t="s">
        <v>10</v>
      </c>
      <c r="B1943" s="0" t="s">
        <v>234</v>
      </c>
      <c r="C1943" s="0" t="s">
        <v>521</v>
      </c>
      <c r="D1943" s="0" t="s">
        <v>520</v>
      </c>
      <c r="E1943" s="0" t="s">
        <v>531</v>
      </c>
      <c r="F1943" s="0" t="s">
        <v>539</v>
      </c>
      <c r="G1943" s="0" t="s">
        <v>530</v>
      </c>
    </row>
    <row r="1944" customFormat="false" ht="12.8" hidden="false" customHeight="false" outlineLevel="0" collapsed="false">
      <c r="A1944" s="0" t="s">
        <v>10</v>
      </c>
      <c r="B1944" s="0" t="s">
        <v>234</v>
      </c>
      <c r="C1944" s="0" t="s">
        <v>521</v>
      </c>
      <c r="D1944" s="0" t="s">
        <v>520</v>
      </c>
      <c r="E1944" s="0" t="s">
        <v>538</v>
      </c>
      <c r="F1944" s="0" t="s">
        <v>539</v>
      </c>
      <c r="G1944" s="0" t="s">
        <v>530</v>
      </c>
    </row>
    <row r="1945" customFormat="false" ht="12.8" hidden="false" customHeight="false" outlineLevel="0" collapsed="false">
      <c r="A1945" s="0" t="s">
        <v>10</v>
      </c>
      <c r="B1945" s="0" t="s">
        <v>234</v>
      </c>
      <c r="C1945" s="0" t="s">
        <v>521</v>
      </c>
      <c r="D1945" s="0" t="s">
        <v>520</v>
      </c>
      <c r="E1945" s="0" t="s">
        <v>536</v>
      </c>
      <c r="F1945" s="0" t="s">
        <v>539</v>
      </c>
      <c r="G1945" s="0" t="s">
        <v>530</v>
      </c>
    </row>
    <row r="1946" customFormat="false" ht="12.8" hidden="false" customHeight="false" outlineLevel="0" collapsed="false">
      <c r="A1946" s="0" t="s">
        <v>10</v>
      </c>
      <c r="B1946" s="0" t="s">
        <v>235</v>
      </c>
      <c r="C1946" s="0" t="s">
        <v>519</v>
      </c>
      <c r="D1946" s="0" t="s">
        <v>520</v>
      </c>
      <c r="E1946" s="0" t="s">
        <v>528</v>
      </c>
      <c r="F1946" s="0" t="s">
        <v>539</v>
      </c>
      <c r="G1946" s="0" t="s">
        <v>530</v>
      </c>
    </row>
    <row r="1947" customFormat="false" ht="12.8" hidden="false" customHeight="false" outlineLevel="0" collapsed="false">
      <c r="A1947" s="0" t="s">
        <v>10</v>
      </c>
      <c r="B1947" s="0" t="s">
        <v>235</v>
      </c>
      <c r="C1947" s="0" t="s">
        <v>519</v>
      </c>
      <c r="D1947" s="0" t="s">
        <v>520</v>
      </c>
      <c r="E1947" s="0" t="s">
        <v>531</v>
      </c>
      <c r="F1947" s="0" t="s">
        <v>539</v>
      </c>
      <c r="G1947" s="0" t="s">
        <v>530</v>
      </c>
    </row>
    <row r="1948" customFormat="false" ht="12.8" hidden="false" customHeight="false" outlineLevel="0" collapsed="false">
      <c r="A1948" s="0" t="s">
        <v>10</v>
      </c>
      <c r="B1948" s="0" t="s">
        <v>235</v>
      </c>
      <c r="C1948" s="0" t="s">
        <v>519</v>
      </c>
      <c r="D1948" s="0" t="s">
        <v>520</v>
      </c>
      <c r="E1948" s="0" t="s">
        <v>533</v>
      </c>
      <c r="F1948" s="0" t="s">
        <v>539</v>
      </c>
      <c r="G1948" s="0" t="s">
        <v>530</v>
      </c>
    </row>
    <row r="1949" customFormat="false" ht="12.8" hidden="false" customHeight="false" outlineLevel="0" collapsed="false">
      <c r="A1949" s="0" t="s">
        <v>10</v>
      </c>
      <c r="B1949" s="0" t="s">
        <v>235</v>
      </c>
      <c r="C1949" s="0" t="s">
        <v>519</v>
      </c>
      <c r="D1949" s="0" t="s">
        <v>520</v>
      </c>
      <c r="E1949" s="0" t="s">
        <v>534</v>
      </c>
      <c r="F1949" s="0" t="s">
        <v>539</v>
      </c>
      <c r="G1949" s="0" t="s">
        <v>530</v>
      </c>
    </row>
    <row r="1950" customFormat="false" ht="12.8" hidden="false" customHeight="false" outlineLevel="0" collapsed="false">
      <c r="A1950" s="0" t="s">
        <v>10</v>
      </c>
      <c r="B1950" s="0" t="s">
        <v>235</v>
      </c>
      <c r="C1950" s="0" t="s">
        <v>519</v>
      </c>
      <c r="D1950" s="0" t="s">
        <v>520</v>
      </c>
      <c r="E1950" s="0" t="s">
        <v>535</v>
      </c>
      <c r="F1950" s="0" t="s">
        <v>539</v>
      </c>
      <c r="G1950" s="0" t="s">
        <v>530</v>
      </c>
    </row>
    <row r="1951" customFormat="false" ht="12.8" hidden="false" customHeight="false" outlineLevel="0" collapsed="false">
      <c r="A1951" s="0" t="s">
        <v>10</v>
      </c>
      <c r="B1951" s="0" t="s">
        <v>235</v>
      </c>
      <c r="C1951" s="0" t="s">
        <v>519</v>
      </c>
      <c r="D1951" s="0" t="s">
        <v>520</v>
      </c>
      <c r="E1951" s="0" t="s">
        <v>536</v>
      </c>
      <c r="F1951" s="0" t="s">
        <v>539</v>
      </c>
      <c r="G1951" s="0" t="s">
        <v>530</v>
      </c>
    </row>
    <row r="1952" customFormat="false" ht="12.8" hidden="false" customHeight="false" outlineLevel="0" collapsed="false">
      <c r="A1952" s="0" t="s">
        <v>10</v>
      </c>
      <c r="B1952" s="0" t="s">
        <v>235</v>
      </c>
      <c r="C1952" s="0" t="s">
        <v>521</v>
      </c>
      <c r="D1952" s="0" t="s">
        <v>520</v>
      </c>
      <c r="E1952" s="0" t="s">
        <v>537</v>
      </c>
      <c r="F1952" s="0" t="s">
        <v>539</v>
      </c>
      <c r="G1952" s="0" t="s">
        <v>530</v>
      </c>
    </row>
    <row r="1953" customFormat="false" ht="12.8" hidden="false" customHeight="false" outlineLevel="0" collapsed="false">
      <c r="A1953" s="0" t="s">
        <v>10</v>
      </c>
      <c r="B1953" s="0" t="s">
        <v>235</v>
      </c>
      <c r="C1953" s="0" t="s">
        <v>521</v>
      </c>
      <c r="D1953" s="0" t="s">
        <v>520</v>
      </c>
      <c r="E1953" s="0" t="s">
        <v>531</v>
      </c>
      <c r="F1953" s="0" t="s">
        <v>539</v>
      </c>
      <c r="G1953" s="0" t="s">
        <v>530</v>
      </c>
    </row>
    <row r="1954" customFormat="false" ht="12.8" hidden="false" customHeight="false" outlineLevel="0" collapsed="false">
      <c r="A1954" s="0" t="s">
        <v>10</v>
      </c>
      <c r="B1954" s="0" t="s">
        <v>235</v>
      </c>
      <c r="C1954" s="0" t="s">
        <v>521</v>
      </c>
      <c r="D1954" s="0" t="s">
        <v>520</v>
      </c>
      <c r="E1954" s="0" t="s">
        <v>538</v>
      </c>
      <c r="F1954" s="0" t="s">
        <v>539</v>
      </c>
      <c r="G1954" s="0" t="s">
        <v>530</v>
      </c>
    </row>
    <row r="1955" customFormat="false" ht="12.8" hidden="false" customHeight="false" outlineLevel="0" collapsed="false">
      <c r="A1955" s="0" t="s">
        <v>10</v>
      </c>
      <c r="B1955" s="0" t="s">
        <v>235</v>
      </c>
      <c r="C1955" s="0" t="s">
        <v>521</v>
      </c>
      <c r="D1955" s="0" t="s">
        <v>520</v>
      </c>
      <c r="E1955" s="0" t="s">
        <v>536</v>
      </c>
      <c r="F1955" s="0" t="s">
        <v>539</v>
      </c>
      <c r="G1955" s="0" t="s">
        <v>530</v>
      </c>
    </row>
    <row r="1956" customFormat="false" ht="12.8" hidden="false" customHeight="false" outlineLevel="0" collapsed="false">
      <c r="A1956" s="0" t="s">
        <v>10</v>
      </c>
      <c r="B1956" s="0" t="s">
        <v>236</v>
      </c>
      <c r="C1956" s="0" t="s">
        <v>519</v>
      </c>
      <c r="D1956" s="0" t="s">
        <v>520</v>
      </c>
      <c r="E1956" s="0" t="s">
        <v>528</v>
      </c>
      <c r="F1956" s="0" t="s">
        <v>539</v>
      </c>
      <c r="G1956" s="0" t="s">
        <v>530</v>
      </c>
    </row>
    <row r="1957" customFormat="false" ht="12.8" hidden="false" customHeight="false" outlineLevel="0" collapsed="false">
      <c r="A1957" s="0" t="s">
        <v>10</v>
      </c>
      <c r="B1957" s="0" t="s">
        <v>236</v>
      </c>
      <c r="C1957" s="0" t="s">
        <v>519</v>
      </c>
      <c r="D1957" s="0" t="s">
        <v>520</v>
      </c>
      <c r="E1957" s="0" t="s">
        <v>531</v>
      </c>
      <c r="F1957" s="0" t="s">
        <v>539</v>
      </c>
      <c r="G1957" s="0" t="s">
        <v>530</v>
      </c>
    </row>
    <row r="1958" customFormat="false" ht="12.8" hidden="false" customHeight="false" outlineLevel="0" collapsed="false">
      <c r="A1958" s="0" t="s">
        <v>10</v>
      </c>
      <c r="B1958" s="0" t="s">
        <v>236</v>
      </c>
      <c r="C1958" s="0" t="s">
        <v>519</v>
      </c>
      <c r="D1958" s="0" t="s">
        <v>520</v>
      </c>
      <c r="E1958" s="0" t="s">
        <v>533</v>
      </c>
      <c r="F1958" s="0" t="s">
        <v>539</v>
      </c>
      <c r="G1958" s="0" t="s">
        <v>530</v>
      </c>
    </row>
    <row r="1959" customFormat="false" ht="12.8" hidden="false" customHeight="false" outlineLevel="0" collapsed="false">
      <c r="A1959" s="0" t="s">
        <v>10</v>
      </c>
      <c r="B1959" s="0" t="s">
        <v>236</v>
      </c>
      <c r="C1959" s="0" t="s">
        <v>519</v>
      </c>
      <c r="D1959" s="0" t="s">
        <v>520</v>
      </c>
      <c r="E1959" s="0" t="s">
        <v>534</v>
      </c>
      <c r="F1959" s="0" t="s">
        <v>539</v>
      </c>
      <c r="G1959" s="0" t="s">
        <v>530</v>
      </c>
    </row>
    <row r="1960" customFormat="false" ht="12.8" hidden="false" customHeight="false" outlineLevel="0" collapsed="false">
      <c r="A1960" s="0" t="s">
        <v>10</v>
      </c>
      <c r="B1960" s="0" t="s">
        <v>236</v>
      </c>
      <c r="C1960" s="0" t="s">
        <v>519</v>
      </c>
      <c r="D1960" s="0" t="s">
        <v>520</v>
      </c>
      <c r="E1960" s="0" t="s">
        <v>535</v>
      </c>
      <c r="F1960" s="0" t="s">
        <v>539</v>
      </c>
      <c r="G1960" s="0" t="s">
        <v>530</v>
      </c>
    </row>
    <row r="1961" customFormat="false" ht="12.8" hidden="false" customHeight="false" outlineLevel="0" collapsed="false">
      <c r="A1961" s="0" t="s">
        <v>10</v>
      </c>
      <c r="B1961" s="0" t="s">
        <v>236</v>
      </c>
      <c r="C1961" s="0" t="s">
        <v>519</v>
      </c>
      <c r="D1961" s="0" t="s">
        <v>520</v>
      </c>
      <c r="E1961" s="0" t="s">
        <v>536</v>
      </c>
      <c r="F1961" s="0" t="s">
        <v>539</v>
      </c>
      <c r="G1961" s="0" t="s">
        <v>530</v>
      </c>
    </row>
    <row r="1962" customFormat="false" ht="12.8" hidden="false" customHeight="false" outlineLevel="0" collapsed="false">
      <c r="A1962" s="0" t="s">
        <v>10</v>
      </c>
      <c r="B1962" s="0" t="s">
        <v>236</v>
      </c>
      <c r="C1962" s="0" t="s">
        <v>521</v>
      </c>
      <c r="D1962" s="0" t="s">
        <v>520</v>
      </c>
      <c r="E1962" s="0" t="s">
        <v>537</v>
      </c>
      <c r="F1962" s="0" t="s">
        <v>539</v>
      </c>
      <c r="G1962" s="0" t="s">
        <v>530</v>
      </c>
    </row>
    <row r="1963" customFormat="false" ht="12.8" hidden="false" customHeight="false" outlineLevel="0" collapsed="false">
      <c r="A1963" s="0" t="s">
        <v>10</v>
      </c>
      <c r="B1963" s="0" t="s">
        <v>236</v>
      </c>
      <c r="C1963" s="0" t="s">
        <v>521</v>
      </c>
      <c r="D1963" s="0" t="s">
        <v>520</v>
      </c>
      <c r="E1963" s="0" t="s">
        <v>531</v>
      </c>
      <c r="F1963" s="0" t="s">
        <v>539</v>
      </c>
      <c r="G1963" s="0" t="s">
        <v>530</v>
      </c>
    </row>
    <row r="1964" customFormat="false" ht="12.8" hidden="false" customHeight="false" outlineLevel="0" collapsed="false">
      <c r="A1964" s="0" t="s">
        <v>10</v>
      </c>
      <c r="B1964" s="0" t="s">
        <v>236</v>
      </c>
      <c r="C1964" s="0" t="s">
        <v>521</v>
      </c>
      <c r="D1964" s="0" t="s">
        <v>520</v>
      </c>
      <c r="E1964" s="0" t="s">
        <v>538</v>
      </c>
      <c r="F1964" s="0" t="s">
        <v>539</v>
      </c>
      <c r="G1964" s="0" t="s">
        <v>530</v>
      </c>
    </row>
    <row r="1965" customFormat="false" ht="12.8" hidden="false" customHeight="false" outlineLevel="0" collapsed="false">
      <c r="A1965" s="0" t="s">
        <v>10</v>
      </c>
      <c r="B1965" s="0" t="s">
        <v>236</v>
      </c>
      <c r="C1965" s="0" t="s">
        <v>521</v>
      </c>
      <c r="D1965" s="0" t="s">
        <v>520</v>
      </c>
      <c r="E1965" s="0" t="s">
        <v>536</v>
      </c>
      <c r="F1965" s="0" t="s">
        <v>539</v>
      </c>
      <c r="G1965" s="0" t="s">
        <v>530</v>
      </c>
    </row>
    <row r="1966" customFormat="false" ht="12.8" hidden="false" customHeight="false" outlineLevel="0" collapsed="false">
      <c r="A1966" s="0" t="s">
        <v>10</v>
      </c>
      <c r="B1966" s="0" t="s">
        <v>237</v>
      </c>
      <c r="C1966" s="0" t="s">
        <v>519</v>
      </c>
      <c r="D1966" s="0" t="s">
        <v>520</v>
      </c>
      <c r="E1966" s="0" t="s">
        <v>528</v>
      </c>
      <c r="F1966" s="0" t="s">
        <v>539</v>
      </c>
      <c r="G1966" s="0" t="s">
        <v>530</v>
      </c>
    </row>
    <row r="1967" customFormat="false" ht="12.8" hidden="false" customHeight="false" outlineLevel="0" collapsed="false">
      <c r="A1967" s="0" t="s">
        <v>10</v>
      </c>
      <c r="B1967" s="0" t="s">
        <v>237</v>
      </c>
      <c r="C1967" s="0" t="s">
        <v>519</v>
      </c>
      <c r="D1967" s="0" t="s">
        <v>520</v>
      </c>
      <c r="E1967" s="0" t="s">
        <v>531</v>
      </c>
      <c r="F1967" s="0" t="s">
        <v>539</v>
      </c>
      <c r="G1967" s="0" t="s">
        <v>530</v>
      </c>
    </row>
    <row r="1968" customFormat="false" ht="12.8" hidden="false" customHeight="false" outlineLevel="0" collapsed="false">
      <c r="A1968" s="0" t="s">
        <v>10</v>
      </c>
      <c r="B1968" s="0" t="s">
        <v>237</v>
      </c>
      <c r="C1968" s="0" t="s">
        <v>519</v>
      </c>
      <c r="D1968" s="0" t="s">
        <v>520</v>
      </c>
      <c r="E1968" s="0" t="s">
        <v>533</v>
      </c>
      <c r="F1968" s="0" t="s">
        <v>539</v>
      </c>
      <c r="G1968" s="0" t="s">
        <v>530</v>
      </c>
    </row>
    <row r="1969" customFormat="false" ht="12.8" hidden="false" customHeight="false" outlineLevel="0" collapsed="false">
      <c r="A1969" s="0" t="s">
        <v>10</v>
      </c>
      <c r="B1969" s="0" t="s">
        <v>237</v>
      </c>
      <c r="C1969" s="0" t="s">
        <v>519</v>
      </c>
      <c r="D1969" s="0" t="s">
        <v>520</v>
      </c>
      <c r="E1969" s="0" t="s">
        <v>534</v>
      </c>
      <c r="F1969" s="0" t="s">
        <v>539</v>
      </c>
      <c r="G1969" s="0" t="s">
        <v>530</v>
      </c>
    </row>
    <row r="1970" customFormat="false" ht="12.8" hidden="false" customHeight="false" outlineLevel="0" collapsed="false">
      <c r="A1970" s="0" t="s">
        <v>10</v>
      </c>
      <c r="B1970" s="0" t="s">
        <v>237</v>
      </c>
      <c r="C1970" s="0" t="s">
        <v>519</v>
      </c>
      <c r="D1970" s="0" t="s">
        <v>520</v>
      </c>
      <c r="E1970" s="0" t="s">
        <v>535</v>
      </c>
      <c r="F1970" s="0" t="s">
        <v>539</v>
      </c>
      <c r="G1970" s="0" t="s">
        <v>530</v>
      </c>
    </row>
    <row r="1971" customFormat="false" ht="12.8" hidden="false" customHeight="false" outlineLevel="0" collapsed="false">
      <c r="A1971" s="0" t="s">
        <v>10</v>
      </c>
      <c r="B1971" s="0" t="s">
        <v>237</v>
      </c>
      <c r="C1971" s="0" t="s">
        <v>519</v>
      </c>
      <c r="D1971" s="0" t="s">
        <v>520</v>
      </c>
      <c r="E1971" s="0" t="s">
        <v>536</v>
      </c>
      <c r="F1971" s="0" t="s">
        <v>539</v>
      </c>
      <c r="G1971" s="0" t="s">
        <v>530</v>
      </c>
    </row>
    <row r="1972" customFormat="false" ht="12.8" hidden="false" customHeight="false" outlineLevel="0" collapsed="false">
      <c r="A1972" s="0" t="s">
        <v>10</v>
      </c>
      <c r="B1972" s="0" t="s">
        <v>237</v>
      </c>
      <c r="C1972" s="0" t="s">
        <v>521</v>
      </c>
      <c r="D1972" s="0" t="s">
        <v>520</v>
      </c>
      <c r="E1972" s="0" t="s">
        <v>537</v>
      </c>
      <c r="F1972" s="0" t="s">
        <v>539</v>
      </c>
      <c r="G1972" s="0" t="s">
        <v>530</v>
      </c>
    </row>
    <row r="1973" customFormat="false" ht="12.8" hidden="false" customHeight="false" outlineLevel="0" collapsed="false">
      <c r="A1973" s="0" t="s">
        <v>10</v>
      </c>
      <c r="B1973" s="0" t="s">
        <v>237</v>
      </c>
      <c r="C1973" s="0" t="s">
        <v>521</v>
      </c>
      <c r="D1973" s="0" t="s">
        <v>520</v>
      </c>
      <c r="E1973" s="0" t="s">
        <v>531</v>
      </c>
      <c r="F1973" s="0" t="s">
        <v>539</v>
      </c>
      <c r="G1973" s="0" t="s">
        <v>530</v>
      </c>
    </row>
    <row r="1974" customFormat="false" ht="12.8" hidden="false" customHeight="false" outlineLevel="0" collapsed="false">
      <c r="A1974" s="0" t="s">
        <v>10</v>
      </c>
      <c r="B1974" s="0" t="s">
        <v>237</v>
      </c>
      <c r="C1974" s="0" t="s">
        <v>521</v>
      </c>
      <c r="D1974" s="0" t="s">
        <v>520</v>
      </c>
      <c r="E1974" s="0" t="s">
        <v>538</v>
      </c>
      <c r="F1974" s="0" t="s">
        <v>539</v>
      </c>
      <c r="G1974" s="0" t="s">
        <v>530</v>
      </c>
    </row>
    <row r="1975" customFormat="false" ht="12.8" hidden="false" customHeight="false" outlineLevel="0" collapsed="false">
      <c r="A1975" s="0" t="s">
        <v>10</v>
      </c>
      <c r="B1975" s="0" t="s">
        <v>237</v>
      </c>
      <c r="C1975" s="0" t="s">
        <v>521</v>
      </c>
      <c r="D1975" s="0" t="s">
        <v>520</v>
      </c>
      <c r="E1975" s="0" t="s">
        <v>536</v>
      </c>
      <c r="F1975" s="0" t="s">
        <v>539</v>
      </c>
      <c r="G1975" s="0" t="s">
        <v>530</v>
      </c>
    </row>
    <row r="1976" customFormat="false" ht="12.8" hidden="false" customHeight="false" outlineLevel="0" collapsed="false">
      <c r="A1976" s="0" t="s">
        <v>10</v>
      </c>
      <c r="B1976" s="0" t="s">
        <v>238</v>
      </c>
      <c r="C1976" s="0" t="s">
        <v>519</v>
      </c>
      <c r="D1976" s="0" t="s">
        <v>520</v>
      </c>
      <c r="E1976" s="0" t="s">
        <v>528</v>
      </c>
      <c r="F1976" s="0" t="s">
        <v>539</v>
      </c>
      <c r="G1976" s="0" t="s">
        <v>530</v>
      </c>
    </row>
    <row r="1977" customFormat="false" ht="12.8" hidden="false" customHeight="false" outlineLevel="0" collapsed="false">
      <c r="A1977" s="0" t="s">
        <v>10</v>
      </c>
      <c r="B1977" s="0" t="s">
        <v>238</v>
      </c>
      <c r="C1977" s="0" t="s">
        <v>519</v>
      </c>
      <c r="D1977" s="0" t="s">
        <v>520</v>
      </c>
      <c r="E1977" s="0" t="s">
        <v>531</v>
      </c>
      <c r="F1977" s="0" t="s">
        <v>539</v>
      </c>
      <c r="G1977" s="0" t="s">
        <v>530</v>
      </c>
    </row>
    <row r="1978" customFormat="false" ht="12.8" hidden="false" customHeight="false" outlineLevel="0" collapsed="false">
      <c r="A1978" s="0" t="s">
        <v>10</v>
      </c>
      <c r="B1978" s="0" t="s">
        <v>238</v>
      </c>
      <c r="C1978" s="0" t="s">
        <v>519</v>
      </c>
      <c r="D1978" s="0" t="s">
        <v>520</v>
      </c>
      <c r="E1978" s="0" t="s">
        <v>533</v>
      </c>
      <c r="F1978" s="0" t="s">
        <v>539</v>
      </c>
      <c r="G1978" s="0" t="s">
        <v>530</v>
      </c>
    </row>
    <row r="1979" customFormat="false" ht="12.8" hidden="false" customHeight="false" outlineLevel="0" collapsed="false">
      <c r="A1979" s="0" t="s">
        <v>10</v>
      </c>
      <c r="B1979" s="0" t="s">
        <v>238</v>
      </c>
      <c r="C1979" s="0" t="s">
        <v>519</v>
      </c>
      <c r="D1979" s="0" t="s">
        <v>520</v>
      </c>
      <c r="E1979" s="0" t="s">
        <v>534</v>
      </c>
      <c r="F1979" s="0" t="s">
        <v>539</v>
      </c>
      <c r="G1979" s="0" t="s">
        <v>530</v>
      </c>
    </row>
    <row r="1980" customFormat="false" ht="12.8" hidden="false" customHeight="false" outlineLevel="0" collapsed="false">
      <c r="A1980" s="0" t="s">
        <v>10</v>
      </c>
      <c r="B1980" s="0" t="s">
        <v>238</v>
      </c>
      <c r="C1980" s="0" t="s">
        <v>519</v>
      </c>
      <c r="D1980" s="0" t="s">
        <v>520</v>
      </c>
      <c r="E1980" s="0" t="s">
        <v>535</v>
      </c>
      <c r="F1980" s="0" t="s">
        <v>539</v>
      </c>
      <c r="G1980" s="0" t="s">
        <v>530</v>
      </c>
    </row>
    <row r="1981" customFormat="false" ht="12.8" hidden="false" customHeight="false" outlineLevel="0" collapsed="false">
      <c r="A1981" s="0" t="s">
        <v>10</v>
      </c>
      <c r="B1981" s="0" t="s">
        <v>238</v>
      </c>
      <c r="C1981" s="0" t="s">
        <v>519</v>
      </c>
      <c r="D1981" s="0" t="s">
        <v>520</v>
      </c>
      <c r="E1981" s="0" t="s">
        <v>536</v>
      </c>
      <c r="F1981" s="0" t="s">
        <v>539</v>
      </c>
      <c r="G1981" s="0" t="s">
        <v>530</v>
      </c>
    </row>
    <row r="1982" customFormat="false" ht="12.8" hidden="false" customHeight="false" outlineLevel="0" collapsed="false">
      <c r="A1982" s="0" t="s">
        <v>10</v>
      </c>
      <c r="B1982" s="0" t="s">
        <v>238</v>
      </c>
      <c r="C1982" s="0" t="s">
        <v>521</v>
      </c>
      <c r="D1982" s="0" t="s">
        <v>520</v>
      </c>
      <c r="E1982" s="0" t="s">
        <v>537</v>
      </c>
      <c r="F1982" s="0" t="s">
        <v>539</v>
      </c>
      <c r="G1982" s="0" t="s">
        <v>530</v>
      </c>
    </row>
    <row r="1983" customFormat="false" ht="12.8" hidden="false" customHeight="false" outlineLevel="0" collapsed="false">
      <c r="A1983" s="0" t="s">
        <v>10</v>
      </c>
      <c r="B1983" s="0" t="s">
        <v>238</v>
      </c>
      <c r="C1983" s="0" t="s">
        <v>521</v>
      </c>
      <c r="D1983" s="0" t="s">
        <v>520</v>
      </c>
      <c r="E1983" s="0" t="s">
        <v>531</v>
      </c>
      <c r="F1983" s="0" t="s">
        <v>539</v>
      </c>
      <c r="G1983" s="0" t="s">
        <v>530</v>
      </c>
    </row>
    <row r="1984" customFormat="false" ht="12.8" hidden="false" customHeight="false" outlineLevel="0" collapsed="false">
      <c r="A1984" s="0" t="s">
        <v>10</v>
      </c>
      <c r="B1984" s="0" t="s">
        <v>238</v>
      </c>
      <c r="C1984" s="0" t="s">
        <v>521</v>
      </c>
      <c r="D1984" s="0" t="s">
        <v>520</v>
      </c>
      <c r="E1984" s="0" t="s">
        <v>538</v>
      </c>
      <c r="F1984" s="0" t="s">
        <v>539</v>
      </c>
      <c r="G1984" s="0" t="s">
        <v>530</v>
      </c>
    </row>
    <row r="1985" customFormat="false" ht="12.8" hidden="false" customHeight="false" outlineLevel="0" collapsed="false">
      <c r="A1985" s="0" t="s">
        <v>10</v>
      </c>
      <c r="B1985" s="0" t="s">
        <v>238</v>
      </c>
      <c r="C1985" s="0" t="s">
        <v>521</v>
      </c>
      <c r="D1985" s="0" t="s">
        <v>520</v>
      </c>
      <c r="E1985" s="0" t="s">
        <v>536</v>
      </c>
      <c r="F1985" s="0" t="s">
        <v>539</v>
      </c>
      <c r="G1985" s="0" t="s">
        <v>530</v>
      </c>
    </row>
    <row r="1986" customFormat="false" ht="12.8" hidden="false" customHeight="false" outlineLevel="0" collapsed="false">
      <c r="A1986" s="0" t="s">
        <v>10</v>
      </c>
      <c r="B1986" s="0" t="s">
        <v>239</v>
      </c>
      <c r="C1986" s="0" t="s">
        <v>519</v>
      </c>
      <c r="D1986" s="0" t="s">
        <v>520</v>
      </c>
      <c r="E1986" s="0" t="s">
        <v>528</v>
      </c>
      <c r="F1986" s="0" t="s">
        <v>539</v>
      </c>
      <c r="G1986" s="0" t="s">
        <v>530</v>
      </c>
    </row>
    <row r="1987" customFormat="false" ht="12.8" hidden="false" customHeight="false" outlineLevel="0" collapsed="false">
      <c r="A1987" s="0" t="s">
        <v>10</v>
      </c>
      <c r="B1987" s="0" t="s">
        <v>239</v>
      </c>
      <c r="C1987" s="0" t="s">
        <v>519</v>
      </c>
      <c r="D1987" s="0" t="s">
        <v>520</v>
      </c>
      <c r="E1987" s="0" t="s">
        <v>531</v>
      </c>
      <c r="F1987" s="0" t="s">
        <v>539</v>
      </c>
      <c r="G1987" s="0" t="s">
        <v>530</v>
      </c>
    </row>
    <row r="1988" customFormat="false" ht="12.8" hidden="false" customHeight="false" outlineLevel="0" collapsed="false">
      <c r="A1988" s="0" t="s">
        <v>10</v>
      </c>
      <c r="B1988" s="0" t="s">
        <v>239</v>
      </c>
      <c r="C1988" s="0" t="s">
        <v>519</v>
      </c>
      <c r="D1988" s="0" t="s">
        <v>520</v>
      </c>
      <c r="E1988" s="0" t="s">
        <v>533</v>
      </c>
      <c r="F1988" s="0" t="s">
        <v>539</v>
      </c>
      <c r="G1988" s="0" t="s">
        <v>530</v>
      </c>
    </row>
    <row r="1989" customFormat="false" ht="12.8" hidden="false" customHeight="false" outlineLevel="0" collapsed="false">
      <c r="A1989" s="0" t="s">
        <v>10</v>
      </c>
      <c r="B1989" s="0" t="s">
        <v>239</v>
      </c>
      <c r="C1989" s="0" t="s">
        <v>519</v>
      </c>
      <c r="D1989" s="0" t="s">
        <v>520</v>
      </c>
      <c r="E1989" s="0" t="s">
        <v>534</v>
      </c>
      <c r="F1989" s="0" t="s">
        <v>539</v>
      </c>
      <c r="G1989" s="0" t="s">
        <v>530</v>
      </c>
    </row>
    <row r="1990" customFormat="false" ht="12.8" hidden="false" customHeight="false" outlineLevel="0" collapsed="false">
      <c r="A1990" s="0" t="s">
        <v>10</v>
      </c>
      <c r="B1990" s="0" t="s">
        <v>239</v>
      </c>
      <c r="C1990" s="0" t="s">
        <v>519</v>
      </c>
      <c r="D1990" s="0" t="s">
        <v>520</v>
      </c>
      <c r="E1990" s="0" t="s">
        <v>535</v>
      </c>
      <c r="F1990" s="0" t="s">
        <v>539</v>
      </c>
      <c r="G1990" s="0" t="s">
        <v>530</v>
      </c>
    </row>
    <row r="1991" customFormat="false" ht="12.8" hidden="false" customHeight="false" outlineLevel="0" collapsed="false">
      <c r="A1991" s="0" t="s">
        <v>10</v>
      </c>
      <c r="B1991" s="0" t="s">
        <v>239</v>
      </c>
      <c r="C1991" s="0" t="s">
        <v>519</v>
      </c>
      <c r="D1991" s="0" t="s">
        <v>520</v>
      </c>
      <c r="E1991" s="0" t="s">
        <v>536</v>
      </c>
      <c r="F1991" s="0" t="s">
        <v>539</v>
      </c>
      <c r="G1991" s="0" t="s">
        <v>530</v>
      </c>
    </row>
    <row r="1992" customFormat="false" ht="12.8" hidden="false" customHeight="false" outlineLevel="0" collapsed="false">
      <c r="A1992" s="0" t="s">
        <v>10</v>
      </c>
      <c r="B1992" s="0" t="s">
        <v>239</v>
      </c>
      <c r="C1992" s="0" t="s">
        <v>521</v>
      </c>
      <c r="D1992" s="0" t="s">
        <v>520</v>
      </c>
      <c r="E1992" s="0" t="s">
        <v>537</v>
      </c>
      <c r="F1992" s="0" t="s">
        <v>539</v>
      </c>
      <c r="G1992" s="0" t="s">
        <v>530</v>
      </c>
    </row>
    <row r="1993" customFormat="false" ht="12.8" hidden="false" customHeight="false" outlineLevel="0" collapsed="false">
      <c r="A1993" s="0" t="s">
        <v>10</v>
      </c>
      <c r="B1993" s="0" t="s">
        <v>239</v>
      </c>
      <c r="C1993" s="0" t="s">
        <v>521</v>
      </c>
      <c r="D1993" s="0" t="s">
        <v>520</v>
      </c>
      <c r="E1993" s="0" t="s">
        <v>531</v>
      </c>
      <c r="F1993" s="0" t="s">
        <v>539</v>
      </c>
      <c r="G1993" s="0" t="s">
        <v>530</v>
      </c>
    </row>
    <row r="1994" customFormat="false" ht="12.8" hidden="false" customHeight="false" outlineLevel="0" collapsed="false">
      <c r="A1994" s="0" t="s">
        <v>10</v>
      </c>
      <c r="B1994" s="0" t="s">
        <v>239</v>
      </c>
      <c r="C1994" s="0" t="s">
        <v>521</v>
      </c>
      <c r="D1994" s="0" t="s">
        <v>520</v>
      </c>
      <c r="E1994" s="0" t="s">
        <v>538</v>
      </c>
      <c r="F1994" s="0" t="s">
        <v>539</v>
      </c>
      <c r="G1994" s="0" t="s">
        <v>530</v>
      </c>
    </row>
    <row r="1995" customFormat="false" ht="12.8" hidden="false" customHeight="false" outlineLevel="0" collapsed="false">
      <c r="A1995" s="0" t="s">
        <v>10</v>
      </c>
      <c r="B1995" s="0" t="s">
        <v>239</v>
      </c>
      <c r="C1995" s="0" t="s">
        <v>521</v>
      </c>
      <c r="D1995" s="0" t="s">
        <v>520</v>
      </c>
      <c r="E1995" s="0" t="s">
        <v>536</v>
      </c>
      <c r="F1995" s="0" t="s">
        <v>539</v>
      </c>
      <c r="G1995" s="0" t="s">
        <v>530</v>
      </c>
    </row>
    <row r="1996" customFormat="false" ht="12.8" hidden="false" customHeight="false" outlineLevel="0" collapsed="false">
      <c r="A1996" s="0" t="s">
        <v>10</v>
      </c>
      <c r="B1996" s="0" t="s">
        <v>240</v>
      </c>
      <c r="C1996" s="0" t="s">
        <v>519</v>
      </c>
      <c r="D1996" s="0" t="s">
        <v>520</v>
      </c>
      <c r="E1996" s="0" t="s">
        <v>528</v>
      </c>
      <c r="F1996" s="0" t="s">
        <v>539</v>
      </c>
      <c r="G1996" s="0" t="s">
        <v>530</v>
      </c>
    </row>
    <row r="1997" customFormat="false" ht="12.8" hidden="false" customHeight="false" outlineLevel="0" collapsed="false">
      <c r="A1997" s="0" t="s">
        <v>10</v>
      </c>
      <c r="B1997" s="0" t="s">
        <v>240</v>
      </c>
      <c r="C1997" s="0" t="s">
        <v>519</v>
      </c>
      <c r="D1997" s="0" t="s">
        <v>520</v>
      </c>
      <c r="E1997" s="0" t="s">
        <v>531</v>
      </c>
      <c r="F1997" s="0" t="s">
        <v>539</v>
      </c>
      <c r="G1997" s="0" t="s">
        <v>530</v>
      </c>
    </row>
    <row r="1998" customFormat="false" ht="12.8" hidden="false" customHeight="false" outlineLevel="0" collapsed="false">
      <c r="A1998" s="0" t="s">
        <v>10</v>
      </c>
      <c r="B1998" s="0" t="s">
        <v>240</v>
      </c>
      <c r="C1998" s="0" t="s">
        <v>519</v>
      </c>
      <c r="D1998" s="0" t="s">
        <v>520</v>
      </c>
      <c r="E1998" s="0" t="s">
        <v>533</v>
      </c>
      <c r="F1998" s="0" t="s">
        <v>539</v>
      </c>
      <c r="G1998" s="0" t="s">
        <v>530</v>
      </c>
    </row>
    <row r="1999" customFormat="false" ht="12.8" hidden="false" customHeight="false" outlineLevel="0" collapsed="false">
      <c r="A1999" s="0" t="s">
        <v>10</v>
      </c>
      <c r="B1999" s="0" t="s">
        <v>240</v>
      </c>
      <c r="C1999" s="0" t="s">
        <v>519</v>
      </c>
      <c r="D1999" s="0" t="s">
        <v>520</v>
      </c>
      <c r="E1999" s="0" t="s">
        <v>534</v>
      </c>
      <c r="F1999" s="0" t="s">
        <v>539</v>
      </c>
      <c r="G1999" s="0" t="s">
        <v>530</v>
      </c>
    </row>
    <row r="2000" customFormat="false" ht="12.8" hidden="false" customHeight="false" outlineLevel="0" collapsed="false">
      <c r="A2000" s="0" t="s">
        <v>10</v>
      </c>
      <c r="B2000" s="0" t="s">
        <v>240</v>
      </c>
      <c r="C2000" s="0" t="s">
        <v>519</v>
      </c>
      <c r="D2000" s="0" t="s">
        <v>520</v>
      </c>
      <c r="E2000" s="0" t="s">
        <v>535</v>
      </c>
      <c r="F2000" s="0" t="s">
        <v>539</v>
      </c>
      <c r="G2000" s="0" t="s">
        <v>530</v>
      </c>
    </row>
    <row r="2001" customFormat="false" ht="12.8" hidden="false" customHeight="false" outlineLevel="0" collapsed="false">
      <c r="A2001" s="0" t="s">
        <v>10</v>
      </c>
      <c r="B2001" s="0" t="s">
        <v>240</v>
      </c>
      <c r="C2001" s="0" t="s">
        <v>519</v>
      </c>
      <c r="D2001" s="0" t="s">
        <v>520</v>
      </c>
      <c r="E2001" s="0" t="s">
        <v>536</v>
      </c>
      <c r="F2001" s="0" t="s">
        <v>539</v>
      </c>
      <c r="G2001" s="0" t="s">
        <v>530</v>
      </c>
    </row>
    <row r="2002" customFormat="false" ht="12.8" hidden="false" customHeight="false" outlineLevel="0" collapsed="false">
      <c r="A2002" s="0" t="s">
        <v>10</v>
      </c>
      <c r="B2002" s="0" t="s">
        <v>240</v>
      </c>
      <c r="C2002" s="0" t="s">
        <v>521</v>
      </c>
      <c r="D2002" s="0" t="s">
        <v>520</v>
      </c>
      <c r="E2002" s="0" t="s">
        <v>537</v>
      </c>
      <c r="F2002" s="0" t="s">
        <v>539</v>
      </c>
      <c r="G2002" s="0" t="s">
        <v>530</v>
      </c>
    </row>
    <row r="2003" customFormat="false" ht="12.8" hidden="false" customHeight="false" outlineLevel="0" collapsed="false">
      <c r="A2003" s="0" t="s">
        <v>10</v>
      </c>
      <c r="B2003" s="0" t="s">
        <v>240</v>
      </c>
      <c r="C2003" s="0" t="s">
        <v>521</v>
      </c>
      <c r="D2003" s="0" t="s">
        <v>520</v>
      </c>
      <c r="E2003" s="0" t="s">
        <v>531</v>
      </c>
      <c r="F2003" s="0" t="s">
        <v>539</v>
      </c>
      <c r="G2003" s="0" t="s">
        <v>530</v>
      </c>
    </row>
    <row r="2004" customFormat="false" ht="12.8" hidden="false" customHeight="false" outlineLevel="0" collapsed="false">
      <c r="A2004" s="0" t="s">
        <v>10</v>
      </c>
      <c r="B2004" s="0" t="s">
        <v>240</v>
      </c>
      <c r="C2004" s="0" t="s">
        <v>521</v>
      </c>
      <c r="D2004" s="0" t="s">
        <v>520</v>
      </c>
      <c r="E2004" s="0" t="s">
        <v>538</v>
      </c>
      <c r="F2004" s="0" t="s">
        <v>539</v>
      </c>
      <c r="G2004" s="0" t="s">
        <v>530</v>
      </c>
    </row>
    <row r="2005" customFormat="false" ht="12.8" hidden="false" customHeight="false" outlineLevel="0" collapsed="false">
      <c r="A2005" s="0" t="s">
        <v>10</v>
      </c>
      <c r="B2005" s="0" t="s">
        <v>240</v>
      </c>
      <c r="C2005" s="0" t="s">
        <v>521</v>
      </c>
      <c r="D2005" s="0" t="s">
        <v>520</v>
      </c>
      <c r="E2005" s="0" t="s">
        <v>536</v>
      </c>
      <c r="F2005" s="0" t="s">
        <v>539</v>
      </c>
      <c r="G2005" s="0" t="s">
        <v>530</v>
      </c>
    </row>
    <row r="2006" customFormat="false" ht="12.8" hidden="false" customHeight="false" outlineLevel="0" collapsed="false">
      <c r="A2006" s="0" t="s">
        <v>10</v>
      </c>
      <c r="B2006" s="0" t="s">
        <v>241</v>
      </c>
      <c r="C2006" s="0" t="s">
        <v>519</v>
      </c>
      <c r="D2006" s="0" t="s">
        <v>520</v>
      </c>
      <c r="E2006" s="0" t="s">
        <v>528</v>
      </c>
      <c r="F2006" s="0" t="s">
        <v>539</v>
      </c>
      <c r="G2006" s="0" t="s">
        <v>530</v>
      </c>
    </row>
    <row r="2007" customFormat="false" ht="12.8" hidden="false" customHeight="false" outlineLevel="0" collapsed="false">
      <c r="A2007" s="0" t="s">
        <v>10</v>
      </c>
      <c r="B2007" s="0" t="s">
        <v>241</v>
      </c>
      <c r="C2007" s="0" t="s">
        <v>519</v>
      </c>
      <c r="D2007" s="0" t="s">
        <v>520</v>
      </c>
      <c r="E2007" s="0" t="s">
        <v>531</v>
      </c>
      <c r="F2007" s="0" t="s">
        <v>539</v>
      </c>
      <c r="G2007" s="0" t="s">
        <v>530</v>
      </c>
    </row>
    <row r="2008" customFormat="false" ht="12.8" hidden="false" customHeight="false" outlineLevel="0" collapsed="false">
      <c r="A2008" s="0" t="s">
        <v>10</v>
      </c>
      <c r="B2008" s="0" t="s">
        <v>241</v>
      </c>
      <c r="C2008" s="0" t="s">
        <v>519</v>
      </c>
      <c r="D2008" s="0" t="s">
        <v>520</v>
      </c>
      <c r="E2008" s="0" t="s">
        <v>533</v>
      </c>
      <c r="F2008" s="0" t="s">
        <v>539</v>
      </c>
      <c r="G2008" s="0" t="s">
        <v>530</v>
      </c>
    </row>
    <row r="2009" customFormat="false" ht="12.8" hidden="false" customHeight="false" outlineLevel="0" collapsed="false">
      <c r="A2009" s="0" t="s">
        <v>10</v>
      </c>
      <c r="B2009" s="0" t="s">
        <v>241</v>
      </c>
      <c r="C2009" s="0" t="s">
        <v>519</v>
      </c>
      <c r="D2009" s="0" t="s">
        <v>520</v>
      </c>
      <c r="E2009" s="0" t="s">
        <v>534</v>
      </c>
      <c r="F2009" s="0" t="s">
        <v>539</v>
      </c>
      <c r="G2009" s="0" t="s">
        <v>530</v>
      </c>
    </row>
    <row r="2010" customFormat="false" ht="12.8" hidden="false" customHeight="false" outlineLevel="0" collapsed="false">
      <c r="A2010" s="0" t="s">
        <v>10</v>
      </c>
      <c r="B2010" s="0" t="s">
        <v>241</v>
      </c>
      <c r="C2010" s="0" t="s">
        <v>519</v>
      </c>
      <c r="D2010" s="0" t="s">
        <v>520</v>
      </c>
      <c r="E2010" s="0" t="s">
        <v>535</v>
      </c>
      <c r="F2010" s="0" t="s">
        <v>539</v>
      </c>
      <c r="G2010" s="0" t="s">
        <v>530</v>
      </c>
    </row>
    <row r="2011" customFormat="false" ht="12.8" hidden="false" customHeight="false" outlineLevel="0" collapsed="false">
      <c r="A2011" s="0" t="s">
        <v>10</v>
      </c>
      <c r="B2011" s="0" t="s">
        <v>241</v>
      </c>
      <c r="C2011" s="0" t="s">
        <v>519</v>
      </c>
      <c r="D2011" s="0" t="s">
        <v>520</v>
      </c>
      <c r="E2011" s="0" t="s">
        <v>536</v>
      </c>
      <c r="F2011" s="0" t="s">
        <v>539</v>
      </c>
      <c r="G2011" s="0" t="s">
        <v>530</v>
      </c>
    </row>
    <row r="2012" customFormat="false" ht="12.8" hidden="false" customHeight="false" outlineLevel="0" collapsed="false">
      <c r="A2012" s="0" t="s">
        <v>10</v>
      </c>
      <c r="B2012" s="0" t="s">
        <v>241</v>
      </c>
      <c r="C2012" s="0" t="s">
        <v>521</v>
      </c>
      <c r="D2012" s="0" t="s">
        <v>520</v>
      </c>
      <c r="E2012" s="0" t="s">
        <v>537</v>
      </c>
      <c r="F2012" s="0" t="s">
        <v>539</v>
      </c>
      <c r="G2012" s="0" t="s">
        <v>530</v>
      </c>
    </row>
    <row r="2013" customFormat="false" ht="12.8" hidden="false" customHeight="false" outlineLevel="0" collapsed="false">
      <c r="A2013" s="0" t="s">
        <v>10</v>
      </c>
      <c r="B2013" s="0" t="s">
        <v>241</v>
      </c>
      <c r="C2013" s="0" t="s">
        <v>521</v>
      </c>
      <c r="D2013" s="0" t="s">
        <v>520</v>
      </c>
      <c r="E2013" s="0" t="s">
        <v>531</v>
      </c>
      <c r="F2013" s="0" t="s">
        <v>539</v>
      </c>
      <c r="G2013" s="0" t="s">
        <v>530</v>
      </c>
    </row>
    <row r="2014" customFormat="false" ht="12.8" hidden="false" customHeight="false" outlineLevel="0" collapsed="false">
      <c r="A2014" s="0" t="s">
        <v>10</v>
      </c>
      <c r="B2014" s="0" t="s">
        <v>241</v>
      </c>
      <c r="C2014" s="0" t="s">
        <v>521</v>
      </c>
      <c r="D2014" s="0" t="s">
        <v>520</v>
      </c>
      <c r="E2014" s="0" t="s">
        <v>538</v>
      </c>
      <c r="F2014" s="0" t="s">
        <v>539</v>
      </c>
      <c r="G2014" s="0" t="s">
        <v>530</v>
      </c>
    </row>
    <row r="2015" customFormat="false" ht="12.8" hidden="false" customHeight="false" outlineLevel="0" collapsed="false">
      <c r="A2015" s="0" t="s">
        <v>10</v>
      </c>
      <c r="B2015" s="0" t="s">
        <v>241</v>
      </c>
      <c r="C2015" s="0" t="s">
        <v>521</v>
      </c>
      <c r="D2015" s="0" t="s">
        <v>520</v>
      </c>
      <c r="E2015" s="0" t="s">
        <v>536</v>
      </c>
      <c r="F2015" s="0" t="s">
        <v>539</v>
      </c>
      <c r="G2015" s="0" t="s">
        <v>530</v>
      </c>
    </row>
    <row r="2016" customFormat="false" ht="12.8" hidden="false" customHeight="false" outlineLevel="0" collapsed="false">
      <c r="A2016" s="0" t="s">
        <v>10</v>
      </c>
      <c r="B2016" s="0" t="s">
        <v>242</v>
      </c>
      <c r="C2016" s="0" t="s">
        <v>519</v>
      </c>
      <c r="D2016" s="0" t="s">
        <v>520</v>
      </c>
      <c r="E2016" s="0" t="s">
        <v>528</v>
      </c>
      <c r="F2016" s="0" t="s">
        <v>539</v>
      </c>
      <c r="G2016" s="0" t="s">
        <v>530</v>
      </c>
    </row>
    <row r="2017" customFormat="false" ht="12.8" hidden="false" customHeight="false" outlineLevel="0" collapsed="false">
      <c r="A2017" s="0" t="s">
        <v>10</v>
      </c>
      <c r="B2017" s="0" t="s">
        <v>242</v>
      </c>
      <c r="C2017" s="0" t="s">
        <v>519</v>
      </c>
      <c r="D2017" s="0" t="s">
        <v>520</v>
      </c>
      <c r="E2017" s="0" t="s">
        <v>531</v>
      </c>
      <c r="F2017" s="0" t="s">
        <v>539</v>
      </c>
      <c r="G2017" s="0" t="s">
        <v>530</v>
      </c>
    </row>
    <row r="2018" customFormat="false" ht="12.8" hidden="false" customHeight="false" outlineLevel="0" collapsed="false">
      <c r="A2018" s="0" t="s">
        <v>10</v>
      </c>
      <c r="B2018" s="0" t="s">
        <v>242</v>
      </c>
      <c r="C2018" s="0" t="s">
        <v>519</v>
      </c>
      <c r="D2018" s="0" t="s">
        <v>520</v>
      </c>
      <c r="E2018" s="0" t="s">
        <v>533</v>
      </c>
      <c r="F2018" s="0" t="s">
        <v>539</v>
      </c>
      <c r="G2018" s="0" t="s">
        <v>530</v>
      </c>
    </row>
    <row r="2019" customFormat="false" ht="12.8" hidden="false" customHeight="false" outlineLevel="0" collapsed="false">
      <c r="A2019" s="0" t="s">
        <v>10</v>
      </c>
      <c r="B2019" s="0" t="s">
        <v>242</v>
      </c>
      <c r="C2019" s="0" t="s">
        <v>519</v>
      </c>
      <c r="D2019" s="0" t="s">
        <v>520</v>
      </c>
      <c r="E2019" s="0" t="s">
        <v>534</v>
      </c>
      <c r="F2019" s="0" t="s">
        <v>539</v>
      </c>
      <c r="G2019" s="0" t="s">
        <v>530</v>
      </c>
    </row>
    <row r="2020" customFormat="false" ht="12.8" hidden="false" customHeight="false" outlineLevel="0" collapsed="false">
      <c r="A2020" s="0" t="s">
        <v>10</v>
      </c>
      <c r="B2020" s="0" t="s">
        <v>242</v>
      </c>
      <c r="C2020" s="0" t="s">
        <v>519</v>
      </c>
      <c r="D2020" s="0" t="s">
        <v>520</v>
      </c>
      <c r="E2020" s="0" t="s">
        <v>535</v>
      </c>
      <c r="F2020" s="0" t="s">
        <v>539</v>
      </c>
      <c r="G2020" s="0" t="s">
        <v>530</v>
      </c>
    </row>
    <row r="2021" customFormat="false" ht="12.8" hidden="false" customHeight="false" outlineLevel="0" collapsed="false">
      <c r="A2021" s="0" t="s">
        <v>10</v>
      </c>
      <c r="B2021" s="0" t="s">
        <v>242</v>
      </c>
      <c r="C2021" s="0" t="s">
        <v>519</v>
      </c>
      <c r="D2021" s="0" t="s">
        <v>520</v>
      </c>
      <c r="E2021" s="0" t="s">
        <v>536</v>
      </c>
      <c r="F2021" s="0" t="s">
        <v>539</v>
      </c>
      <c r="G2021" s="0" t="s">
        <v>530</v>
      </c>
    </row>
    <row r="2022" customFormat="false" ht="12.8" hidden="false" customHeight="false" outlineLevel="0" collapsed="false">
      <c r="A2022" s="0" t="s">
        <v>10</v>
      </c>
      <c r="B2022" s="0" t="s">
        <v>242</v>
      </c>
      <c r="C2022" s="0" t="s">
        <v>521</v>
      </c>
      <c r="D2022" s="0" t="s">
        <v>520</v>
      </c>
      <c r="E2022" s="0" t="s">
        <v>537</v>
      </c>
      <c r="F2022" s="0" t="s">
        <v>539</v>
      </c>
      <c r="G2022" s="0" t="s">
        <v>530</v>
      </c>
    </row>
    <row r="2023" customFormat="false" ht="12.8" hidden="false" customHeight="false" outlineLevel="0" collapsed="false">
      <c r="A2023" s="0" t="s">
        <v>10</v>
      </c>
      <c r="B2023" s="0" t="s">
        <v>242</v>
      </c>
      <c r="C2023" s="0" t="s">
        <v>521</v>
      </c>
      <c r="D2023" s="0" t="s">
        <v>520</v>
      </c>
      <c r="E2023" s="0" t="s">
        <v>531</v>
      </c>
      <c r="F2023" s="0" t="s">
        <v>539</v>
      </c>
      <c r="G2023" s="0" t="s">
        <v>530</v>
      </c>
    </row>
    <row r="2024" customFormat="false" ht="12.8" hidden="false" customHeight="false" outlineLevel="0" collapsed="false">
      <c r="A2024" s="0" t="s">
        <v>10</v>
      </c>
      <c r="B2024" s="0" t="s">
        <v>242</v>
      </c>
      <c r="C2024" s="0" t="s">
        <v>521</v>
      </c>
      <c r="D2024" s="0" t="s">
        <v>520</v>
      </c>
      <c r="E2024" s="0" t="s">
        <v>538</v>
      </c>
      <c r="F2024" s="0" t="s">
        <v>539</v>
      </c>
      <c r="G2024" s="0" t="s">
        <v>530</v>
      </c>
    </row>
    <row r="2025" customFormat="false" ht="12.8" hidden="false" customHeight="false" outlineLevel="0" collapsed="false">
      <c r="A2025" s="0" t="s">
        <v>10</v>
      </c>
      <c r="B2025" s="0" t="s">
        <v>242</v>
      </c>
      <c r="C2025" s="0" t="s">
        <v>521</v>
      </c>
      <c r="D2025" s="0" t="s">
        <v>520</v>
      </c>
      <c r="E2025" s="0" t="s">
        <v>536</v>
      </c>
      <c r="F2025" s="0" t="s">
        <v>539</v>
      </c>
      <c r="G2025" s="0" t="s">
        <v>530</v>
      </c>
    </row>
    <row r="2026" customFormat="false" ht="12.8" hidden="false" customHeight="false" outlineLevel="0" collapsed="false">
      <c r="A2026" s="0" t="s">
        <v>10</v>
      </c>
      <c r="B2026" s="0" t="s">
        <v>243</v>
      </c>
      <c r="C2026" s="0" t="s">
        <v>519</v>
      </c>
      <c r="D2026" s="0" t="s">
        <v>520</v>
      </c>
      <c r="E2026" s="0" t="s">
        <v>528</v>
      </c>
      <c r="F2026" s="0" t="s">
        <v>539</v>
      </c>
      <c r="G2026" s="0" t="s">
        <v>530</v>
      </c>
    </row>
    <row r="2027" customFormat="false" ht="12.8" hidden="false" customHeight="false" outlineLevel="0" collapsed="false">
      <c r="A2027" s="0" t="s">
        <v>10</v>
      </c>
      <c r="B2027" s="0" t="s">
        <v>243</v>
      </c>
      <c r="C2027" s="0" t="s">
        <v>519</v>
      </c>
      <c r="D2027" s="0" t="s">
        <v>520</v>
      </c>
      <c r="E2027" s="0" t="s">
        <v>531</v>
      </c>
      <c r="F2027" s="0" t="s">
        <v>539</v>
      </c>
      <c r="G2027" s="0" t="s">
        <v>530</v>
      </c>
    </row>
    <row r="2028" customFormat="false" ht="12.8" hidden="false" customHeight="false" outlineLevel="0" collapsed="false">
      <c r="A2028" s="0" t="s">
        <v>10</v>
      </c>
      <c r="B2028" s="0" t="s">
        <v>243</v>
      </c>
      <c r="C2028" s="0" t="s">
        <v>519</v>
      </c>
      <c r="D2028" s="0" t="s">
        <v>520</v>
      </c>
      <c r="E2028" s="0" t="s">
        <v>533</v>
      </c>
      <c r="F2028" s="0" t="s">
        <v>539</v>
      </c>
      <c r="G2028" s="0" t="s">
        <v>530</v>
      </c>
    </row>
    <row r="2029" customFormat="false" ht="12.8" hidden="false" customHeight="false" outlineLevel="0" collapsed="false">
      <c r="A2029" s="0" t="s">
        <v>10</v>
      </c>
      <c r="B2029" s="0" t="s">
        <v>243</v>
      </c>
      <c r="C2029" s="0" t="s">
        <v>519</v>
      </c>
      <c r="D2029" s="0" t="s">
        <v>520</v>
      </c>
      <c r="E2029" s="0" t="s">
        <v>534</v>
      </c>
      <c r="F2029" s="0" t="s">
        <v>539</v>
      </c>
      <c r="G2029" s="0" t="s">
        <v>530</v>
      </c>
    </row>
    <row r="2030" customFormat="false" ht="12.8" hidden="false" customHeight="false" outlineLevel="0" collapsed="false">
      <c r="A2030" s="0" t="s">
        <v>10</v>
      </c>
      <c r="B2030" s="0" t="s">
        <v>243</v>
      </c>
      <c r="C2030" s="0" t="s">
        <v>519</v>
      </c>
      <c r="D2030" s="0" t="s">
        <v>520</v>
      </c>
      <c r="E2030" s="0" t="s">
        <v>535</v>
      </c>
      <c r="F2030" s="0" t="s">
        <v>539</v>
      </c>
      <c r="G2030" s="0" t="s">
        <v>530</v>
      </c>
    </row>
    <row r="2031" customFormat="false" ht="12.8" hidden="false" customHeight="false" outlineLevel="0" collapsed="false">
      <c r="A2031" s="0" t="s">
        <v>10</v>
      </c>
      <c r="B2031" s="0" t="s">
        <v>243</v>
      </c>
      <c r="C2031" s="0" t="s">
        <v>519</v>
      </c>
      <c r="D2031" s="0" t="s">
        <v>520</v>
      </c>
      <c r="E2031" s="0" t="s">
        <v>536</v>
      </c>
      <c r="F2031" s="0" t="s">
        <v>539</v>
      </c>
      <c r="G2031" s="0" t="s">
        <v>530</v>
      </c>
    </row>
    <row r="2032" customFormat="false" ht="12.8" hidden="false" customHeight="false" outlineLevel="0" collapsed="false">
      <c r="A2032" s="0" t="s">
        <v>10</v>
      </c>
      <c r="B2032" s="0" t="s">
        <v>243</v>
      </c>
      <c r="C2032" s="0" t="s">
        <v>521</v>
      </c>
      <c r="D2032" s="0" t="s">
        <v>520</v>
      </c>
      <c r="E2032" s="0" t="s">
        <v>537</v>
      </c>
      <c r="F2032" s="0" t="s">
        <v>539</v>
      </c>
      <c r="G2032" s="0" t="s">
        <v>530</v>
      </c>
    </row>
    <row r="2033" customFormat="false" ht="12.8" hidden="false" customHeight="false" outlineLevel="0" collapsed="false">
      <c r="A2033" s="0" t="s">
        <v>10</v>
      </c>
      <c r="B2033" s="0" t="s">
        <v>243</v>
      </c>
      <c r="C2033" s="0" t="s">
        <v>521</v>
      </c>
      <c r="D2033" s="0" t="s">
        <v>520</v>
      </c>
      <c r="E2033" s="0" t="s">
        <v>531</v>
      </c>
      <c r="F2033" s="0" t="s">
        <v>539</v>
      </c>
      <c r="G2033" s="0" t="s">
        <v>530</v>
      </c>
    </row>
    <row r="2034" customFormat="false" ht="12.8" hidden="false" customHeight="false" outlineLevel="0" collapsed="false">
      <c r="A2034" s="0" t="s">
        <v>10</v>
      </c>
      <c r="B2034" s="0" t="s">
        <v>243</v>
      </c>
      <c r="C2034" s="0" t="s">
        <v>521</v>
      </c>
      <c r="D2034" s="0" t="s">
        <v>520</v>
      </c>
      <c r="E2034" s="0" t="s">
        <v>538</v>
      </c>
      <c r="F2034" s="0" t="s">
        <v>539</v>
      </c>
      <c r="G2034" s="0" t="s">
        <v>530</v>
      </c>
    </row>
    <row r="2035" customFormat="false" ht="12.8" hidden="false" customHeight="false" outlineLevel="0" collapsed="false">
      <c r="A2035" s="0" t="s">
        <v>10</v>
      </c>
      <c r="B2035" s="0" t="s">
        <v>243</v>
      </c>
      <c r="C2035" s="0" t="s">
        <v>521</v>
      </c>
      <c r="D2035" s="0" t="s">
        <v>520</v>
      </c>
      <c r="E2035" s="0" t="s">
        <v>536</v>
      </c>
      <c r="F2035" s="0" t="s">
        <v>539</v>
      </c>
      <c r="G2035" s="0" t="s">
        <v>530</v>
      </c>
    </row>
    <row r="2036" customFormat="false" ht="12.8" hidden="false" customHeight="false" outlineLevel="0" collapsed="false">
      <c r="A2036" s="0" t="s">
        <v>10</v>
      </c>
      <c r="B2036" s="0" t="s">
        <v>244</v>
      </c>
      <c r="C2036" s="0" t="s">
        <v>519</v>
      </c>
      <c r="D2036" s="0" t="s">
        <v>520</v>
      </c>
      <c r="E2036" s="0" t="s">
        <v>528</v>
      </c>
      <c r="F2036" s="0" t="s">
        <v>539</v>
      </c>
      <c r="G2036" s="0" t="s">
        <v>530</v>
      </c>
    </row>
    <row r="2037" customFormat="false" ht="12.8" hidden="false" customHeight="false" outlineLevel="0" collapsed="false">
      <c r="A2037" s="0" t="s">
        <v>10</v>
      </c>
      <c r="B2037" s="0" t="s">
        <v>244</v>
      </c>
      <c r="C2037" s="0" t="s">
        <v>519</v>
      </c>
      <c r="D2037" s="0" t="s">
        <v>520</v>
      </c>
      <c r="E2037" s="0" t="s">
        <v>531</v>
      </c>
      <c r="F2037" s="0" t="s">
        <v>539</v>
      </c>
      <c r="G2037" s="0" t="s">
        <v>530</v>
      </c>
    </row>
    <row r="2038" customFormat="false" ht="12.8" hidden="false" customHeight="false" outlineLevel="0" collapsed="false">
      <c r="A2038" s="0" t="s">
        <v>10</v>
      </c>
      <c r="B2038" s="0" t="s">
        <v>244</v>
      </c>
      <c r="C2038" s="0" t="s">
        <v>519</v>
      </c>
      <c r="D2038" s="0" t="s">
        <v>520</v>
      </c>
      <c r="E2038" s="0" t="s">
        <v>533</v>
      </c>
      <c r="F2038" s="0" t="s">
        <v>539</v>
      </c>
      <c r="G2038" s="0" t="s">
        <v>530</v>
      </c>
    </row>
    <row r="2039" customFormat="false" ht="12.8" hidden="false" customHeight="false" outlineLevel="0" collapsed="false">
      <c r="A2039" s="0" t="s">
        <v>10</v>
      </c>
      <c r="B2039" s="0" t="s">
        <v>244</v>
      </c>
      <c r="C2039" s="0" t="s">
        <v>519</v>
      </c>
      <c r="D2039" s="0" t="s">
        <v>520</v>
      </c>
      <c r="E2039" s="0" t="s">
        <v>534</v>
      </c>
      <c r="F2039" s="0" t="s">
        <v>539</v>
      </c>
      <c r="G2039" s="0" t="s">
        <v>530</v>
      </c>
    </row>
    <row r="2040" customFormat="false" ht="12.8" hidden="false" customHeight="false" outlineLevel="0" collapsed="false">
      <c r="A2040" s="0" t="s">
        <v>10</v>
      </c>
      <c r="B2040" s="0" t="s">
        <v>244</v>
      </c>
      <c r="C2040" s="0" t="s">
        <v>519</v>
      </c>
      <c r="D2040" s="0" t="s">
        <v>520</v>
      </c>
      <c r="E2040" s="0" t="s">
        <v>535</v>
      </c>
      <c r="F2040" s="0" t="s">
        <v>539</v>
      </c>
      <c r="G2040" s="0" t="s">
        <v>530</v>
      </c>
    </row>
    <row r="2041" customFormat="false" ht="12.8" hidden="false" customHeight="false" outlineLevel="0" collapsed="false">
      <c r="A2041" s="0" t="s">
        <v>10</v>
      </c>
      <c r="B2041" s="0" t="s">
        <v>244</v>
      </c>
      <c r="C2041" s="0" t="s">
        <v>519</v>
      </c>
      <c r="D2041" s="0" t="s">
        <v>520</v>
      </c>
      <c r="E2041" s="0" t="s">
        <v>536</v>
      </c>
      <c r="F2041" s="0" t="s">
        <v>539</v>
      </c>
      <c r="G2041" s="0" t="s">
        <v>530</v>
      </c>
    </row>
    <row r="2042" customFormat="false" ht="12.8" hidden="false" customHeight="false" outlineLevel="0" collapsed="false">
      <c r="A2042" s="0" t="s">
        <v>10</v>
      </c>
      <c r="B2042" s="0" t="s">
        <v>244</v>
      </c>
      <c r="C2042" s="0" t="s">
        <v>521</v>
      </c>
      <c r="D2042" s="0" t="s">
        <v>520</v>
      </c>
      <c r="E2042" s="0" t="s">
        <v>537</v>
      </c>
      <c r="F2042" s="0" t="s">
        <v>539</v>
      </c>
      <c r="G2042" s="0" t="s">
        <v>530</v>
      </c>
    </row>
    <row r="2043" customFormat="false" ht="12.8" hidden="false" customHeight="false" outlineLevel="0" collapsed="false">
      <c r="A2043" s="0" t="s">
        <v>10</v>
      </c>
      <c r="B2043" s="0" t="s">
        <v>244</v>
      </c>
      <c r="C2043" s="0" t="s">
        <v>521</v>
      </c>
      <c r="D2043" s="0" t="s">
        <v>520</v>
      </c>
      <c r="E2043" s="0" t="s">
        <v>531</v>
      </c>
      <c r="F2043" s="0" t="s">
        <v>539</v>
      </c>
      <c r="G2043" s="0" t="s">
        <v>530</v>
      </c>
    </row>
    <row r="2044" customFormat="false" ht="12.8" hidden="false" customHeight="false" outlineLevel="0" collapsed="false">
      <c r="A2044" s="0" t="s">
        <v>10</v>
      </c>
      <c r="B2044" s="0" t="s">
        <v>244</v>
      </c>
      <c r="C2044" s="0" t="s">
        <v>521</v>
      </c>
      <c r="D2044" s="0" t="s">
        <v>520</v>
      </c>
      <c r="E2044" s="0" t="s">
        <v>538</v>
      </c>
      <c r="F2044" s="0" t="s">
        <v>539</v>
      </c>
      <c r="G2044" s="0" t="s">
        <v>530</v>
      </c>
    </row>
    <row r="2045" customFormat="false" ht="12.8" hidden="false" customHeight="false" outlineLevel="0" collapsed="false">
      <c r="A2045" s="0" t="s">
        <v>10</v>
      </c>
      <c r="B2045" s="0" t="s">
        <v>244</v>
      </c>
      <c r="C2045" s="0" t="s">
        <v>521</v>
      </c>
      <c r="D2045" s="0" t="s">
        <v>520</v>
      </c>
      <c r="E2045" s="0" t="s">
        <v>536</v>
      </c>
      <c r="F2045" s="0" t="s">
        <v>539</v>
      </c>
      <c r="G2045" s="0" t="s">
        <v>530</v>
      </c>
    </row>
    <row r="2046" customFormat="false" ht="12.8" hidden="false" customHeight="false" outlineLevel="0" collapsed="false">
      <c r="A2046" s="0" t="s">
        <v>10</v>
      </c>
      <c r="B2046" s="0" t="s">
        <v>245</v>
      </c>
      <c r="C2046" s="0" t="s">
        <v>519</v>
      </c>
      <c r="D2046" s="0" t="s">
        <v>520</v>
      </c>
      <c r="E2046" s="0" t="s">
        <v>528</v>
      </c>
      <c r="F2046" s="0" t="s">
        <v>539</v>
      </c>
      <c r="G2046" s="0" t="s">
        <v>530</v>
      </c>
    </row>
    <row r="2047" customFormat="false" ht="12.8" hidden="false" customHeight="false" outlineLevel="0" collapsed="false">
      <c r="A2047" s="0" t="s">
        <v>10</v>
      </c>
      <c r="B2047" s="0" t="s">
        <v>245</v>
      </c>
      <c r="C2047" s="0" t="s">
        <v>519</v>
      </c>
      <c r="D2047" s="0" t="s">
        <v>520</v>
      </c>
      <c r="E2047" s="0" t="s">
        <v>531</v>
      </c>
      <c r="F2047" s="0" t="s">
        <v>539</v>
      </c>
      <c r="G2047" s="0" t="s">
        <v>530</v>
      </c>
    </row>
    <row r="2048" customFormat="false" ht="12.8" hidden="false" customHeight="false" outlineLevel="0" collapsed="false">
      <c r="A2048" s="0" t="s">
        <v>10</v>
      </c>
      <c r="B2048" s="0" t="s">
        <v>245</v>
      </c>
      <c r="C2048" s="0" t="s">
        <v>519</v>
      </c>
      <c r="D2048" s="0" t="s">
        <v>520</v>
      </c>
      <c r="E2048" s="0" t="s">
        <v>533</v>
      </c>
      <c r="F2048" s="0" t="s">
        <v>539</v>
      </c>
      <c r="G2048" s="0" t="s">
        <v>530</v>
      </c>
    </row>
    <row r="2049" customFormat="false" ht="12.8" hidden="false" customHeight="false" outlineLevel="0" collapsed="false">
      <c r="A2049" s="0" t="s">
        <v>10</v>
      </c>
      <c r="B2049" s="0" t="s">
        <v>245</v>
      </c>
      <c r="C2049" s="0" t="s">
        <v>519</v>
      </c>
      <c r="D2049" s="0" t="s">
        <v>520</v>
      </c>
      <c r="E2049" s="0" t="s">
        <v>534</v>
      </c>
      <c r="F2049" s="0" t="s">
        <v>539</v>
      </c>
      <c r="G2049" s="0" t="s">
        <v>530</v>
      </c>
    </row>
    <row r="2050" customFormat="false" ht="12.8" hidden="false" customHeight="false" outlineLevel="0" collapsed="false">
      <c r="A2050" s="0" t="s">
        <v>10</v>
      </c>
      <c r="B2050" s="0" t="s">
        <v>245</v>
      </c>
      <c r="C2050" s="0" t="s">
        <v>519</v>
      </c>
      <c r="D2050" s="0" t="s">
        <v>520</v>
      </c>
      <c r="E2050" s="0" t="s">
        <v>535</v>
      </c>
      <c r="F2050" s="0" t="s">
        <v>539</v>
      </c>
      <c r="G2050" s="0" t="s">
        <v>530</v>
      </c>
    </row>
    <row r="2051" customFormat="false" ht="12.8" hidden="false" customHeight="false" outlineLevel="0" collapsed="false">
      <c r="A2051" s="0" t="s">
        <v>10</v>
      </c>
      <c r="B2051" s="0" t="s">
        <v>245</v>
      </c>
      <c r="C2051" s="0" t="s">
        <v>519</v>
      </c>
      <c r="D2051" s="0" t="s">
        <v>520</v>
      </c>
      <c r="E2051" s="0" t="s">
        <v>536</v>
      </c>
      <c r="F2051" s="0" t="s">
        <v>539</v>
      </c>
      <c r="G2051" s="0" t="s">
        <v>530</v>
      </c>
    </row>
    <row r="2052" customFormat="false" ht="12.8" hidden="false" customHeight="false" outlineLevel="0" collapsed="false">
      <c r="A2052" s="0" t="s">
        <v>10</v>
      </c>
      <c r="B2052" s="0" t="s">
        <v>245</v>
      </c>
      <c r="C2052" s="0" t="s">
        <v>521</v>
      </c>
      <c r="D2052" s="0" t="s">
        <v>520</v>
      </c>
      <c r="E2052" s="0" t="s">
        <v>537</v>
      </c>
      <c r="F2052" s="0" t="s">
        <v>539</v>
      </c>
      <c r="G2052" s="0" t="s">
        <v>530</v>
      </c>
    </row>
    <row r="2053" customFormat="false" ht="12.8" hidden="false" customHeight="false" outlineLevel="0" collapsed="false">
      <c r="A2053" s="0" t="s">
        <v>10</v>
      </c>
      <c r="B2053" s="0" t="s">
        <v>245</v>
      </c>
      <c r="C2053" s="0" t="s">
        <v>521</v>
      </c>
      <c r="D2053" s="0" t="s">
        <v>520</v>
      </c>
      <c r="E2053" s="0" t="s">
        <v>531</v>
      </c>
      <c r="F2053" s="0" t="s">
        <v>539</v>
      </c>
      <c r="G2053" s="0" t="s">
        <v>530</v>
      </c>
    </row>
    <row r="2054" customFormat="false" ht="12.8" hidden="false" customHeight="false" outlineLevel="0" collapsed="false">
      <c r="A2054" s="0" t="s">
        <v>10</v>
      </c>
      <c r="B2054" s="0" t="s">
        <v>245</v>
      </c>
      <c r="C2054" s="0" t="s">
        <v>521</v>
      </c>
      <c r="D2054" s="0" t="s">
        <v>520</v>
      </c>
      <c r="E2054" s="0" t="s">
        <v>538</v>
      </c>
      <c r="F2054" s="0" t="s">
        <v>539</v>
      </c>
      <c r="G2054" s="0" t="s">
        <v>530</v>
      </c>
    </row>
    <row r="2055" customFormat="false" ht="12.8" hidden="false" customHeight="false" outlineLevel="0" collapsed="false">
      <c r="A2055" s="0" t="s">
        <v>10</v>
      </c>
      <c r="B2055" s="0" t="s">
        <v>245</v>
      </c>
      <c r="C2055" s="0" t="s">
        <v>521</v>
      </c>
      <c r="D2055" s="0" t="s">
        <v>520</v>
      </c>
      <c r="E2055" s="0" t="s">
        <v>536</v>
      </c>
      <c r="F2055" s="0" t="s">
        <v>539</v>
      </c>
      <c r="G2055" s="0" t="s">
        <v>530</v>
      </c>
    </row>
    <row r="2056" customFormat="false" ht="12.8" hidden="false" customHeight="false" outlineLevel="0" collapsed="false">
      <c r="A2056" s="0" t="s">
        <v>10</v>
      </c>
      <c r="B2056" s="0" t="s">
        <v>246</v>
      </c>
      <c r="C2056" s="0" t="s">
        <v>519</v>
      </c>
      <c r="D2056" s="0" t="s">
        <v>520</v>
      </c>
      <c r="E2056" s="0" t="s">
        <v>528</v>
      </c>
      <c r="F2056" s="0" t="s">
        <v>539</v>
      </c>
      <c r="G2056" s="0" t="s">
        <v>530</v>
      </c>
    </row>
    <row r="2057" customFormat="false" ht="12.8" hidden="false" customHeight="false" outlineLevel="0" collapsed="false">
      <c r="A2057" s="0" t="s">
        <v>10</v>
      </c>
      <c r="B2057" s="0" t="s">
        <v>246</v>
      </c>
      <c r="C2057" s="0" t="s">
        <v>519</v>
      </c>
      <c r="D2057" s="0" t="s">
        <v>520</v>
      </c>
      <c r="E2057" s="0" t="s">
        <v>531</v>
      </c>
      <c r="F2057" s="0" t="s">
        <v>539</v>
      </c>
      <c r="G2057" s="0" t="s">
        <v>530</v>
      </c>
    </row>
    <row r="2058" customFormat="false" ht="12.8" hidden="false" customHeight="false" outlineLevel="0" collapsed="false">
      <c r="A2058" s="0" t="s">
        <v>10</v>
      </c>
      <c r="B2058" s="0" t="s">
        <v>246</v>
      </c>
      <c r="C2058" s="0" t="s">
        <v>519</v>
      </c>
      <c r="D2058" s="0" t="s">
        <v>520</v>
      </c>
      <c r="E2058" s="0" t="s">
        <v>533</v>
      </c>
      <c r="F2058" s="0" t="s">
        <v>539</v>
      </c>
      <c r="G2058" s="0" t="s">
        <v>530</v>
      </c>
    </row>
    <row r="2059" customFormat="false" ht="12.8" hidden="false" customHeight="false" outlineLevel="0" collapsed="false">
      <c r="A2059" s="0" t="s">
        <v>10</v>
      </c>
      <c r="B2059" s="0" t="s">
        <v>246</v>
      </c>
      <c r="C2059" s="0" t="s">
        <v>519</v>
      </c>
      <c r="D2059" s="0" t="s">
        <v>520</v>
      </c>
      <c r="E2059" s="0" t="s">
        <v>534</v>
      </c>
      <c r="F2059" s="0" t="s">
        <v>539</v>
      </c>
      <c r="G2059" s="0" t="s">
        <v>530</v>
      </c>
    </row>
    <row r="2060" customFormat="false" ht="12.8" hidden="false" customHeight="false" outlineLevel="0" collapsed="false">
      <c r="A2060" s="0" t="s">
        <v>10</v>
      </c>
      <c r="B2060" s="0" t="s">
        <v>246</v>
      </c>
      <c r="C2060" s="0" t="s">
        <v>519</v>
      </c>
      <c r="D2060" s="0" t="s">
        <v>520</v>
      </c>
      <c r="E2060" s="0" t="s">
        <v>535</v>
      </c>
      <c r="F2060" s="0" t="s">
        <v>539</v>
      </c>
      <c r="G2060" s="0" t="s">
        <v>530</v>
      </c>
    </row>
    <row r="2061" customFormat="false" ht="12.8" hidden="false" customHeight="false" outlineLevel="0" collapsed="false">
      <c r="A2061" s="0" t="s">
        <v>10</v>
      </c>
      <c r="B2061" s="0" t="s">
        <v>246</v>
      </c>
      <c r="C2061" s="0" t="s">
        <v>519</v>
      </c>
      <c r="D2061" s="0" t="s">
        <v>520</v>
      </c>
      <c r="E2061" s="0" t="s">
        <v>536</v>
      </c>
      <c r="F2061" s="0" t="s">
        <v>539</v>
      </c>
      <c r="G2061" s="0" t="s">
        <v>530</v>
      </c>
    </row>
    <row r="2062" customFormat="false" ht="12.8" hidden="false" customHeight="false" outlineLevel="0" collapsed="false">
      <c r="A2062" s="0" t="s">
        <v>10</v>
      </c>
      <c r="B2062" s="0" t="s">
        <v>246</v>
      </c>
      <c r="C2062" s="0" t="s">
        <v>521</v>
      </c>
      <c r="D2062" s="0" t="s">
        <v>520</v>
      </c>
      <c r="E2062" s="0" t="s">
        <v>537</v>
      </c>
      <c r="F2062" s="0" t="s">
        <v>539</v>
      </c>
      <c r="G2062" s="0" t="s">
        <v>530</v>
      </c>
    </row>
    <row r="2063" customFormat="false" ht="12.8" hidden="false" customHeight="false" outlineLevel="0" collapsed="false">
      <c r="A2063" s="0" t="s">
        <v>10</v>
      </c>
      <c r="B2063" s="0" t="s">
        <v>246</v>
      </c>
      <c r="C2063" s="0" t="s">
        <v>521</v>
      </c>
      <c r="D2063" s="0" t="s">
        <v>520</v>
      </c>
      <c r="E2063" s="0" t="s">
        <v>531</v>
      </c>
      <c r="F2063" s="0" t="s">
        <v>539</v>
      </c>
      <c r="G2063" s="0" t="s">
        <v>530</v>
      </c>
    </row>
    <row r="2064" customFormat="false" ht="12.8" hidden="false" customHeight="false" outlineLevel="0" collapsed="false">
      <c r="A2064" s="0" t="s">
        <v>10</v>
      </c>
      <c r="B2064" s="0" t="s">
        <v>246</v>
      </c>
      <c r="C2064" s="0" t="s">
        <v>521</v>
      </c>
      <c r="D2064" s="0" t="s">
        <v>520</v>
      </c>
      <c r="E2064" s="0" t="s">
        <v>538</v>
      </c>
      <c r="F2064" s="0" t="s">
        <v>539</v>
      </c>
      <c r="G2064" s="0" t="s">
        <v>530</v>
      </c>
    </row>
    <row r="2065" customFormat="false" ht="12.8" hidden="false" customHeight="false" outlineLevel="0" collapsed="false">
      <c r="A2065" s="0" t="s">
        <v>10</v>
      </c>
      <c r="B2065" s="0" t="s">
        <v>246</v>
      </c>
      <c r="C2065" s="0" t="s">
        <v>521</v>
      </c>
      <c r="D2065" s="0" t="s">
        <v>520</v>
      </c>
      <c r="E2065" s="0" t="s">
        <v>536</v>
      </c>
      <c r="F2065" s="0" t="s">
        <v>539</v>
      </c>
      <c r="G2065" s="0" t="s">
        <v>530</v>
      </c>
    </row>
    <row r="2066" customFormat="false" ht="12.8" hidden="false" customHeight="false" outlineLevel="0" collapsed="false">
      <c r="A2066" s="0" t="s">
        <v>10</v>
      </c>
      <c r="B2066" s="0" t="s">
        <v>247</v>
      </c>
      <c r="C2066" s="0" t="s">
        <v>519</v>
      </c>
      <c r="D2066" s="0" t="s">
        <v>520</v>
      </c>
      <c r="E2066" s="0" t="s">
        <v>528</v>
      </c>
      <c r="F2066" s="0" t="s">
        <v>539</v>
      </c>
      <c r="G2066" s="0" t="s">
        <v>530</v>
      </c>
    </row>
    <row r="2067" customFormat="false" ht="12.8" hidden="false" customHeight="false" outlineLevel="0" collapsed="false">
      <c r="A2067" s="0" t="s">
        <v>10</v>
      </c>
      <c r="B2067" s="0" t="s">
        <v>247</v>
      </c>
      <c r="C2067" s="0" t="s">
        <v>519</v>
      </c>
      <c r="D2067" s="0" t="s">
        <v>520</v>
      </c>
      <c r="E2067" s="0" t="s">
        <v>531</v>
      </c>
      <c r="F2067" s="0" t="s">
        <v>539</v>
      </c>
      <c r="G2067" s="0" t="s">
        <v>530</v>
      </c>
    </row>
    <row r="2068" customFormat="false" ht="12.8" hidden="false" customHeight="false" outlineLevel="0" collapsed="false">
      <c r="A2068" s="0" t="s">
        <v>10</v>
      </c>
      <c r="B2068" s="0" t="s">
        <v>247</v>
      </c>
      <c r="C2068" s="0" t="s">
        <v>519</v>
      </c>
      <c r="D2068" s="0" t="s">
        <v>520</v>
      </c>
      <c r="E2068" s="0" t="s">
        <v>533</v>
      </c>
      <c r="F2068" s="0" t="s">
        <v>539</v>
      </c>
      <c r="G2068" s="0" t="s">
        <v>530</v>
      </c>
    </row>
    <row r="2069" customFormat="false" ht="12.8" hidden="false" customHeight="false" outlineLevel="0" collapsed="false">
      <c r="A2069" s="0" t="s">
        <v>10</v>
      </c>
      <c r="B2069" s="0" t="s">
        <v>247</v>
      </c>
      <c r="C2069" s="0" t="s">
        <v>519</v>
      </c>
      <c r="D2069" s="0" t="s">
        <v>520</v>
      </c>
      <c r="E2069" s="0" t="s">
        <v>534</v>
      </c>
      <c r="F2069" s="0" t="s">
        <v>539</v>
      </c>
      <c r="G2069" s="0" t="s">
        <v>530</v>
      </c>
    </row>
    <row r="2070" customFormat="false" ht="12.8" hidden="false" customHeight="false" outlineLevel="0" collapsed="false">
      <c r="A2070" s="0" t="s">
        <v>10</v>
      </c>
      <c r="B2070" s="0" t="s">
        <v>247</v>
      </c>
      <c r="C2070" s="0" t="s">
        <v>519</v>
      </c>
      <c r="D2070" s="0" t="s">
        <v>520</v>
      </c>
      <c r="E2070" s="0" t="s">
        <v>535</v>
      </c>
      <c r="F2070" s="0" t="s">
        <v>539</v>
      </c>
      <c r="G2070" s="0" t="s">
        <v>530</v>
      </c>
    </row>
    <row r="2071" customFormat="false" ht="12.8" hidden="false" customHeight="false" outlineLevel="0" collapsed="false">
      <c r="A2071" s="0" t="s">
        <v>10</v>
      </c>
      <c r="B2071" s="0" t="s">
        <v>247</v>
      </c>
      <c r="C2071" s="0" t="s">
        <v>519</v>
      </c>
      <c r="D2071" s="0" t="s">
        <v>520</v>
      </c>
      <c r="E2071" s="0" t="s">
        <v>536</v>
      </c>
      <c r="F2071" s="0" t="s">
        <v>539</v>
      </c>
      <c r="G2071" s="0" t="s">
        <v>530</v>
      </c>
    </row>
    <row r="2072" customFormat="false" ht="12.8" hidden="false" customHeight="false" outlineLevel="0" collapsed="false">
      <c r="A2072" s="0" t="s">
        <v>10</v>
      </c>
      <c r="B2072" s="0" t="s">
        <v>247</v>
      </c>
      <c r="C2072" s="0" t="s">
        <v>521</v>
      </c>
      <c r="D2072" s="0" t="s">
        <v>520</v>
      </c>
      <c r="E2072" s="0" t="s">
        <v>537</v>
      </c>
      <c r="F2072" s="0" t="s">
        <v>539</v>
      </c>
      <c r="G2072" s="0" t="s">
        <v>530</v>
      </c>
    </row>
    <row r="2073" customFormat="false" ht="12.8" hidden="false" customHeight="false" outlineLevel="0" collapsed="false">
      <c r="A2073" s="0" t="s">
        <v>10</v>
      </c>
      <c r="B2073" s="0" t="s">
        <v>247</v>
      </c>
      <c r="C2073" s="0" t="s">
        <v>521</v>
      </c>
      <c r="D2073" s="0" t="s">
        <v>520</v>
      </c>
      <c r="E2073" s="0" t="s">
        <v>531</v>
      </c>
      <c r="F2073" s="0" t="s">
        <v>539</v>
      </c>
      <c r="G2073" s="0" t="s">
        <v>530</v>
      </c>
    </row>
    <row r="2074" customFormat="false" ht="12.8" hidden="false" customHeight="false" outlineLevel="0" collapsed="false">
      <c r="A2074" s="0" t="s">
        <v>10</v>
      </c>
      <c r="B2074" s="0" t="s">
        <v>247</v>
      </c>
      <c r="C2074" s="0" t="s">
        <v>521</v>
      </c>
      <c r="D2074" s="0" t="s">
        <v>520</v>
      </c>
      <c r="E2074" s="0" t="s">
        <v>538</v>
      </c>
      <c r="F2074" s="0" t="s">
        <v>539</v>
      </c>
      <c r="G2074" s="0" t="s">
        <v>530</v>
      </c>
    </row>
    <row r="2075" customFormat="false" ht="12.8" hidden="false" customHeight="false" outlineLevel="0" collapsed="false">
      <c r="A2075" s="0" t="s">
        <v>10</v>
      </c>
      <c r="B2075" s="0" t="s">
        <v>247</v>
      </c>
      <c r="C2075" s="0" t="s">
        <v>521</v>
      </c>
      <c r="D2075" s="0" t="s">
        <v>520</v>
      </c>
      <c r="E2075" s="0" t="s">
        <v>536</v>
      </c>
      <c r="F2075" s="0" t="s">
        <v>539</v>
      </c>
      <c r="G2075" s="0" t="s">
        <v>530</v>
      </c>
    </row>
    <row r="2076" customFormat="false" ht="12.8" hidden="false" customHeight="false" outlineLevel="0" collapsed="false">
      <c r="A2076" s="0" t="s">
        <v>10</v>
      </c>
      <c r="B2076" s="0" t="s">
        <v>248</v>
      </c>
      <c r="C2076" s="0" t="s">
        <v>519</v>
      </c>
      <c r="D2076" s="0" t="s">
        <v>520</v>
      </c>
      <c r="E2076" s="0" t="s">
        <v>528</v>
      </c>
      <c r="F2076" s="0" t="s">
        <v>539</v>
      </c>
      <c r="G2076" s="0" t="s">
        <v>530</v>
      </c>
    </row>
    <row r="2077" customFormat="false" ht="12.8" hidden="false" customHeight="false" outlineLevel="0" collapsed="false">
      <c r="A2077" s="0" t="s">
        <v>10</v>
      </c>
      <c r="B2077" s="0" t="s">
        <v>248</v>
      </c>
      <c r="C2077" s="0" t="s">
        <v>519</v>
      </c>
      <c r="D2077" s="0" t="s">
        <v>520</v>
      </c>
      <c r="E2077" s="0" t="s">
        <v>531</v>
      </c>
      <c r="F2077" s="0" t="s">
        <v>539</v>
      </c>
      <c r="G2077" s="0" t="s">
        <v>530</v>
      </c>
    </row>
    <row r="2078" customFormat="false" ht="12.8" hidden="false" customHeight="false" outlineLevel="0" collapsed="false">
      <c r="A2078" s="0" t="s">
        <v>10</v>
      </c>
      <c r="B2078" s="0" t="s">
        <v>248</v>
      </c>
      <c r="C2078" s="0" t="s">
        <v>519</v>
      </c>
      <c r="D2078" s="0" t="s">
        <v>520</v>
      </c>
      <c r="E2078" s="0" t="s">
        <v>533</v>
      </c>
      <c r="F2078" s="0" t="s">
        <v>539</v>
      </c>
      <c r="G2078" s="0" t="s">
        <v>530</v>
      </c>
    </row>
    <row r="2079" customFormat="false" ht="12.8" hidden="false" customHeight="false" outlineLevel="0" collapsed="false">
      <c r="A2079" s="0" t="s">
        <v>10</v>
      </c>
      <c r="B2079" s="0" t="s">
        <v>248</v>
      </c>
      <c r="C2079" s="0" t="s">
        <v>519</v>
      </c>
      <c r="D2079" s="0" t="s">
        <v>520</v>
      </c>
      <c r="E2079" s="0" t="s">
        <v>534</v>
      </c>
      <c r="F2079" s="0" t="s">
        <v>539</v>
      </c>
      <c r="G2079" s="0" t="s">
        <v>530</v>
      </c>
    </row>
    <row r="2080" customFormat="false" ht="12.8" hidden="false" customHeight="false" outlineLevel="0" collapsed="false">
      <c r="A2080" s="0" t="s">
        <v>10</v>
      </c>
      <c r="B2080" s="0" t="s">
        <v>248</v>
      </c>
      <c r="C2080" s="0" t="s">
        <v>519</v>
      </c>
      <c r="D2080" s="0" t="s">
        <v>520</v>
      </c>
      <c r="E2080" s="0" t="s">
        <v>535</v>
      </c>
      <c r="F2080" s="0" t="s">
        <v>539</v>
      </c>
      <c r="G2080" s="0" t="s">
        <v>530</v>
      </c>
    </row>
    <row r="2081" customFormat="false" ht="12.8" hidden="false" customHeight="false" outlineLevel="0" collapsed="false">
      <c r="A2081" s="0" t="s">
        <v>10</v>
      </c>
      <c r="B2081" s="0" t="s">
        <v>248</v>
      </c>
      <c r="C2081" s="0" t="s">
        <v>519</v>
      </c>
      <c r="D2081" s="0" t="s">
        <v>520</v>
      </c>
      <c r="E2081" s="0" t="s">
        <v>536</v>
      </c>
      <c r="F2081" s="0" t="s">
        <v>539</v>
      </c>
      <c r="G2081" s="0" t="s">
        <v>530</v>
      </c>
    </row>
    <row r="2082" customFormat="false" ht="12.8" hidden="false" customHeight="false" outlineLevel="0" collapsed="false">
      <c r="A2082" s="0" t="s">
        <v>10</v>
      </c>
      <c r="B2082" s="0" t="s">
        <v>248</v>
      </c>
      <c r="C2082" s="0" t="s">
        <v>521</v>
      </c>
      <c r="D2082" s="0" t="s">
        <v>520</v>
      </c>
      <c r="E2082" s="0" t="s">
        <v>537</v>
      </c>
      <c r="F2082" s="0" t="s">
        <v>539</v>
      </c>
      <c r="G2082" s="0" t="s">
        <v>530</v>
      </c>
    </row>
    <row r="2083" customFormat="false" ht="12.8" hidden="false" customHeight="false" outlineLevel="0" collapsed="false">
      <c r="A2083" s="0" t="s">
        <v>10</v>
      </c>
      <c r="B2083" s="0" t="s">
        <v>248</v>
      </c>
      <c r="C2083" s="0" t="s">
        <v>521</v>
      </c>
      <c r="D2083" s="0" t="s">
        <v>520</v>
      </c>
      <c r="E2083" s="0" t="s">
        <v>531</v>
      </c>
      <c r="F2083" s="0" t="s">
        <v>539</v>
      </c>
      <c r="G2083" s="0" t="s">
        <v>530</v>
      </c>
    </row>
    <row r="2084" customFormat="false" ht="12.8" hidden="false" customHeight="false" outlineLevel="0" collapsed="false">
      <c r="A2084" s="0" t="s">
        <v>10</v>
      </c>
      <c r="B2084" s="0" t="s">
        <v>248</v>
      </c>
      <c r="C2084" s="0" t="s">
        <v>521</v>
      </c>
      <c r="D2084" s="0" t="s">
        <v>520</v>
      </c>
      <c r="E2084" s="0" t="s">
        <v>538</v>
      </c>
      <c r="F2084" s="0" t="s">
        <v>539</v>
      </c>
      <c r="G2084" s="0" t="s">
        <v>530</v>
      </c>
    </row>
    <row r="2085" customFormat="false" ht="12.8" hidden="false" customHeight="false" outlineLevel="0" collapsed="false">
      <c r="A2085" s="0" t="s">
        <v>10</v>
      </c>
      <c r="B2085" s="0" t="s">
        <v>248</v>
      </c>
      <c r="C2085" s="0" t="s">
        <v>521</v>
      </c>
      <c r="D2085" s="0" t="s">
        <v>520</v>
      </c>
      <c r="E2085" s="0" t="s">
        <v>536</v>
      </c>
      <c r="F2085" s="0" t="s">
        <v>539</v>
      </c>
      <c r="G2085" s="0" t="s">
        <v>530</v>
      </c>
    </row>
    <row r="2086" customFormat="false" ht="12.8" hidden="false" customHeight="false" outlineLevel="0" collapsed="false">
      <c r="A2086" s="0" t="s">
        <v>10</v>
      </c>
      <c r="B2086" s="0" t="s">
        <v>249</v>
      </c>
      <c r="C2086" s="0" t="s">
        <v>519</v>
      </c>
      <c r="D2086" s="0" t="s">
        <v>520</v>
      </c>
      <c r="E2086" s="0" t="s">
        <v>528</v>
      </c>
      <c r="F2086" s="0" t="s">
        <v>539</v>
      </c>
      <c r="G2086" s="0" t="s">
        <v>530</v>
      </c>
    </row>
    <row r="2087" customFormat="false" ht="12.8" hidden="false" customHeight="false" outlineLevel="0" collapsed="false">
      <c r="A2087" s="0" t="s">
        <v>10</v>
      </c>
      <c r="B2087" s="0" t="s">
        <v>249</v>
      </c>
      <c r="C2087" s="0" t="s">
        <v>519</v>
      </c>
      <c r="D2087" s="0" t="s">
        <v>520</v>
      </c>
      <c r="E2087" s="0" t="s">
        <v>531</v>
      </c>
      <c r="F2087" s="0" t="s">
        <v>539</v>
      </c>
      <c r="G2087" s="0" t="s">
        <v>530</v>
      </c>
    </row>
    <row r="2088" customFormat="false" ht="12.8" hidden="false" customHeight="false" outlineLevel="0" collapsed="false">
      <c r="A2088" s="0" t="s">
        <v>10</v>
      </c>
      <c r="B2088" s="0" t="s">
        <v>249</v>
      </c>
      <c r="C2088" s="0" t="s">
        <v>519</v>
      </c>
      <c r="D2088" s="0" t="s">
        <v>520</v>
      </c>
      <c r="E2088" s="0" t="s">
        <v>533</v>
      </c>
      <c r="F2088" s="0" t="s">
        <v>539</v>
      </c>
      <c r="G2088" s="0" t="s">
        <v>530</v>
      </c>
    </row>
    <row r="2089" customFormat="false" ht="12.8" hidden="false" customHeight="false" outlineLevel="0" collapsed="false">
      <c r="A2089" s="0" t="s">
        <v>10</v>
      </c>
      <c r="B2089" s="0" t="s">
        <v>249</v>
      </c>
      <c r="C2089" s="0" t="s">
        <v>519</v>
      </c>
      <c r="D2089" s="0" t="s">
        <v>520</v>
      </c>
      <c r="E2089" s="0" t="s">
        <v>534</v>
      </c>
      <c r="F2089" s="0" t="s">
        <v>539</v>
      </c>
      <c r="G2089" s="0" t="s">
        <v>530</v>
      </c>
    </row>
    <row r="2090" customFormat="false" ht="12.8" hidden="false" customHeight="false" outlineLevel="0" collapsed="false">
      <c r="A2090" s="0" t="s">
        <v>10</v>
      </c>
      <c r="B2090" s="0" t="s">
        <v>249</v>
      </c>
      <c r="C2090" s="0" t="s">
        <v>519</v>
      </c>
      <c r="D2090" s="0" t="s">
        <v>520</v>
      </c>
      <c r="E2090" s="0" t="s">
        <v>535</v>
      </c>
      <c r="F2090" s="0" t="s">
        <v>539</v>
      </c>
      <c r="G2090" s="0" t="s">
        <v>530</v>
      </c>
    </row>
    <row r="2091" customFormat="false" ht="12.8" hidden="false" customHeight="false" outlineLevel="0" collapsed="false">
      <c r="A2091" s="0" t="s">
        <v>10</v>
      </c>
      <c r="B2091" s="0" t="s">
        <v>249</v>
      </c>
      <c r="C2091" s="0" t="s">
        <v>519</v>
      </c>
      <c r="D2091" s="0" t="s">
        <v>520</v>
      </c>
      <c r="E2091" s="0" t="s">
        <v>536</v>
      </c>
      <c r="F2091" s="0" t="s">
        <v>539</v>
      </c>
      <c r="G2091" s="0" t="s">
        <v>530</v>
      </c>
    </row>
    <row r="2092" customFormat="false" ht="12.8" hidden="false" customHeight="false" outlineLevel="0" collapsed="false">
      <c r="A2092" s="0" t="s">
        <v>10</v>
      </c>
      <c r="B2092" s="0" t="s">
        <v>249</v>
      </c>
      <c r="C2092" s="0" t="s">
        <v>521</v>
      </c>
      <c r="D2092" s="0" t="s">
        <v>520</v>
      </c>
      <c r="E2092" s="0" t="s">
        <v>537</v>
      </c>
      <c r="F2092" s="0" t="s">
        <v>539</v>
      </c>
      <c r="G2092" s="0" t="s">
        <v>530</v>
      </c>
    </row>
    <row r="2093" customFormat="false" ht="12.8" hidden="false" customHeight="false" outlineLevel="0" collapsed="false">
      <c r="A2093" s="0" t="s">
        <v>10</v>
      </c>
      <c r="B2093" s="0" t="s">
        <v>249</v>
      </c>
      <c r="C2093" s="0" t="s">
        <v>521</v>
      </c>
      <c r="D2093" s="0" t="s">
        <v>520</v>
      </c>
      <c r="E2093" s="0" t="s">
        <v>531</v>
      </c>
      <c r="F2093" s="0" t="s">
        <v>539</v>
      </c>
      <c r="G2093" s="0" t="s">
        <v>530</v>
      </c>
    </row>
    <row r="2094" customFormat="false" ht="12.8" hidden="false" customHeight="false" outlineLevel="0" collapsed="false">
      <c r="A2094" s="0" t="s">
        <v>10</v>
      </c>
      <c r="B2094" s="0" t="s">
        <v>249</v>
      </c>
      <c r="C2094" s="0" t="s">
        <v>521</v>
      </c>
      <c r="D2094" s="0" t="s">
        <v>520</v>
      </c>
      <c r="E2094" s="0" t="s">
        <v>538</v>
      </c>
      <c r="F2094" s="0" t="s">
        <v>539</v>
      </c>
      <c r="G2094" s="0" t="s">
        <v>530</v>
      </c>
    </row>
    <row r="2095" customFormat="false" ht="12.8" hidden="false" customHeight="false" outlineLevel="0" collapsed="false">
      <c r="A2095" s="0" t="s">
        <v>10</v>
      </c>
      <c r="B2095" s="0" t="s">
        <v>249</v>
      </c>
      <c r="C2095" s="0" t="s">
        <v>521</v>
      </c>
      <c r="D2095" s="0" t="s">
        <v>520</v>
      </c>
      <c r="E2095" s="0" t="s">
        <v>536</v>
      </c>
      <c r="F2095" s="0" t="s">
        <v>539</v>
      </c>
      <c r="G2095" s="0" t="s">
        <v>530</v>
      </c>
    </row>
    <row r="2096" customFormat="false" ht="12.8" hidden="false" customHeight="false" outlineLevel="0" collapsed="false">
      <c r="A2096" s="0" t="s">
        <v>10</v>
      </c>
      <c r="B2096" s="0" t="s">
        <v>250</v>
      </c>
      <c r="C2096" s="0" t="s">
        <v>519</v>
      </c>
      <c r="D2096" s="0" t="s">
        <v>520</v>
      </c>
      <c r="E2096" s="0" t="s">
        <v>528</v>
      </c>
      <c r="F2096" s="0" t="s">
        <v>539</v>
      </c>
      <c r="G2096" s="0" t="s">
        <v>530</v>
      </c>
    </row>
    <row r="2097" customFormat="false" ht="12.8" hidden="false" customHeight="false" outlineLevel="0" collapsed="false">
      <c r="A2097" s="0" t="s">
        <v>10</v>
      </c>
      <c r="B2097" s="0" t="s">
        <v>250</v>
      </c>
      <c r="C2097" s="0" t="s">
        <v>519</v>
      </c>
      <c r="D2097" s="0" t="s">
        <v>520</v>
      </c>
      <c r="E2097" s="0" t="s">
        <v>531</v>
      </c>
      <c r="F2097" s="0" t="s">
        <v>539</v>
      </c>
      <c r="G2097" s="0" t="s">
        <v>530</v>
      </c>
    </row>
    <row r="2098" customFormat="false" ht="12.8" hidden="false" customHeight="false" outlineLevel="0" collapsed="false">
      <c r="A2098" s="0" t="s">
        <v>10</v>
      </c>
      <c r="B2098" s="0" t="s">
        <v>250</v>
      </c>
      <c r="C2098" s="0" t="s">
        <v>519</v>
      </c>
      <c r="D2098" s="0" t="s">
        <v>520</v>
      </c>
      <c r="E2098" s="0" t="s">
        <v>533</v>
      </c>
      <c r="F2098" s="0" t="s">
        <v>539</v>
      </c>
      <c r="G2098" s="0" t="s">
        <v>530</v>
      </c>
    </row>
    <row r="2099" customFormat="false" ht="12.8" hidden="false" customHeight="false" outlineLevel="0" collapsed="false">
      <c r="A2099" s="0" t="s">
        <v>10</v>
      </c>
      <c r="B2099" s="0" t="s">
        <v>250</v>
      </c>
      <c r="C2099" s="0" t="s">
        <v>519</v>
      </c>
      <c r="D2099" s="0" t="s">
        <v>520</v>
      </c>
      <c r="E2099" s="0" t="s">
        <v>534</v>
      </c>
      <c r="F2099" s="0" t="s">
        <v>539</v>
      </c>
      <c r="G2099" s="0" t="s">
        <v>530</v>
      </c>
    </row>
    <row r="2100" customFormat="false" ht="12.8" hidden="false" customHeight="false" outlineLevel="0" collapsed="false">
      <c r="A2100" s="0" t="s">
        <v>10</v>
      </c>
      <c r="B2100" s="0" t="s">
        <v>250</v>
      </c>
      <c r="C2100" s="0" t="s">
        <v>519</v>
      </c>
      <c r="D2100" s="0" t="s">
        <v>520</v>
      </c>
      <c r="E2100" s="0" t="s">
        <v>535</v>
      </c>
      <c r="F2100" s="0" t="s">
        <v>539</v>
      </c>
      <c r="G2100" s="0" t="s">
        <v>530</v>
      </c>
    </row>
    <row r="2101" customFormat="false" ht="12.8" hidden="false" customHeight="false" outlineLevel="0" collapsed="false">
      <c r="A2101" s="0" t="s">
        <v>10</v>
      </c>
      <c r="B2101" s="0" t="s">
        <v>250</v>
      </c>
      <c r="C2101" s="0" t="s">
        <v>519</v>
      </c>
      <c r="D2101" s="0" t="s">
        <v>520</v>
      </c>
      <c r="E2101" s="0" t="s">
        <v>536</v>
      </c>
      <c r="F2101" s="0" t="s">
        <v>539</v>
      </c>
      <c r="G2101" s="0" t="s">
        <v>530</v>
      </c>
    </row>
    <row r="2102" customFormat="false" ht="12.8" hidden="false" customHeight="false" outlineLevel="0" collapsed="false">
      <c r="A2102" s="0" t="s">
        <v>10</v>
      </c>
      <c r="B2102" s="0" t="s">
        <v>250</v>
      </c>
      <c r="C2102" s="0" t="s">
        <v>521</v>
      </c>
      <c r="D2102" s="0" t="s">
        <v>520</v>
      </c>
      <c r="E2102" s="0" t="s">
        <v>537</v>
      </c>
      <c r="F2102" s="0" t="s">
        <v>539</v>
      </c>
      <c r="G2102" s="0" t="s">
        <v>530</v>
      </c>
    </row>
    <row r="2103" customFormat="false" ht="12.8" hidden="false" customHeight="false" outlineLevel="0" collapsed="false">
      <c r="A2103" s="0" t="s">
        <v>10</v>
      </c>
      <c r="B2103" s="0" t="s">
        <v>250</v>
      </c>
      <c r="C2103" s="0" t="s">
        <v>521</v>
      </c>
      <c r="D2103" s="0" t="s">
        <v>520</v>
      </c>
      <c r="E2103" s="0" t="s">
        <v>531</v>
      </c>
      <c r="F2103" s="0" t="s">
        <v>539</v>
      </c>
      <c r="G2103" s="0" t="s">
        <v>530</v>
      </c>
    </row>
    <row r="2104" customFormat="false" ht="12.8" hidden="false" customHeight="false" outlineLevel="0" collapsed="false">
      <c r="A2104" s="0" t="s">
        <v>10</v>
      </c>
      <c r="B2104" s="0" t="s">
        <v>250</v>
      </c>
      <c r="C2104" s="0" t="s">
        <v>521</v>
      </c>
      <c r="D2104" s="0" t="s">
        <v>520</v>
      </c>
      <c r="E2104" s="0" t="s">
        <v>538</v>
      </c>
      <c r="F2104" s="0" t="s">
        <v>539</v>
      </c>
      <c r="G2104" s="0" t="s">
        <v>530</v>
      </c>
    </row>
    <row r="2105" customFormat="false" ht="12.8" hidden="false" customHeight="false" outlineLevel="0" collapsed="false">
      <c r="A2105" s="0" t="s">
        <v>10</v>
      </c>
      <c r="B2105" s="0" t="s">
        <v>250</v>
      </c>
      <c r="C2105" s="0" t="s">
        <v>521</v>
      </c>
      <c r="D2105" s="0" t="s">
        <v>520</v>
      </c>
      <c r="E2105" s="0" t="s">
        <v>536</v>
      </c>
      <c r="F2105" s="0" t="s">
        <v>539</v>
      </c>
      <c r="G2105" s="0" t="s">
        <v>530</v>
      </c>
    </row>
    <row r="2106" customFormat="false" ht="12.8" hidden="false" customHeight="false" outlineLevel="0" collapsed="false">
      <c r="A2106" s="0" t="s">
        <v>10</v>
      </c>
      <c r="B2106" s="0" t="s">
        <v>251</v>
      </c>
      <c r="C2106" s="0" t="s">
        <v>519</v>
      </c>
      <c r="D2106" s="0" t="s">
        <v>520</v>
      </c>
      <c r="E2106" s="0" t="s">
        <v>528</v>
      </c>
      <c r="F2106" s="0" t="s">
        <v>539</v>
      </c>
      <c r="G2106" s="0" t="s">
        <v>530</v>
      </c>
    </row>
    <row r="2107" customFormat="false" ht="12.8" hidden="false" customHeight="false" outlineLevel="0" collapsed="false">
      <c r="A2107" s="0" t="s">
        <v>10</v>
      </c>
      <c r="B2107" s="0" t="s">
        <v>251</v>
      </c>
      <c r="C2107" s="0" t="s">
        <v>519</v>
      </c>
      <c r="D2107" s="0" t="s">
        <v>520</v>
      </c>
      <c r="E2107" s="0" t="s">
        <v>531</v>
      </c>
      <c r="F2107" s="0" t="s">
        <v>539</v>
      </c>
      <c r="G2107" s="0" t="s">
        <v>530</v>
      </c>
    </row>
    <row r="2108" customFormat="false" ht="12.8" hidden="false" customHeight="false" outlineLevel="0" collapsed="false">
      <c r="A2108" s="0" t="s">
        <v>10</v>
      </c>
      <c r="B2108" s="0" t="s">
        <v>251</v>
      </c>
      <c r="C2108" s="0" t="s">
        <v>519</v>
      </c>
      <c r="D2108" s="0" t="s">
        <v>520</v>
      </c>
      <c r="E2108" s="0" t="s">
        <v>533</v>
      </c>
      <c r="F2108" s="0" t="s">
        <v>539</v>
      </c>
      <c r="G2108" s="0" t="s">
        <v>530</v>
      </c>
    </row>
    <row r="2109" customFormat="false" ht="12.8" hidden="false" customHeight="false" outlineLevel="0" collapsed="false">
      <c r="A2109" s="0" t="s">
        <v>10</v>
      </c>
      <c r="B2109" s="0" t="s">
        <v>251</v>
      </c>
      <c r="C2109" s="0" t="s">
        <v>519</v>
      </c>
      <c r="D2109" s="0" t="s">
        <v>520</v>
      </c>
      <c r="E2109" s="0" t="s">
        <v>534</v>
      </c>
      <c r="F2109" s="0" t="s">
        <v>539</v>
      </c>
      <c r="G2109" s="0" t="s">
        <v>530</v>
      </c>
    </row>
    <row r="2110" customFormat="false" ht="12.8" hidden="false" customHeight="false" outlineLevel="0" collapsed="false">
      <c r="A2110" s="0" t="s">
        <v>10</v>
      </c>
      <c r="B2110" s="0" t="s">
        <v>251</v>
      </c>
      <c r="C2110" s="0" t="s">
        <v>519</v>
      </c>
      <c r="D2110" s="0" t="s">
        <v>520</v>
      </c>
      <c r="E2110" s="0" t="s">
        <v>535</v>
      </c>
      <c r="F2110" s="0" t="s">
        <v>539</v>
      </c>
      <c r="G2110" s="0" t="s">
        <v>530</v>
      </c>
    </row>
    <row r="2111" customFormat="false" ht="12.8" hidden="false" customHeight="false" outlineLevel="0" collapsed="false">
      <c r="A2111" s="0" t="s">
        <v>10</v>
      </c>
      <c r="B2111" s="0" t="s">
        <v>251</v>
      </c>
      <c r="C2111" s="0" t="s">
        <v>519</v>
      </c>
      <c r="D2111" s="0" t="s">
        <v>520</v>
      </c>
      <c r="E2111" s="0" t="s">
        <v>536</v>
      </c>
      <c r="F2111" s="0" t="s">
        <v>539</v>
      </c>
      <c r="G2111" s="0" t="s">
        <v>530</v>
      </c>
    </row>
    <row r="2112" customFormat="false" ht="12.8" hidden="false" customHeight="false" outlineLevel="0" collapsed="false">
      <c r="A2112" s="0" t="s">
        <v>10</v>
      </c>
      <c r="B2112" s="0" t="s">
        <v>251</v>
      </c>
      <c r="C2112" s="0" t="s">
        <v>521</v>
      </c>
      <c r="D2112" s="0" t="s">
        <v>520</v>
      </c>
      <c r="E2112" s="0" t="s">
        <v>537</v>
      </c>
      <c r="F2112" s="0" t="s">
        <v>539</v>
      </c>
      <c r="G2112" s="0" t="s">
        <v>530</v>
      </c>
    </row>
    <row r="2113" customFormat="false" ht="12.8" hidden="false" customHeight="false" outlineLevel="0" collapsed="false">
      <c r="A2113" s="0" t="s">
        <v>10</v>
      </c>
      <c r="B2113" s="0" t="s">
        <v>251</v>
      </c>
      <c r="C2113" s="0" t="s">
        <v>521</v>
      </c>
      <c r="D2113" s="0" t="s">
        <v>520</v>
      </c>
      <c r="E2113" s="0" t="s">
        <v>531</v>
      </c>
      <c r="F2113" s="0" t="s">
        <v>539</v>
      </c>
      <c r="G2113" s="0" t="s">
        <v>530</v>
      </c>
    </row>
    <row r="2114" customFormat="false" ht="12.8" hidden="false" customHeight="false" outlineLevel="0" collapsed="false">
      <c r="A2114" s="0" t="s">
        <v>10</v>
      </c>
      <c r="B2114" s="0" t="s">
        <v>251</v>
      </c>
      <c r="C2114" s="0" t="s">
        <v>521</v>
      </c>
      <c r="D2114" s="0" t="s">
        <v>520</v>
      </c>
      <c r="E2114" s="0" t="s">
        <v>538</v>
      </c>
      <c r="F2114" s="0" t="s">
        <v>539</v>
      </c>
      <c r="G2114" s="0" t="s">
        <v>530</v>
      </c>
    </row>
    <row r="2115" customFormat="false" ht="12.8" hidden="false" customHeight="false" outlineLevel="0" collapsed="false">
      <c r="A2115" s="0" t="s">
        <v>10</v>
      </c>
      <c r="B2115" s="0" t="s">
        <v>251</v>
      </c>
      <c r="C2115" s="0" t="s">
        <v>521</v>
      </c>
      <c r="D2115" s="0" t="s">
        <v>520</v>
      </c>
      <c r="E2115" s="0" t="s">
        <v>536</v>
      </c>
      <c r="F2115" s="0" t="s">
        <v>539</v>
      </c>
      <c r="G2115" s="0" t="s">
        <v>530</v>
      </c>
    </row>
    <row r="2116" customFormat="false" ht="12.8" hidden="false" customHeight="false" outlineLevel="0" collapsed="false">
      <c r="A2116" s="0" t="s">
        <v>10</v>
      </c>
      <c r="B2116" s="0" t="s">
        <v>252</v>
      </c>
      <c r="C2116" s="0" t="s">
        <v>519</v>
      </c>
      <c r="D2116" s="0" t="s">
        <v>520</v>
      </c>
      <c r="E2116" s="0" t="s">
        <v>528</v>
      </c>
      <c r="F2116" s="0" t="s">
        <v>539</v>
      </c>
      <c r="G2116" s="0" t="s">
        <v>530</v>
      </c>
    </row>
    <row r="2117" customFormat="false" ht="12.8" hidden="false" customHeight="false" outlineLevel="0" collapsed="false">
      <c r="A2117" s="0" t="s">
        <v>10</v>
      </c>
      <c r="B2117" s="0" t="s">
        <v>252</v>
      </c>
      <c r="C2117" s="0" t="s">
        <v>519</v>
      </c>
      <c r="D2117" s="0" t="s">
        <v>520</v>
      </c>
      <c r="E2117" s="0" t="s">
        <v>531</v>
      </c>
      <c r="F2117" s="0" t="s">
        <v>539</v>
      </c>
      <c r="G2117" s="0" t="s">
        <v>530</v>
      </c>
    </row>
    <row r="2118" customFormat="false" ht="12.8" hidden="false" customHeight="false" outlineLevel="0" collapsed="false">
      <c r="A2118" s="0" t="s">
        <v>10</v>
      </c>
      <c r="B2118" s="0" t="s">
        <v>252</v>
      </c>
      <c r="C2118" s="0" t="s">
        <v>519</v>
      </c>
      <c r="D2118" s="0" t="s">
        <v>520</v>
      </c>
      <c r="E2118" s="0" t="s">
        <v>533</v>
      </c>
      <c r="F2118" s="0" t="s">
        <v>539</v>
      </c>
      <c r="G2118" s="0" t="s">
        <v>530</v>
      </c>
    </row>
    <row r="2119" customFormat="false" ht="12.8" hidden="false" customHeight="false" outlineLevel="0" collapsed="false">
      <c r="A2119" s="0" t="s">
        <v>10</v>
      </c>
      <c r="B2119" s="0" t="s">
        <v>252</v>
      </c>
      <c r="C2119" s="0" t="s">
        <v>519</v>
      </c>
      <c r="D2119" s="0" t="s">
        <v>520</v>
      </c>
      <c r="E2119" s="0" t="s">
        <v>534</v>
      </c>
      <c r="F2119" s="0" t="s">
        <v>539</v>
      </c>
      <c r="G2119" s="0" t="s">
        <v>530</v>
      </c>
    </row>
    <row r="2120" customFormat="false" ht="12.8" hidden="false" customHeight="false" outlineLevel="0" collapsed="false">
      <c r="A2120" s="0" t="s">
        <v>10</v>
      </c>
      <c r="B2120" s="0" t="s">
        <v>252</v>
      </c>
      <c r="C2120" s="0" t="s">
        <v>519</v>
      </c>
      <c r="D2120" s="0" t="s">
        <v>520</v>
      </c>
      <c r="E2120" s="0" t="s">
        <v>535</v>
      </c>
      <c r="F2120" s="0" t="s">
        <v>539</v>
      </c>
      <c r="G2120" s="0" t="s">
        <v>530</v>
      </c>
    </row>
    <row r="2121" customFormat="false" ht="12.8" hidden="false" customHeight="false" outlineLevel="0" collapsed="false">
      <c r="A2121" s="0" t="s">
        <v>10</v>
      </c>
      <c r="B2121" s="0" t="s">
        <v>252</v>
      </c>
      <c r="C2121" s="0" t="s">
        <v>519</v>
      </c>
      <c r="D2121" s="0" t="s">
        <v>520</v>
      </c>
      <c r="E2121" s="0" t="s">
        <v>536</v>
      </c>
      <c r="F2121" s="0" t="s">
        <v>539</v>
      </c>
      <c r="G2121" s="0" t="s">
        <v>530</v>
      </c>
    </row>
    <row r="2122" customFormat="false" ht="12.8" hidden="false" customHeight="false" outlineLevel="0" collapsed="false">
      <c r="A2122" s="0" t="s">
        <v>10</v>
      </c>
      <c r="B2122" s="0" t="s">
        <v>252</v>
      </c>
      <c r="C2122" s="0" t="s">
        <v>521</v>
      </c>
      <c r="D2122" s="0" t="s">
        <v>520</v>
      </c>
      <c r="E2122" s="0" t="s">
        <v>537</v>
      </c>
      <c r="F2122" s="0" t="s">
        <v>539</v>
      </c>
      <c r="G2122" s="0" t="s">
        <v>530</v>
      </c>
    </row>
    <row r="2123" customFormat="false" ht="12.8" hidden="false" customHeight="false" outlineLevel="0" collapsed="false">
      <c r="A2123" s="0" t="s">
        <v>10</v>
      </c>
      <c r="B2123" s="0" t="s">
        <v>252</v>
      </c>
      <c r="C2123" s="0" t="s">
        <v>521</v>
      </c>
      <c r="D2123" s="0" t="s">
        <v>520</v>
      </c>
      <c r="E2123" s="0" t="s">
        <v>531</v>
      </c>
      <c r="F2123" s="0" t="s">
        <v>539</v>
      </c>
      <c r="G2123" s="0" t="s">
        <v>530</v>
      </c>
    </row>
    <row r="2124" customFormat="false" ht="12.8" hidden="false" customHeight="false" outlineLevel="0" collapsed="false">
      <c r="A2124" s="0" t="s">
        <v>10</v>
      </c>
      <c r="B2124" s="0" t="s">
        <v>252</v>
      </c>
      <c r="C2124" s="0" t="s">
        <v>521</v>
      </c>
      <c r="D2124" s="0" t="s">
        <v>520</v>
      </c>
      <c r="E2124" s="0" t="s">
        <v>538</v>
      </c>
      <c r="F2124" s="0" t="s">
        <v>539</v>
      </c>
      <c r="G2124" s="0" t="s">
        <v>530</v>
      </c>
    </row>
    <row r="2125" customFormat="false" ht="12.8" hidden="false" customHeight="false" outlineLevel="0" collapsed="false">
      <c r="A2125" s="0" t="s">
        <v>10</v>
      </c>
      <c r="B2125" s="0" t="s">
        <v>252</v>
      </c>
      <c r="C2125" s="0" t="s">
        <v>521</v>
      </c>
      <c r="D2125" s="0" t="s">
        <v>520</v>
      </c>
      <c r="E2125" s="0" t="s">
        <v>536</v>
      </c>
      <c r="F2125" s="0" t="s">
        <v>539</v>
      </c>
      <c r="G2125" s="0" t="s">
        <v>530</v>
      </c>
    </row>
    <row r="2126" customFormat="false" ht="12.8" hidden="false" customHeight="false" outlineLevel="0" collapsed="false">
      <c r="A2126" s="0" t="s">
        <v>10</v>
      </c>
      <c r="B2126" s="0" t="s">
        <v>253</v>
      </c>
      <c r="C2126" s="0" t="s">
        <v>519</v>
      </c>
      <c r="D2126" s="0" t="s">
        <v>520</v>
      </c>
      <c r="E2126" s="0" t="s">
        <v>528</v>
      </c>
      <c r="F2126" s="0" t="s">
        <v>529</v>
      </c>
      <c r="G2126" s="0" t="s">
        <v>530</v>
      </c>
    </row>
    <row r="2127" customFormat="false" ht="12.8" hidden="false" customHeight="false" outlineLevel="0" collapsed="false">
      <c r="A2127" s="0" t="s">
        <v>10</v>
      </c>
      <c r="B2127" s="0" t="s">
        <v>253</v>
      </c>
      <c r="C2127" s="0" t="s">
        <v>519</v>
      </c>
      <c r="D2127" s="0" t="s">
        <v>520</v>
      </c>
      <c r="E2127" s="0" t="s">
        <v>531</v>
      </c>
      <c r="F2127" s="0" t="s">
        <v>529</v>
      </c>
      <c r="G2127" s="0" t="s">
        <v>530</v>
      </c>
    </row>
    <row r="2128" customFormat="false" ht="12.8" hidden="false" customHeight="false" outlineLevel="0" collapsed="false">
      <c r="A2128" s="0" t="s">
        <v>10</v>
      </c>
      <c r="B2128" s="0" t="s">
        <v>253</v>
      </c>
      <c r="C2128" s="0" t="s">
        <v>519</v>
      </c>
      <c r="D2128" s="0" t="s">
        <v>520</v>
      </c>
      <c r="E2128" s="0" t="s">
        <v>533</v>
      </c>
      <c r="F2128" s="0" t="s">
        <v>529</v>
      </c>
      <c r="G2128" s="0" t="s">
        <v>530</v>
      </c>
    </row>
    <row r="2129" customFormat="false" ht="12.8" hidden="false" customHeight="false" outlineLevel="0" collapsed="false">
      <c r="A2129" s="0" t="s">
        <v>10</v>
      </c>
      <c r="B2129" s="0" t="s">
        <v>253</v>
      </c>
      <c r="C2129" s="0" t="s">
        <v>519</v>
      </c>
      <c r="D2129" s="0" t="s">
        <v>520</v>
      </c>
      <c r="E2129" s="0" t="s">
        <v>534</v>
      </c>
      <c r="F2129" s="0" t="s">
        <v>529</v>
      </c>
      <c r="G2129" s="0" t="s">
        <v>530</v>
      </c>
    </row>
    <row r="2130" customFormat="false" ht="12.8" hidden="false" customHeight="false" outlineLevel="0" collapsed="false">
      <c r="A2130" s="0" t="s">
        <v>10</v>
      </c>
      <c r="B2130" s="0" t="s">
        <v>253</v>
      </c>
      <c r="C2130" s="0" t="s">
        <v>519</v>
      </c>
      <c r="D2130" s="0" t="s">
        <v>520</v>
      </c>
      <c r="E2130" s="0" t="s">
        <v>535</v>
      </c>
      <c r="F2130" s="0" t="s">
        <v>529</v>
      </c>
      <c r="G2130" s="0" t="s">
        <v>530</v>
      </c>
    </row>
    <row r="2131" customFormat="false" ht="12.8" hidden="false" customHeight="false" outlineLevel="0" collapsed="false">
      <c r="A2131" s="0" t="s">
        <v>10</v>
      </c>
      <c r="B2131" s="0" t="s">
        <v>253</v>
      </c>
      <c r="C2131" s="0" t="s">
        <v>519</v>
      </c>
      <c r="D2131" s="0" t="s">
        <v>520</v>
      </c>
      <c r="E2131" s="0" t="s">
        <v>536</v>
      </c>
      <c r="F2131" s="0" t="s">
        <v>529</v>
      </c>
      <c r="G2131" s="0" t="s">
        <v>530</v>
      </c>
    </row>
    <row r="2132" customFormat="false" ht="12.8" hidden="false" customHeight="false" outlineLevel="0" collapsed="false">
      <c r="A2132" s="0" t="s">
        <v>10</v>
      </c>
      <c r="B2132" s="0" t="s">
        <v>253</v>
      </c>
      <c r="C2132" s="0" t="s">
        <v>521</v>
      </c>
      <c r="D2132" s="0" t="s">
        <v>520</v>
      </c>
      <c r="E2132" s="0" t="s">
        <v>537</v>
      </c>
      <c r="F2132" s="0" t="s">
        <v>529</v>
      </c>
      <c r="G2132" s="0" t="s">
        <v>530</v>
      </c>
    </row>
    <row r="2133" customFormat="false" ht="12.8" hidden="false" customHeight="false" outlineLevel="0" collapsed="false">
      <c r="A2133" s="0" t="s">
        <v>10</v>
      </c>
      <c r="B2133" s="0" t="s">
        <v>253</v>
      </c>
      <c r="C2133" s="0" t="s">
        <v>521</v>
      </c>
      <c r="D2133" s="0" t="s">
        <v>520</v>
      </c>
      <c r="E2133" s="0" t="s">
        <v>531</v>
      </c>
      <c r="F2133" s="0" t="s">
        <v>529</v>
      </c>
      <c r="G2133" s="0" t="s">
        <v>530</v>
      </c>
    </row>
    <row r="2134" customFormat="false" ht="12.8" hidden="false" customHeight="false" outlineLevel="0" collapsed="false">
      <c r="A2134" s="0" t="s">
        <v>10</v>
      </c>
      <c r="B2134" s="0" t="s">
        <v>253</v>
      </c>
      <c r="C2134" s="0" t="s">
        <v>521</v>
      </c>
      <c r="D2134" s="0" t="s">
        <v>520</v>
      </c>
      <c r="E2134" s="0" t="s">
        <v>538</v>
      </c>
      <c r="F2134" s="0" t="s">
        <v>529</v>
      </c>
      <c r="G2134" s="0" t="s">
        <v>530</v>
      </c>
    </row>
    <row r="2135" customFormat="false" ht="12.8" hidden="false" customHeight="false" outlineLevel="0" collapsed="false">
      <c r="A2135" s="0" t="s">
        <v>10</v>
      </c>
      <c r="B2135" s="0" t="s">
        <v>253</v>
      </c>
      <c r="C2135" s="0" t="s">
        <v>521</v>
      </c>
      <c r="D2135" s="0" t="s">
        <v>520</v>
      </c>
      <c r="E2135" s="0" t="s">
        <v>536</v>
      </c>
      <c r="F2135" s="0" t="s">
        <v>529</v>
      </c>
      <c r="G2135" s="0" t="s">
        <v>530</v>
      </c>
    </row>
    <row r="2136" customFormat="false" ht="12.8" hidden="false" customHeight="false" outlineLevel="0" collapsed="false">
      <c r="A2136" s="0" t="s">
        <v>10</v>
      </c>
      <c r="B2136" s="0" t="s">
        <v>254</v>
      </c>
      <c r="C2136" s="0" t="s">
        <v>519</v>
      </c>
      <c r="D2136" s="0" t="s">
        <v>520</v>
      </c>
      <c r="E2136" s="0" t="s">
        <v>528</v>
      </c>
      <c r="F2136" s="0" t="s">
        <v>539</v>
      </c>
      <c r="G2136" s="0" t="s">
        <v>530</v>
      </c>
    </row>
    <row r="2137" customFormat="false" ht="12.8" hidden="false" customHeight="false" outlineLevel="0" collapsed="false">
      <c r="A2137" s="0" t="s">
        <v>10</v>
      </c>
      <c r="B2137" s="0" t="s">
        <v>254</v>
      </c>
      <c r="C2137" s="0" t="s">
        <v>519</v>
      </c>
      <c r="D2137" s="0" t="s">
        <v>520</v>
      </c>
      <c r="E2137" s="0" t="s">
        <v>531</v>
      </c>
      <c r="F2137" s="0" t="s">
        <v>539</v>
      </c>
      <c r="G2137" s="0" t="s">
        <v>530</v>
      </c>
    </row>
    <row r="2138" customFormat="false" ht="12.8" hidden="false" customHeight="false" outlineLevel="0" collapsed="false">
      <c r="A2138" s="0" t="s">
        <v>10</v>
      </c>
      <c r="B2138" s="0" t="s">
        <v>254</v>
      </c>
      <c r="C2138" s="0" t="s">
        <v>519</v>
      </c>
      <c r="D2138" s="0" t="s">
        <v>520</v>
      </c>
      <c r="E2138" s="0" t="s">
        <v>533</v>
      </c>
      <c r="F2138" s="0" t="s">
        <v>539</v>
      </c>
      <c r="G2138" s="0" t="s">
        <v>530</v>
      </c>
    </row>
    <row r="2139" customFormat="false" ht="12.8" hidden="false" customHeight="false" outlineLevel="0" collapsed="false">
      <c r="A2139" s="0" t="s">
        <v>10</v>
      </c>
      <c r="B2139" s="0" t="s">
        <v>254</v>
      </c>
      <c r="C2139" s="0" t="s">
        <v>519</v>
      </c>
      <c r="D2139" s="0" t="s">
        <v>520</v>
      </c>
      <c r="E2139" s="0" t="s">
        <v>534</v>
      </c>
      <c r="F2139" s="0" t="s">
        <v>539</v>
      </c>
      <c r="G2139" s="0" t="s">
        <v>530</v>
      </c>
    </row>
    <row r="2140" customFormat="false" ht="12.8" hidden="false" customHeight="false" outlineLevel="0" collapsed="false">
      <c r="A2140" s="0" t="s">
        <v>10</v>
      </c>
      <c r="B2140" s="0" t="s">
        <v>254</v>
      </c>
      <c r="C2140" s="0" t="s">
        <v>519</v>
      </c>
      <c r="D2140" s="0" t="s">
        <v>520</v>
      </c>
      <c r="E2140" s="0" t="s">
        <v>535</v>
      </c>
      <c r="F2140" s="0" t="s">
        <v>539</v>
      </c>
      <c r="G2140" s="0" t="s">
        <v>530</v>
      </c>
    </row>
    <row r="2141" customFormat="false" ht="12.8" hidden="false" customHeight="false" outlineLevel="0" collapsed="false">
      <c r="A2141" s="0" t="s">
        <v>10</v>
      </c>
      <c r="B2141" s="0" t="s">
        <v>254</v>
      </c>
      <c r="C2141" s="0" t="s">
        <v>519</v>
      </c>
      <c r="D2141" s="0" t="s">
        <v>520</v>
      </c>
      <c r="E2141" s="0" t="s">
        <v>536</v>
      </c>
      <c r="F2141" s="0" t="s">
        <v>539</v>
      </c>
      <c r="G2141" s="0" t="s">
        <v>530</v>
      </c>
    </row>
    <row r="2142" customFormat="false" ht="12.8" hidden="false" customHeight="false" outlineLevel="0" collapsed="false">
      <c r="A2142" s="0" t="s">
        <v>10</v>
      </c>
      <c r="B2142" s="0" t="s">
        <v>254</v>
      </c>
      <c r="C2142" s="0" t="s">
        <v>521</v>
      </c>
      <c r="D2142" s="0" t="s">
        <v>520</v>
      </c>
      <c r="E2142" s="0" t="s">
        <v>537</v>
      </c>
      <c r="F2142" s="0" t="s">
        <v>539</v>
      </c>
      <c r="G2142" s="0" t="s">
        <v>530</v>
      </c>
    </row>
    <row r="2143" customFormat="false" ht="12.8" hidden="false" customHeight="false" outlineLevel="0" collapsed="false">
      <c r="A2143" s="0" t="s">
        <v>10</v>
      </c>
      <c r="B2143" s="0" t="s">
        <v>254</v>
      </c>
      <c r="C2143" s="0" t="s">
        <v>521</v>
      </c>
      <c r="D2143" s="0" t="s">
        <v>520</v>
      </c>
      <c r="E2143" s="0" t="s">
        <v>531</v>
      </c>
      <c r="F2143" s="0" t="s">
        <v>539</v>
      </c>
      <c r="G2143" s="0" t="s">
        <v>530</v>
      </c>
    </row>
    <row r="2144" customFormat="false" ht="12.8" hidden="false" customHeight="false" outlineLevel="0" collapsed="false">
      <c r="A2144" s="0" t="s">
        <v>10</v>
      </c>
      <c r="B2144" s="0" t="s">
        <v>254</v>
      </c>
      <c r="C2144" s="0" t="s">
        <v>521</v>
      </c>
      <c r="D2144" s="0" t="s">
        <v>520</v>
      </c>
      <c r="E2144" s="0" t="s">
        <v>538</v>
      </c>
      <c r="F2144" s="0" t="s">
        <v>539</v>
      </c>
      <c r="G2144" s="0" t="s">
        <v>530</v>
      </c>
    </row>
    <row r="2145" customFormat="false" ht="12.8" hidden="false" customHeight="false" outlineLevel="0" collapsed="false">
      <c r="A2145" s="0" t="s">
        <v>10</v>
      </c>
      <c r="B2145" s="0" t="s">
        <v>254</v>
      </c>
      <c r="C2145" s="0" t="s">
        <v>521</v>
      </c>
      <c r="D2145" s="0" t="s">
        <v>520</v>
      </c>
      <c r="E2145" s="0" t="s">
        <v>536</v>
      </c>
      <c r="F2145" s="0" t="s">
        <v>539</v>
      </c>
      <c r="G2145" s="0" t="s">
        <v>530</v>
      </c>
    </row>
    <row r="2146" customFormat="false" ht="12.8" hidden="false" customHeight="false" outlineLevel="0" collapsed="false">
      <c r="A2146" s="0" t="s">
        <v>10</v>
      </c>
      <c r="B2146" s="0" t="s">
        <v>255</v>
      </c>
      <c r="C2146" s="0" t="s">
        <v>519</v>
      </c>
      <c r="D2146" s="0" t="s">
        <v>520</v>
      </c>
      <c r="E2146" s="0" t="s">
        <v>528</v>
      </c>
      <c r="F2146" s="0" t="s">
        <v>539</v>
      </c>
      <c r="G2146" s="0" t="s">
        <v>530</v>
      </c>
    </row>
    <row r="2147" customFormat="false" ht="12.8" hidden="false" customHeight="false" outlineLevel="0" collapsed="false">
      <c r="A2147" s="0" t="s">
        <v>10</v>
      </c>
      <c r="B2147" s="0" t="s">
        <v>255</v>
      </c>
      <c r="C2147" s="0" t="s">
        <v>519</v>
      </c>
      <c r="D2147" s="0" t="s">
        <v>520</v>
      </c>
      <c r="E2147" s="0" t="s">
        <v>531</v>
      </c>
      <c r="F2147" s="0" t="s">
        <v>539</v>
      </c>
      <c r="G2147" s="0" t="s">
        <v>530</v>
      </c>
    </row>
    <row r="2148" customFormat="false" ht="12.8" hidden="false" customHeight="false" outlineLevel="0" collapsed="false">
      <c r="A2148" s="0" t="s">
        <v>10</v>
      </c>
      <c r="B2148" s="0" t="s">
        <v>255</v>
      </c>
      <c r="C2148" s="0" t="s">
        <v>519</v>
      </c>
      <c r="D2148" s="0" t="s">
        <v>520</v>
      </c>
      <c r="E2148" s="0" t="s">
        <v>533</v>
      </c>
      <c r="F2148" s="0" t="s">
        <v>539</v>
      </c>
      <c r="G2148" s="0" t="s">
        <v>530</v>
      </c>
    </row>
    <row r="2149" customFormat="false" ht="12.8" hidden="false" customHeight="false" outlineLevel="0" collapsed="false">
      <c r="A2149" s="0" t="s">
        <v>10</v>
      </c>
      <c r="B2149" s="0" t="s">
        <v>255</v>
      </c>
      <c r="C2149" s="0" t="s">
        <v>519</v>
      </c>
      <c r="D2149" s="0" t="s">
        <v>520</v>
      </c>
      <c r="E2149" s="0" t="s">
        <v>534</v>
      </c>
      <c r="F2149" s="0" t="s">
        <v>539</v>
      </c>
      <c r="G2149" s="0" t="s">
        <v>530</v>
      </c>
    </row>
    <row r="2150" customFormat="false" ht="12.8" hidden="false" customHeight="false" outlineLevel="0" collapsed="false">
      <c r="A2150" s="0" t="s">
        <v>10</v>
      </c>
      <c r="B2150" s="0" t="s">
        <v>255</v>
      </c>
      <c r="C2150" s="0" t="s">
        <v>519</v>
      </c>
      <c r="D2150" s="0" t="s">
        <v>520</v>
      </c>
      <c r="E2150" s="0" t="s">
        <v>535</v>
      </c>
      <c r="F2150" s="0" t="s">
        <v>539</v>
      </c>
      <c r="G2150" s="0" t="s">
        <v>530</v>
      </c>
    </row>
    <row r="2151" customFormat="false" ht="12.8" hidden="false" customHeight="false" outlineLevel="0" collapsed="false">
      <c r="A2151" s="0" t="s">
        <v>10</v>
      </c>
      <c r="B2151" s="0" t="s">
        <v>255</v>
      </c>
      <c r="C2151" s="0" t="s">
        <v>519</v>
      </c>
      <c r="D2151" s="0" t="s">
        <v>520</v>
      </c>
      <c r="E2151" s="0" t="s">
        <v>536</v>
      </c>
      <c r="F2151" s="0" t="s">
        <v>539</v>
      </c>
      <c r="G2151" s="0" t="s">
        <v>530</v>
      </c>
    </row>
    <row r="2152" customFormat="false" ht="12.8" hidden="false" customHeight="false" outlineLevel="0" collapsed="false">
      <c r="A2152" s="0" t="s">
        <v>10</v>
      </c>
      <c r="B2152" s="0" t="s">
        <v>255</v>
      </c>
      <c r="C2152" s="0" t="s">
        <v>521</v>
      </c>
      <c r="D2152" s="0" t="s">
        <v>520</v>
      </c>
      <c r="E2152" s="0" t="s">
        <v>537</v>
      </c>
      <c r="F2152" s="0" t="s">
        <v>539</v>
      </c>
      <c r="G2152" s="0" t="s">
        <v>530</v>
      </c>
    </row>
    <row r="2153" customFormat="false" ht="12.8" hidden="false" customHeight="false" outlineLevel="0" collapsed="false">
      <c r="A2153" s="0" t="s">
        <v>10</v>
      </c>
      <c r="B2153" s="0" t="s">
        <v>255</v>
      </c>
      <c r="C2153" s="0" t="s">
        <v>521</v>
      </c>
      <c r="D2153" s="0" t="s">
        <v>520</v>
      </c>
      <c r="E2153" s="0" t="s">
        <v>531</v>
      </c>
      <c r="F2153" s="0" t="s">
        <v>539</v>
      </c>
      <c r="G2153" s="0" t="s">
        <v>530</v>
      </c>
    </row>
    <row r="2154" customFormat="false" ht="12.8" hidden="false" customHeight="false" outlineLevel="0" collapsed="false">
      <c r="A2154" s="0" t="s">
        <v>10</v>
      </c>
      <c r="B2154" s="0" t="s">
        <v>255</v>
      </c>
      <c r="C2154" s="0" t="s">
        <v>521</v>
      </c>
      <c r="D2154" s="0" t="s">
        <v>520</v>
      </c>
      <c r="E2154" s="0" t="s">
        <v>538</v>
      </c>
      <c r="F2154" s="0" t="s">
        <v>539</v>
      </c>
      <c r="G2154" s="0" t="s">
        <v>530</v>
      </c>
    </row>
    <row r="2155" customFormat="false" ht="12.8" hidden="false" customHeight="false" outlineLevel="0" collapsed="false">
      <c r="A2155" s="0" t="s">
        <v>10</v>
      </c>
      <c r="B2155" s="0" t="s">
        <v>255</v>
      </c>
      <c r="C2155" s="0" t="s">
        <v>521</v>
      </c>
      <c r="D2155" s="0" t="s">
        <v>520</v>
      </c>
      <c r="E2155" s="0" t="s">
        <v>536</v>
      </c>
      <c r="F2155" s="0" t="s">
        <v>539</v>
      </c>
      <c r="G2155" s="0" t="s">
        <v>530</v>
      </c>
    </row>
    <row r="2156" customFormat="false" ht="12.8" hidden="false" customHeight="false" outlineLevel="0" collapsed="false">
      <c r="A2156" s="0" t="s">
        <v>10</v>
      </c>
      <c r="B2156" s="0" t="s">
        <v>256</v>
      </c>
      <c r="C2156" s="0" t="s">
        <v>519</v>
      </c>
      <c r="D2156" s="0" t="s">
        <v>520</v>
      </c>
      <c r="E2156" s="0" t="s">
        <v>528</v>
      </c>
      <c r="F2156" s="0" t="s">
        <v>539</v>
      </c>
      <c r="G2156" s="0" t="s">
        <v>530</v>
      </c>
    </row>
    <row r="2157" customFormat="false" ht="12.8" hidden="false" customHeight="false" outlineLevel="0" collapsed="false">
      <c r="A2157" s="0" t="s">
        <v>10</v>
      </c>
      <c r="B2157" s="0" t="s">
        <v>256</v>
      </c>
      <c r="C2157" s="0" t="s">
        <v>519</v>
      </c>
      <c r="D2157" s="0" t="s">
        <v>520</v>
      </c>
      <c r="E2157" s="0" t="s">
        <v>531</v>
      </c>
      <c r="F2157" s="0" t="s">
        <v>539</v>
      </c>
      <c r="G2157" s="0" t="s">
        <v>530</v>
      </c>
    </row>
    <row r="2158" customFormat="false" ht="12.8" hidden="false" customHeight="false" outlineLevel="0" collapsed="false">
      <c r="A2158" s="0" t="s">
        <v>10</v>
      </c>
      <c r="B2158" s="0" t="s">
        <v>256</v>
      </c>
      <c r="C2158" s="0" t="s">
        <v>519</v>
      </c>
      <c r="D2158" s="0" t="s">
        <v>520</v>
      </c>
      <c r="E2158" s="0" t="s">
        <v>533</v>
      </c>
      <c r="F2158" s="0" t="s">
        <v>539</v>
      </c>
      <c r="G2158" s="0" t="s">
        <v>530</v>
      </c>
    </row>
    <row r="2159" customFormat="false" ht="12.8" hidden="false" customHeight="false" outlineLevel="0" collapsed="false">
      <c r="A2159" s="0" t="s">
        <v>10</v>
      </c>
      <c r="B2159" s="0" t="s">
        <v>256</v>
      </c>
      <c r="C2159" s="0" t="s">
        <v>519</v>
      </c>
      <c r="D2159" s="0" t="s">
        <v>520</v>
      </c>
      <c r="E2159" s="0" t="s">
        <v>534</v>
      </c>
      <c r="F2159" s="0" t="s">
        <v>539</v>
      </c>
      <c r="G2159" s="0" t="s">
        <v>530</v>
      </c>
    </row>
    <row r="2160" customFormat="false" ht="12.8" hidden="false" customHeight="false" outlineLevel="0" collapsed="false">
      <c r="A2160" s="0" t="s">
        <v>10</v>
      </c>
      <c r="B2160" s="0" t="s">
        <v>256</v>
      </c>
      <c r="C2160" s="0" t="s">
        <v>519</v>
      </c>
      <c r="D2160" s="0" t="s">
        <v>520</v>
      </c>
      <c r="E2160" s="0" t="s">
        <v>535</v>
      </c>
      <c r="F2160" s="0" t="s">
        <v>539</v>
      </c>
      <c r="G2160" s="0" t="s">
        <v>530</v>
      </c>
    </row>
    <row r="2161" customFormat="false" ht="12.8" hidden="false" customHeight="false" outlineLevel="0" collapsed="false">
      <c r="A2161" s="0" t="s">
        <v>10</v>
      </c>
      <c r="B2161" s="0" t="s">
        <v>256</v>
      </c>
      <c r="C2161" s="0" t="s">
        <v>519</v>
      </c>
      <c r="D2161" s="0" t="s">
        <v>520</v>
      </c>
      <c r="E2161" s="0" t="s">
        <v>536</v>
      </c>
      <c r="F2161" s="0" t="s">
        <v>539</v>
      </c>
      <c r="G2161" s="0" t="s">
        <v>530</v>
      </c>
    </row>
    <row r="2162" customFormat="false" ht="12.8" hidden="false" customHeight="false" outlineLevel="0" collapsed="false">
      <c r="A2162" s="0" t="s">
        <v>10</v>
      </c>
      <c r="B2162" s="0" t="s">
        <v>256</v>
      </c>
      <c r="C2162" s="0" t="s">
        <v>521</v>
      </c>
      <c r="D2162" s="0" t="s">
        <v>520</v>
      </c>
      <c r="E2162" s="0" t="s">
        <v>537</v>
      </c>
      <c r="F2162" s="0" t="s">
        <v>539</v>
      </c>
      <c r="G2162" s="0" t="s">
        <v>530</v>
      </c>
    </row>
    <row r="2163" customFormat="false" ht="12.8" hidden="false" customHeight="false" outlineLevel="0" collapsed="false">
      <c r="A2163" s="0" t="s">
        <v>10</v>
      </c>
      <c r="B2163" s="0" t="s">
        <v>256</v>
      </c>
      <c r="C2163" s="0" t="s">
        <v>521</v>
      </c>
      <c r="D2163" s="0" t="s">
        <v>520</v>
      </c>
      <c r="E2163" s="0" t="s">
        <v>531</v>
      </c>
      <c r="F2163" s="0" t="s">
        <v>539</v>
      </c>
      <c r="G2163" s="0" t="s">
        <v>530</v>
      </c>
    </row>
    <row r="2164" customFormat="false" ht="12.8" hidden="false" customHeight="false" outlineLevel="0" collapsed="false">
      <c r="A2164" s="0" t="s">
        <v>10</v>
      </c>
      <c r="B2164" s="0" t="s">
        <v>256</v>
      </c>
      <c r="C2164" s="0" t="s">
        <v>521</v>
      </c>
      <c r="D2164" s="0" t="s">
        <v>520</v>
      </c>
      <c r="E2164" s="0" t="s">
        <v>538</v>
      </c>
      <c r="F2164" s="0" t="s">
        <v>539</v>
      </c>
      <c r="G2164" s="0" t="s">
        <v>530</v>
      </c>
    </row>
    <row r="2165" customFormat="false" ht="12.8" hidden="false" customHeight="false" outlineLevel="0" collapsed="false">
      <c r="A2165" s="0" t="s">
        <v>10</v>
      </c>
      <c r="B2165" s="0" t="s">
        <v>256</v>
      </c>
      <c r="C2165" s="0" t="s">
        <v>521</v>
      </c>
      <c r="D2165" s="0" t="s">
        <v>520</v>
      </c>
      <c r="E2165" s="0" t="s">
        <v>536</v>
      </c>
      <c r="F2165" s="0" t="s">
        <v>539</v>
      </c>
      <c r="G2165" s="0" t="s">
        <v>530</v>
      </c>
    </row>
    <row r="2166" customFormat="false" ht="12.8" hidden="false" customHeight="false" outlineLevel="0" collapsed="false">
      <c r="A2166" s="0" t="s">
        <v>10</v>
      </c>
      <c r="B2166" s="0" t="s">
        <v>257</v>
      </c>
      <c r="C2166" s="0" t="s">
        <v>519</v>
      </c>
      <c r="D2166" s="0" t="s">
        <v>520</v>
      </c>
      <c r="E2166" s="0" t="s">
        <v>528</v>
      </c>
      <c r="F2166" s="0" t="s">
        <v>539</v>
      </c>
      <c r="G2166" s="0" t="s">
        <v>530</v>
      </c>
    </row>
    <row r="2167" customFormat="false" ht="12.8" hidden="false" customHeight="false" outlineLevel="0" collapsed="false">
      <c r="A2167" s="0" t="s">
        <v>10</v>
      </c>
      <c r="B2167" s="0" t="s">
        <v>257</v>
      </c>
      <c r="C2167" s="0" t="s">
        <v>519</v>
      </c>
      <c r="D2167" s="0" t="s">
        <v>520</v>
      </c>
      <c r="E2167" s="0" t="s">
        <v>531</v>
      </c>
      <c r="F2167" s="0" t="s">
        <v>539</v>
      </c>
      <c r="G2167" s="0" t="s">
        <v>530</v>
      </c>
    </row>
    <row r="2168" customFormat="false" ht="12.8" hidden="false" customHeight="false" outlineLevel="0" collapsed="false">
      <c r="A2168" s="0" t="s">
        <v>10</v>
      </c>
      <c r="B2168" s="0" t="s">
        <v>257</v>
      </c>
      <c r="C2168" s="0" t="s">
        <v>519</v>
      </c>
      <c r="D2168" s="0" t="s">
        <v>520</v>
      </c>
      <c r="E2168" s="0" t="s">
        <v>533</v>
      </c>
      <c r="F2168" s="0" t="s">
        <v>539</v>
      </c>
      <c r="G2168" s="0" t="s">
        <v>530</v>
      </c>
    </row>
    <row r="2169" customFormat="false" ht="12.8" hidden="false" customHeight="false" outlineLevel="0" collapsed="false">
      <c r="A2169" s="0" t="s">
        <v>10</v>
      </c>
      <c r="B2169" s="0" t="s">
        <v>257</v>
      </c>
      <c r="C2169" s="0" t="s">
        <v>519</v>
      </c>
      <c r="D2169" s="0" t="s">
        <v>520</v>
      </c>
      <c r="E2169" s="0" t="s">
        <v>534</v>
      </c>
      <c r="F2169" s="0" t="s">
        <v>539</v>
      </c>
      <c r="G2169" s="0" t="s">
        <v>530</v>
      </c>
    </row>
    <row r="2170" customFormat="false" ht="12.8" hidden="false" customHeight="false" outlineLevel="0" collapsed="false">
      <c r="A2170" s="0" t="s">
        <v>10</v>
      </c>
      <c r="B2170" s="0" t="s">
        <v>257</v>
      </c>
      <c r="C2170" s="0" t="s">
        <v>519</v>
      </c>
      <c r="D2170" s="0" t="s">
        <v>520</v>
      </c>
      <c r="E2170" s="0" t="s">
        <v>535</v>
      </c>
      <c r="F2170" s="0" t="s">
        <v>539</v>
      </c>
      <c r="G2170" s="0" t="s">
        <v>530</v>
      </c>
    </row>
    <row r="2171" customFormat="false" ht="12.8" hidden="false" customHeight="false" outlineLevel="0" collapsed="false">
      <c r="A2171" s="0" t="s">
        <v>10</v>
      </c>
      <c r="B2171" s="0" t="s">
        <v>257</v>
      </c>
      <c r="C2171" s="0" t="s">
        <v>519</v>
      </c>
      <c r="D2171" s="0" t="s">
        <v>520</v>
      </c>
      <c r="E2171" s="0" t="s">
        <v>536</v>
      </c>
      <c r="F2171" s="0" t="s">
        <v>539</v>
      </c>
      <c r="G2171" s="0" t="s">
        <v>530</v>
      </c>
    </row>
    <row r="2172" customFormat="false" ht="12.8" hidden="false" customHeight="false" outlineLevel="0" collapsed="false">
      <c r="A2172" s="0" t="s">
        <v>10</v>
      </c>
      <c r="B2172" s="0" t="s">
        <v>257</v>
      </c>
      <c r="C2172" s="0" t="s">
        <v>521</v>
      </c>
      <c r="D2172" s="0" t="s">
        <v>520</v>
      </c>
      <c r="E2172" s="0" t="s">
        <v>537</v>
      </c>
      <c r="F2172" s="0" t="s">
        <v>539</v>
      </c>
      <c r="G2172" s="0" t="s">
        <v>530</v>
      </c>
    </row>
    <row r="2173" customFormat="false" ht="12.8" hidden="false" customHeight="false" outlineLevel="0" collapsed="false">
      <c r="A2173" s="0" t="s">
        <v>10</v>
      </c>
      <c r="B2173" s="0" t="s">
        <v>257</v>
      </c>
      <c r="C2173" s="0" t="s">
        <v>521</v>
      </c>
      <c r="D2173" s="0" t="s">
        <v>520</v>
      </c>
      <c r="E2173" s="0" t="s">
        <v>531</v>
      </c>
      <c r="F2173" s="0" t="s">
        <v>539</v>
      </c>
      <c r="G2173" s="0" t="s">
        <v>530</v>
      </c>
    </row>
    <row r="2174" customFormat="false" ht="12.8" hidden="false" customHeight="false" outlineLevel="0" collapsed="false">
      <c r="A2174" s="0" t="s">
        <v>10</v>
      </c>
      <c r="B2174" s="0" t="s">
        <v>257</v>
      </c>
      <c r="C2174" s="0" t="s">
        <v>521</v>
      </c>
      <c r="D2174" s="0" t="s">
        <v>520</v>
      </c>
      <c r="E2174" s="0" t="s">
        <v>538</v>
      </c>
      <c r="F2174" s="0" t="s">
        <v>539</v>
      </c>
      <c r="G2174" s="0" t="s">
        <v>530</v>
      </c>
    </row>
    <row r="2175" customFormat="false" ht="12.8" hidden="false" customHeight="false" outlineLevel="0" collapsed="false">
      <c r="A2175" s="0" t="s">
        <v>10</v>
      </c>
      <c r="B2175" s="0" t="s">
        <v>257</v>
      </c>
      <c r="C2175" s="0" t="s">
        <v>521</v>
      </c>
      <c r="D2175" s="0" t="s">
        <v>520</v>
      </c>
      <c r="E2175" s="0" t="s">
        <v>536</v>
      </c>
      <c r="F2175" s="0" t="s">
        <v>539</v>
      </c>
      <c r="G2175" s="0" t="s">
        <v>530</v>
      </c>
    </row>
    <row r="2176" customFormat="false" ht="12.8" hidden="false" customHeight="false" outlineLevel="0" collapsed="false">
      <c r="A2176" s="0" t="s">
        <v>10</v>
      </c>
      <c r="B2176" s="0" t="s">
        <v>258</v>
      </c>
      <c r="C2176" s="0" t="s">
        <v>519</v>
      </c>
      <c r="D2176" s="0" t="s">
        <v>520</v>
      </c>
      <c r="E2176" s="0" t="s">
        <v>528</v>
      </c>
      <c r="F2176" s="0" t="s">
        <v>539</v>
      </c>
      <c r="G2176" s="0" t="s">
        <v>530</v>
      </c>
    </row>
    <row r="2177" customFormat="false" ht="12.8" hidden="false" customHeight="false" outlineLevel="0" collapsed="false">
      <c r="A2177" s="0" t="s">
        <v>10</v>
      </c>
      <c r="B2177" s="0" t="s">
        <v>258</v>
      </c>
      <c r="C2177" s="0" t="s">
        <v>519</v>
      </c>
      <c r="D2177" s="0" t="s">
        <v>520</v>
      </c>
      <c r="E2177" s="0" t="s">
        <v>531</v>
      </c>
      <c r="F2177" s="0" t="s">
        <v>539</v>
      </c>
      <c r="G2177" s="0" t="s">
        <v>530</v>
      </c>
    </row>
    <row r="2178" customFormat="false" ht="12.8" hidden="false" customHeight="false" outlineLevel="0" collapsed="false">
      <c r="A2178" s="0" t="s">
        <v>10</v>
      </c>
      <c r="B2178" s="0" t="s">
        <v>258</v>
      </c>
      <c r="C2178" s="0" t="s">
        <v>519</v>
      </c>
      <c r="D2178" s="0" t="s">
        <v>520</v>
      </c>
      <c r="E2178" s="0" t="s">
        <v>533</v>
      </c>
      <c r="F2178" s="0" t="s">
        <v>539</v>
      </c>
      <c r="G2178" s="0" t="s">
        <v>530</v>
      </c>
    </row>
    <row r="2179" customFormat="false" ht="12.8" hidden="false" customHeight="false" outlineLevel="0" collapsed="false">
      <c r="A2179" s="0" t="s">
        <v>10</v>
      </c>
      <c r="B2179" s="0" t="s">
        <v>258</v>
      </c>
      <c r="C2179" s="0" t="s">
        <v>519</v>
      </c>
      <c r="D2179" s="0" t="s">
        <v>520</v>
      </c>
      <c r="E2179" s="0" t="s">
        <v>534</v>
      </c>
      <c r="F2179" s="0" t="s">
        <v>539</v>
      </c>
      <c r="G2179" s="0" t="s">
        <v>530</v>
      </c>
    </row>
    <row r="2180" customFormat="false" ht="12.8" hidden="false" customHeight="false" outlineLevel="0" collapsed="false">
      <c r="A2180" s="0" t="s">
        <v>10</v>
      </c>
      <c r="B2180" s="0" t="s">
        <v>258</v>
      </c>
      <c r="C2180" s="0" t="s">
        <v>519</v>
      </c>
      <c r="D2180" s="0" t="s">
        <v>520</v>
      </c>
      <c r="E2180" s="0" t="s">
        <v>535</v>
      </c>
      <c r="F2180" s="0" t="s">
        <v>539</v>
      </c>
      <c r="G2180" s="0" t="s">
        <v>530</v>
      </c>
    </row>
    <row r="2181" customFormat="false" ht="12.8" hidden="false" customHeight="false" outlineLevel="0" collapsed="false">
      <c r="A2181" s="0" t="s">
        <v>10</v>
      </c>
      <c r="B2181" s="0" t="s">
        <v>258</v>
      </c>
      <c r="C2181" s="0" t="s">
        <v>519</v>
      </c>
      <c r="D2181" s="0" t="s">
        <v>520</v>
      </c>
      <c r="E2181" s="0" t="s">
        <v>536</v>
      </c>
      <c r="F2181" s="0" t="s">
        <v>539</v>
      </c>
      <c r="G2181" s="0" t="s">
        <v>530</v>
      </c>
    </row>
    <row r="2182" customFormat="false" ht="12.8" hidden="false" customHeight="false" outlineLevel="0" collapsed="false">
      <c r="A2182" s="0" t="s">
        <v>10</v>
      </c>
      <c r="B2182" s="0" t="s">
        <v>258</v>
      </c>
      <c r="C2182" s="0" t="s">
        <v>521</v>
      </c>
      <c r="D2182" s="0" t="s">
        <v>520</v>
      </c>
      <c r="E2182" s="0" t="s">
        <v>537</v>
      </c>
      <c r="F2182" s="0" t="s">
        <v>539</v>
      </c>
      <c r="G2182" s="0" t="s">
        <v>530</v>
      </c>
    </row>
    <row r="2183" customFormat="false" ht="12.8" hidden="false" customHeight="false" outlineLevel="0" collapsed="false">
      <c r="A2183" s="0" t="s">
        <v>10</v>
      </c>
      <c r="B2183" s="0" t="s">
        <v>258</v>
      </c>
      <c r="C2183" s="0" t="s">
        <v>521</v>
      </c>
      <c r="D2183" s="0" t="s">
        <v>520</v>
      </c>
      <c r="E2183" s="0" t="s">
        <v>531</v>
      </c>
      <c r="F2183" s="0" t="s">
        <v>539</v>
      </c>
      <c r="G2183" s="0" t="s">
        <v>530</v>
      </c>
    </row>
    <row r="2184" customFormat="false" ht="12.8" hidden="false" customHeight="false" outlineLevel="0" collapsed="false">
      <c r="A2184" s="0" t="s">
        <v>10</v>
      </c>
      <c r="B2184" s="0" t="s">
        <v>258</v>
      </c>
      <c r="C2184" s="0" t="s">
        <v>521</v>
      </c>
      <c r="D2184" s="0" t="s">
        <v>520</v>
      </c>
      <c r="E2184" s="0" t="s">
        <v>538</v>
      </c>
      <c r="F2184" s="0" t="s">
        <v>539</v>
      </c>
      <c r="G2184" s="0" t="s">
        <v>530</v>
      </c>
    </row>
    <row r="2185" customFormat="false" ht="12.8" hidden="false" customHeight="false" outlineLevel="0" collapsed="false">
      <c r="A2185" s="0" t="s">
        <v>10</v>
      </c>
      <c r="B2185" s="0" t="s">
        <v>258</v>
      </c>
      <c r="C2185" s="0" t="s">
        <v>521</v>
      </c>
      <c r="D2185" s="0" t="s">
        <v>520</v>
      </c>
      <c r="E2185" s="0" t="s">
        <v>536</v>
      </c>
      <c r="F2185" s="0" t="s">
        <v>539</v>
      </c>
      <c r="G2185" s="0" t="s">
        <v>530</v>
      </c>
    </row>
    <row r="2186" customFormat="false" ht="12.8" hidden="false" customHeight="false" outlineLevel="0" collapsed="false">
      <c r="A2186" s="0" t="s">
        <v>10</v>
      </c>
      <c r="B2186" s="0" t="s">
        <v>259</v>
      </c>
      <c r="C2186" s="0" t="s">
        <v>519</v>
      </c>
      <c r="D2186" s="0" t="s">
        <v>520</v>
      </c>
      <c r="E2186" s="0" t="s">
        <v>528</v>
      </c>
      <c r="F2186" s="0" t="s">
        <v>539</v>
      </c>
      <c r="G2186" s="0" t="s">
        <v>530</v>
      </c>
    </row>
    <row r="2187" customFormat="false" ht="12.8" hidden="false" customHeight="false" outlineLevel="0" collapsed="false">
      <c r="A2187" s="0" t="s">
        <v>10</v>
      </c>
      <c r="B2187" s="0" t="s">
        <v>259</v>
      </c>
      <c r="C2187" s="0" t="s">
        <v>519</v>
      </c>
      <c r="D2187" s="0" t="s">
        <v>520</v>
      </c>
      <c r="E2187" s="0" t="s">
        <v>531</v>
      </c>
      <c r="F2187" s="0" t="s">
        <v>539</v>
      </c>
      <c r="G2187" s="0" t="s">
        <v>530</v>
      </c>
    </row>
    <row r="2188" customFormat="false" ht="12.8" hidden="false" customHeight="false" outlineLevel="0" collapsed="false">
      <c r="A2188" s="0" t="s">
        <v>10</v>
      </c>
      <c r="B2188" s="0" t="s">
        <v>259</v>
      </c>
      <c r="C2188" s="0" t="s">
        <v>519</v>
      </c>
      <c r="D2188" s="0" t="s">
        <v>520</v>
      </c>
      <c r="E2188" s="0" t="s">
        <v>533</v>
      </c>
      <c r="F2188" s="0" t="s">
        <v>539</v>
      </c>
      <c r="G2188" s="0" t="s">
        <v>530</v>
      </c>
    </row>
    <row r="2189" customFormat="false" ht="12.8" hidden="false" customHeight="false" outlineLevel="0" collapsed="false">
      <c r="A2189" s="0" t="s">
        <v>10</v>
      </c>
      <c r="B2189" s="0" t="s">
        <v>259</v>
      </c>
      <c r="C2189" s="0" t="s">
        <v>519</v>
      </c>
      <c r="D2189" s="0" t="s">
        <v>520</v>
      </c>
      <c r="E2189" s="0" t="s">
        <v>534</v>
      </c>
      <c r="F2189" s="0" t="s">
        <v>539</v>
      </c>
      <c r="G2189" s="0" t="s">
        <v>530</v>
      </c>
    </row>
    <row r="2190" customFormat="false" ht="12.8" hidden="false" customHeight="false" outlineLevel="0" collapsed="false">
      <c r="A2190" s="0" t="s">
        <v>10</v>
      </c>
      <c r="B2190" s="0" t="s">
        <v>259</v>
      </c>
      <c r="C2190" s="0" t="s">
        <v>519</v>
      </c>
      <c r="D2190" s="0" t="s">
        <v>520</v>
      </c>
      <c r="E2190" s="0" t="s">
        <v>535</v>
      </c>
      <c r="F2190" s="0" t="s">
        <v>539</v>
      </c>
      <c r="G2190" s="0" t="s">
        <v>530</v>
      </c>
    </row>
    <row r="2191" customFormat="false" ht="12.8" hidden="false" customHeight="false" outlineLevel="0" collapsed="false">
      <c r="A2191" s="0" t="s">
        <v>10</v>
      </c>
      <c r="B2191" s="0" t="s">
        <v>259</v>
      </c>
      <c r="C2191" s="0" t="s">
        <v>519</v>
      </c>
      <c r="D2191" s="0" t="s">
        <v>520</v>
      </c>
      <c r="E2191" s="0" t="s">
        <v>536</v>
      </c>
      <c r="F2191" s="0" t="s">
        <v>539</v>
      </c>
      <c r="G2191" s="0" t="s">
        <v>530</v>
      </c>
    </row>
    <row r="2192" customFormat="false" ht="12.8" hidden="false" customHeight="false" outlineLevel="0" collapsed="false">
      <c r="A2192" s="0" t="s">
        <v>10</v>
      </c>
      <c r="B2192" s="0" t="s">
        <v>259</v>
      </c>
      <c r="C2192" s="0" t="s">
        <v>521</v>
      </c>
      <c r="D2192" s="0" t="s">
        <v>520</v>
      </c>
      <c r="E2192" s="0" t="s">
        <v>537</v>
      </c>
      <c r="F2192" s="0" t="s">
        <v>539</v>
      </c>
      <c r="G2192" s="0" t="s">
        <v>530</v>
      </c>
    </row>
    <row r="2193" customFormat="false" ht="12.8" hidden="false" customHeight="false" outlineLevel="0" collapsed="false">
      <c r="A2193" s="0" t="s">
        <v>10</v>
      </c>
      <c r="B2193" s="0" t="s">
        <v>259</v>
      </c>
      <c r="C2193" s="0" t="s">
        <v>521</v>
      </c>
      <c r="D2193" s="0" t="s">
        <v>520</v>
      </c>
      <c r="E2193" s="0" t="s">
        <v>531</v>
      </c>
      <c r="F2193" s="0" t="s">
        <v>539</v>
      </c>
      <c r="G2193" s="0" t="s">
        <v>530</v>
      </c>
    </row>
    <row r="2194" customFormat="false" ht="12.8" hidden="false" customHeight="false" outlineLevel="0" collapsed="false">
      <c r="A2194" s="0" t="s">
        <v>10</v>
      </c>
      <c r="B2194" s="0" t="s">
        <v>259</v>
      </c>
      <c r="C2194" s="0" t="s">
        <v>521</v>
      </c>
      <c r="D2194" s="0" t="s">
        <v>520</v>
      </c>
      <c r="E2194" s="0" t="s">
        <v>538</v>
      </c>
      <c r="F2194" s="0" t="s">
        <v>539</v>
      </c>
      <c r="G2194" s="0" t="s">
        <v>530</v>
      </c>
    </row>
    <row r="2195" customFormat="false" ht="12.8" hidden="false" customHeight="false" outlineLevel="0" collapsed="false">
      <c r="A2195" s="0" t="s">
        <v>10</v>
      </c>
      <c r="B2195" s="0" t="s">
        <v>259</v>
      </c>
      <c r="C2195" s="0" t="s">
        <v>521</v>
      </c>
      <c r="D2195" s="0" t="s">
        <v>520</v>
      </c>
      <c r="E2195" s="0" t="s">
        <v>536</v>
      </c>
      <c r="F2195" s="0" t="s">
        <v>539</v>
      </c>
      <c r="G2195" s="0" t="s">
        <v>530</v>
      </c>
    </row>
    <row r="2196" customFormat="false" ht="12.8" hidden="false" customHeight="false" outlineLevel="0" collapsed="false">
      <c r="A2196" s="0" t="s">
        <v>10</v>
      </c>
      <c r="B2196" s="0" t="s">
        <v>260</v>
      </c>
      <c r="C2196" s="0" t="s">
        <v>519</v>
      </c>
      <c r="D2196" s="0" t="s">
        <v>520</v>
      </c>
      <c r="E2196" s="0" t="s">
        <v>528</v>
      </c>
      <c r="F2196" s="0" t="s">
        <v>539</v>
      </c>
      <c r="G2196" s="0" t="s">
        <v>530</v>
      </c>
    </row>
    <row r="2197" customFormat="false" ht="12.8" hidden="false" customHeight="false" outlineLevel="0" collapsed="false">
      <c r="A2197" s="0" t="s">
        <v>10</v>
      </c>
      <c r="B2197" s="0" t="s">
        <v>260</v>
      </c>
      <c r="C2197" s="0" t="s">
        <v>519</v>
      </c>
      <c r="D2197" s="0" t="s">
        <v>520</v>
      </c>
      <c r="E2197" s="0" t="s">
        <v>531</v>
      </c>
      <c r="F2197" s="0" t="s">
        <v>539</v>
      </c>
      <c r="G2197" s="0" t="s">
        <v>530</v>
      </c>
    </row>
    <row r="2198" customFormat="false" ht="12.8" hidden="false" customHeight="false" outlineLevel="0" collapsed="false">
      <c r="A2198" s="0" t="s">
        <v>10</v>
      </c>
      <c r="B2198" s="0" t="s">
        <v>260</v>
      </c>
      <c r="C2198" s="0" t="s">
        <v>519</v>
      </c>
      <c r="D2198" s="0" t="s">
        <v>520</v>
      </c>
      <c r="E2198" s="0" t="s">
        <v>533</v>
      </c>
      <c r="F2198" s="0" t="s">
        <v>539</v>
      </c>
      <c r="G2198" s="0" t="s">
        <v>530</v>
      </c>
    </row>
    <row r="2199" customFormat="false" ht="12.8" hidden="false" customHeight="false" outlineLevel="0" collapsed="false">
      <c r="A2199" s="0" t="s">
        <v>10</v>
      </c>
      <c r="B2199" s="0" t="s">
        <v>260</v>
      </c>
      <c r="C2199" s="0" t="s">
        <v>519</v>
      </c>
      <c r="D2199" s="0" t="s">
        <v>520</v>
      </c>
      <c r="E2199" s="0" t="s">
        <v>534</v>
      </c>
      <c r="F2199" s="0" t="s">
        <v>539</v>
      </c>
      <c r="G2199" s="0" t="s">
        <v>530</v>
      </c>
    </row>
    <row r="2200" customFormat="false" ht="12.8" hidden="false" customHeight="false" outlineLevel="0" collapsed="false">
      <c r="A2200" s="0" t="s">
        <v>10</v>
      </c>
      <c r="B2200" s="0" t="s">
        <v>260</v>
      </c>
      <c r="C2200" s="0" t="s">
        <v>519</v>
      </c>
      <c r="D2200" s="0" t="s">
        <v>520</v>
      </c>
      <c r="E2200" s="0" t="s">
        <v>535</v>
      </c>
      <c r="F2200" s="0" t="s">
        <v>539</v>
      </c>
      <c r="G2200" s="0" t="s">
        <v>530</v>
      </c>
    </row>
    <row r="2201" customFormat="false" ht="12.8" hidden="false" customHeight="false" outlineLevel="0" collapsed="false">
      <c r="A2201" s="0" t="s">
        <v>10</v>
      </c>
      <c r="B2201" s="0" t="s">
        <v>260</v>
      </c>
      <c r="C2201" s="0" t="s">
        <v>519</v>
      </c>
      <c r="D2201" s="0" t="s">
        <v>520</v>
      </c>
      <c r="E2201" s="0" t="s">
        <v>536</v>
      </c>
      <c r="F2201" s="0" t="s">
        <v>539</v>
      </c>
      <c r="G2201" s="0" t="s">
        <v>530</v>
      </c>
    </row>
    <row r="2202" customFormat="false" ht="12.8" hidden="false" customHeight="false" outlineLevel="0" collapsed="false">
      <c r="A2202" s="0" t="s">
        <v>10</v>
      </c>
      <c r="B2202" s="0" t="s">
        <v>260</v>
      </c>
      <c r="C2202" s="0" t="s">
        <v>521</v>
      </c>
      <c r="D2202" s="0" t="s">
        <v>520</v>
      </c>
      <c r="E2202" s="0" t="s">
        <v>537</v>
      </c>
      <c r="F2202" s="0" t="s">
        <v>539</v>
      </c>
      <c r="G2202" s="0" t="s">
        <v>530</v>
      </c>
    </row>
    <row r="2203" customFormat="false" ht="12.8" hidden="false" customHeight="false" outlineLevel="0" collapsed="false">
      <c r="A2203" s="0" t="s">
        <v>10</v>
      </c>
      <c r="B2203" s="0" t="s">
        <v>260</v>
      </c>
      <c r="C2203" s="0" t="s">
        <v>521</v>
      </c>
      <c r="D2203" s="0" t="s">
        <v>520</v>
      </c>
      <c r="E2203" s="0" t="s">
        <v>531</v>
      </c>
      <c r="F2203" s="0" t="s">
        <v>539</v>
      </c>
      <c r="G2203" s="0" t="s">
        <v>530</v>
      </c>
    </row>
    <row r="2204" customFormat="false" ht="12.8" hidden="false" customHeight="false" outlineLevel="0" collapsed="false">
      <c r="A2204" s="0" t="s">
        <v>10</v>
      </c>
      <c r="B2204" s="0" t="s">
        <v>260</v>
      </c>
      <c r="C2204" s="0" t="s">
        <v>521</v>
      </c>
      <c r="D2204" s="0" t="s">
        <v>520</v>
      </c>
      <c r="E2204" s="0" t="s">
        <v>538</v>
      </c>
      <c r="F2204" s="0" t="s">
        <v>539</v>
      </c>
      <c r="G2204" s="0" t="s">
        <v>530</v>
      </c>
    </row>
    <row r="2205" customFormat="false" ht="12.8" hidden="false" customHeight="false" outlineLevel="0" collapsed="false">
      <c r="A2205" s="0" t="s">
        <v>10</v>
      </c>
      <c r="B2205" s="0" t="s">
        <v>260</v>
      </c>
      <c r="C2205" s="0" t="s">
        <v>521</v>
      </c>
      <c r="D2205" s="0" t="s">
        <v>520</v>
      </c>
      <c r="E2205" s="0" t="s">
        <v>536</v>
      </c>
      <c r="F2205" s="0" t="s">
        <v>539</v>
      </c>
      <c r="G2205" s="0" t="s">
        <v>530</v>
      </c>
    </row>
    <row r="2206" customFormat="false" ht="12.8" hidden="false" customHeight="false" outlineLevel="0" collapsed="false">
      <c r="A2206" s="0" t="s">
        <v>10</v>
      </c>
      <c r="B2206" s="0" t="s">
        <v>261</v>
      </c>
      <c r="C2206" s="0" t="s">
        <v>519</v>
      </c>
      <c r="D2206" s="0" t="s">
        <v>520</v>
      </c>
      <c r="E2206" s="0" t="s">
        <v>528</v>
      </c>
      <c r="F2206" s="0" t="s">
        <v>529</v>
      </c>
      <c r="G2206" s="0" t="s">
        <v>530</v>
      </c>
    </row>
    <row r="2207" customFormat="false" ht="12.8" hidden="false" customHeight="false" outlineLevel="0" collapsed="false">
      <c r="A2207" s="0" t="s">
        <v>10</v>
      </c>
      <c r="B2207" s="0" t="s">
        <v>261</v>
      </c>
      <c r="C2207" s="0" t="s">
        <v>519</v>
      </c>
      <c r="D2207" s="0" t="s">
        <v>520</v>
      </c>
      <c r="E2207" s="0" t="s">
        <v>531</v>
      </c>
      <c r="F2207" s="0" t="s">
        <v>529</v>
      </c>
      <c r="G2207" s="0" t="s">
        <v>530</v>
      </c>
    </row>
    <row r="2208" customFormat="false" ht="12.8" hidden="false" customHeight="false" outlineLevel="0" collapsed="false">
      <c r="A2208" s="0" t="s">
        <v>10</v>
      </c>
      <c r="B2208" s="0" t="s">
        <v>261</v>
      </c>
      <c r="C2208" s="0" t="s">
        <v>519</v>
      </c>
      <c r="D2208" s="0" t="s">
        <v>520</v>
      </c>
      <c r="E2208" s="0" t="s">
        <v>533</v>
      </c>
      <c r="F2208" s="0" t="s">
        <v>529</v>
      </c>
      <c r="G2208" s="0" t="s">
        <v>530</v>
      </c>
    </row>
    <row r="2209" customFormat="false" ht="12.8" hidden="false" customHeight="false" outlineLevel="0" collapsed="false">
      <c r="A2209" s="0" t="s">
        <v>10</v>
      </c>
      <c r="B2209" s="0" t="s">
        <v>261</v>
      </c>
      <c r="C2209" s="0" t="s">
        <v>519</v>
      </c>
      <c r="D2209" s="0" t="s">
        <v>520</v>
      </c>
      <c r="E2209" s="0" t="s">
        <v>534</v>
      </c>
      <c r="F2209" s="0" t="s">
        <v>529</v>
      </c>
      <c r="G2209" s="0" t="s">
        <v>530</v>
      </c>
    </row>
    <row r="2210" customFormat="false" ht="12.8" hidden="false" customHeight="false" outlineLevel="0" collapsed="false">
      <c r="A2210" s="0" t="s">
        <v>10</v>
      </c>
      <c r="B2210" s="0" t="s">
        <v>261</v>
      </c>
      <c r="C2210" s="0" t="s">
        <v>519</v>
      </c>
      <c r="D2210" s="0" t="s">
        <v>520</v>
      </c>
      <c r="E2210" s="0" t="s">
        <v>535</v>
      </c>
      <c r="F2210" s="0" t="s">
        <v>529</v>
      </c>
      <c r="G2210" s="0" t="s">
        <v>530</v>
      </c>
    </row>
    <row r="2211" customFormat="false" ht="12.8" hidden="false" customHeight="false" outlineLevel="0" collapsed="false">
      <c r="A2211" s="0" t="s">
        <v>10</v>
      </c>
      <c r="B2211" s="0" t="s">
        <v>261</v>
      </c>
      <c r="C2211" s="0" t="s">
        <v>519</v>
      </c>
      <c r="D2211" s="0" t="s">
        <v>520</v>
      </c>
      <c r="E2211" s="0" t="s">
        <v>536</v>
      </c>
      <c r="F2211" s="0" t="s">
        <v>529</v>
      </c>
      <c r="G2211" s="0" t="s">
        <v>530</v>
      </c>
    </row>
    <row r="2212" customFormat="false" ht="12.8" hidden="false" customHeight="false" outlineLevel="0" collapsed="false">
      <c r="A2212" s="0" t="s">
        <v>10</v>
      </c>
      <c r="B2212" s="0" t="s">
        <v>261</v>
      </c>
      <c r="C2212" s="0" t="s">
        <v>521</v>
      </c>
      <c r="D2212" s="0" t="s">
        <v>520</v>
      </c>
      <c r="E2212" s="0" t="s">
        <v>537</v>
      </c>
      <c r="F2212" s="0" t="s">
        <v>529</v>
      </c>
      <c r="G2212" s="0" t="s">
        <v>530</v>
      </c>
    </row>
    <row r="2213" customFormat="false" ht="12.8" hidden="false" customHeight="false" outlineLevel="0" collapsed="false">
      <c r="A2213" s="0" t="s">
        <v>10</v>
      </c>
      <c r="B2213" s="0" t="s">
        <v>261</v>
      </c>
      <c r="C2213" s="0" t="s">
        <v>521</v>
      </c>
      <c r="D2213" s="0" t="s">
        <v>520</v>
      </c>
      <c r="E2213" s="0" t="s">
        <v>531</v>
      </c>
      <c r="F2213" s="0" t="s">
        <v>529</v>
      </c>
      <c r="G2213" s="0" t="s">
        <v>530</v>
      </c>
    </row>
    <row r="2214" customFormat="false" ht="12.8" hidden="false" customHeight="false" outlineLevel="0" collapsed="false">
      <c r="A2214" s="0" t="s">
        <v>10</v>
      </c>
      <c r="B2214" s="0" t="s">
        <v>261</v>
      </c>
      <c r="C2214" s="0" t="s">
        <v>521</v>
      </c>
      <c r="D2214" s="0" t="s">
        <v>520</v>
      </c>
      <c r="E2214" s="0" t="s">
        <v>538</v>
      </c>
      <c r="F2214" s="0" t="s">
        <v>529</v>
      </c>
      <c r="G2214" s="0" t="s">
        <v>530</v>
      </c>
    </row>
    <row r="2215" customFormat="false" ht="12.8" hidden="false" customHeight="false" outlineLevel="0" collapsed="false">
      <c r="A2215" s="0" t="s">
        <v>10</v>
      </c>
      <c r="B2215" s="0" t="s">
        <v>261</v>
      </c>
      <c r="C2215" s="0" t="s">
        <v>521</v>
      </c>
      <c r="D2215" s="0" t="s">
        <v>520</v>
      </c>
      <c r="E2215" s="0" t="s">
        <v>536</v>
      </c>
      <c r="F2215" s="0" t="s">
        <v>529</v>
      </c>
      <c r="G2215" s="0" t="s">
        <v>530</v>
      </c>
    </row>
    <row r="2216" customFormat="false" ht="12.8" hidden="false" customHeight="false" outlineLevel="0" collapsed="false">
      <c r="A2216" s="0" t="s">
        <v>10</v>
      </c>
      <c r="B2216" s="0" t="s">
        <v>262</v>
      </c>
      <c r="C2216" s="0" t="s">
        <v>519</v>
      </c>
      <c r="D2216" s="0" t="s">
        <v>520</v>
      </c>
      <c r="E2216" s="0" t="s">
        <v>528</v>
      </c>
      <c r="F2216" s="0" t="s">
        <v>529</v>
      </c>
      <c r="G2216" s="0" t="s">
        <v>530</v>
      </c>
    </row>
    <row r="2217" customFormat="false" ht="12.8" hidden="false" customHeight="false" outlineLevel="0" collapsed="false">
      <c r="A2217" s="0" t="s">
        <v>10</v>
      </c>
      <c r="B2217" s="0" t="s">
        <v>262</v>
      </c>
      <c r="C2217" s="0" t="s">
        <v>519</v>
      </c>
      <c r="D2217" s="0" t="s">
        <v>520</v>
      </c>
      <c r="E2217" s="0" t="s">
        <v>531</v>
      </c>
      <c r="F2217" s="0" t="s">
        <v>529</v>
      </c>
      <c r="G2217" s="0" t="s">
        <v>530</v>
      </c>
    </row>
    <row r="2218" customFormat="false" ht="12.8" hidden="false" customHeight="false" outlineLevel="0" collapsed="false">
      <c r="A2218" s="0" t="s">
        <v>10</v>
      </c>
      <c r="B2218" s="0" t="s">
        <v>262</v>
      </c>
      <c r="C2218" s="0" t="s">
        <v>519</v>
      </c>
      <c r="D2218" s="0" t="s">
        <v>520</v>
      </c>
      <c r="E2218" s="0" t="s">
        <v>533</v>
      </c>
      <c r="F2218" s="0" t="s">
        <v>529</v>
      </c>
      <c r="G2218" s="0" t="s">
        <v>530</v>
      </c>
    </row>
    <row r="2219" customFormat="false" ht="12.8" hidden="false" customHeight="false" outlineLevel="0" collapsed="false">
      <c r="A2219" s="0" t="s">
        <v>10</v>
      </c>
      <c r="B2219" s="0" t="s">
        <v>262</v>
      </c>
      <c r="C2219" s="0" t="s">
        <v>519</v>
      </c>
      <c r="D2219" s="0" t="s">
        <v>520</v>
      </c>
      <c r="E2219" s="0" t="s">
        <v>534</v>
      </c>
      <c r="F2219" s="0" t="s">
        <v>529</v>
      </c>
      <c r="G2219" s="0" t="s">
        <v>530</v>
      </c>
    </row>
    <row r="2220" customFormat="false" ht="12.8" hidden="false" customHeight="false" outlineLevel="0" collapsed="false">
      <c r="A2220" s="0" t="s">
        <v>10</v>
      </c>
      <c r="B2220" s="0" t="s">
        <v>262</v>
      </c>
      <c r="C2220" s="0" t="s">
        <v>519</v>
      </c>
      <c r="D2220" s="0" t="s">
        <v>520</v>
      </c>
      <c r="E2220" s="0" t="s">
        <v>535</v>
      </c>
      <c r="F2220" s="0" t="s">
        <v>529</v>
      </c>
      <c r="G2220" s="0" t="s">
        <v>530</v>
      </c>
    </row>
    <row r="2221" customFormat="false" ht="12.8" hidden="false" customHeight="false" outlineLevel="0" collapsed="false">
      <c r="A2221" s="0" t="s">
        <v>10</v>
      </c>
      <c r="B2221" s="0" t="s">
        <v>262</v>
      </c>
      <c r="C2221" s="0" t="s">
        <v>519</v>
      </c>
      <c r="D2221" s="0" t="s">
        <v>520</v>
      </c>
      <c r="E2221" s="0" t="s">
        <v>536</v>
      </c>
      <c r="F2221" s="0" t="s">
        <v>529</v>
      </c>
      <c r="G2221" s="0" t="s">
        <v>530</v>
      </c>
    </row>
    <row r="2222" customFormat="false" ht="12.8" hidden="false" customHeight="false" outlineLevel="0" collapsed="false">
      <c r="A2222" s="0" t="s">
        <v>10</v>
      </c>
      <c r="B2222" s="0" t="s">
        <v>262</v>
      </c>
      <c r="C2222" s="0" t="s">
        <v>521</v>
      </c>
      <c r="D2222" s="0" t="s">
        <v>520</v>
      </c>
      <c r="E2222" s="0" t="s">
        <v>537</v>
      </c>
      <c r="F2222" s="0" t="s">
        <v>529</v>
      </c>
      <c r="G2222" s="0" t="s">
        <v>530</v>
      </c>
    </row>
    <row r="2223" customFormat="false" ht="12.8" hidden="false" customHeight="false" outlineLevel="0" collapsed="false">
      <c r="A2223" s="0" t="s">
        <v>10</v>
      </c>
      <c r="B2223" s="0" t="s">
        <v>262</v>
      </c>
      <c r="C2223" s="0" t="s">
        <v>521</v>
      </c>
      <c r="D2223" s="0" t="s">
        <v>520</v>
      </c>
      <c r="E2223" s="0" t="s">
        <v>531</v>
      </c>
      <c r="F2223" s="0" t="s">
        <v>529</v>
      </c>
      <c r="G2223" s="0" t="s">
        <v>530</v>
      </c>
    </row>
    <row r="2224" customFormat="false" ht="12.8" hidden="false" customHeight="false" outlineLevel="0" collapsed="false">
      <c r="A2224" s="0" t="s">
        <v>10</v>
      </c>
      <c r="B2224" s="0" t="s">
        <v>262</v>
      </c>
      <c r="C2224" s="0" t="s">
        <v>521</v>
      </c>
      <c r="D2224" s="0" t="s">
        <v>520</v>
      </c>
      <c r="E2224" s="0" t="s">
        <v>538</v>
      </c>
      <c r="F2224" s="0" t="s">
        <v>529</v>
      </c>
      <c r="G2224" s="0" t="s">
        <v>530</v>
      </c>
    </row>
    <row r="2225" customFormat="false" ht="12.8" hidden="false" customHeight="false" outlineLevel="0" collapsed="false">
      <c r="A2225" s="0" t="s">
        <v>10</v>
      </c>
      <c r="B2225" s="0" t="s">
        <v>262</v>
      </c>
      <c r="C2225" s="0" t="s">
        <v>521</v>
      </c>
      <c r="D2225" s="0" t="s">
        <v>520</v>
      </c>
      <c r="E2225" s="0" t="s">
        <v>536</v>
      </c>
      <c r="F2225" s="0" t="s">
        <v>529</v>
      </c>
      <c r="G2225" s="0" t="s">
        <v>530</v>
      </c>
    </row>
    <row r="2226" customFormat="false" ht="12.8" hidden="false" customHeight="false" outlineLevel="0" collapsed="false">
      <c r="A2226" s="0" t="s">
        <v>10</v>
      </c>
      <c r="B2226" s="0" t="s">
        <v>263</v>
      </c>
      <c r="C2226" s="0" t="s">
        <v>519</v>
      </c>
      <c r="D2226" s="0" t="s">
        <v>520</v>
      </c>
      <c r="E2226" s="0" t="s">
        <v>528</v>
      </c>
      <c r="F2226" s="0" t="s">
        <v>529</v>
      </c>
      <c r="G2226" s="0" t="s">
        <v>530</v>
      </c>
    </row>
    <row r="2227" customFormat="false" ht="12.8" hidden="false" customHeight="false" outlineLevel="0" collapsed="false">
      <c r="A2227" s="0" t="s">
        <v>10</v>
      </c>
      <c r="B2227" s="0" t="s">
        <v>263</v>
      </c>
      <c r="C2227" s="0" t="s">
        <v>519</v>
      </c>
      <c r="D2227" s="0" t="s">
        <v>520</v>
      </c>
      <c r="E2227" s="0" t="s">
        <v>531</v>
      </c>
      <c r="F2227" s="0" t="s">
        <v>529</v>
      </c>
      <c r="G2227" s="0" t="s">
        <v>530</v>
      </c>
    </row>
    <row r="2228" customFormat="false" ht="12.8" hidden="false" customHeight="false" outlineLevel="0" collapsed="false">
      <c r="A2228" s="0" t="s">
        <v>10</v>
      </c>
      <c r="B2228" s="0" t="s">
        <v>263</v>
      </c>
      <c r="C2228" s="0" t="s">
        <v>519</v>
      </c>
      <c r="D2228" s="0" t="s">
        <v>520</v>
      </c>
      <c r="E2228" s="0" t="s">
        <v>533</v>
      </c>
      <c r="F2228" s="0" t="s">
        <v>529</v>
      </c>
      <c r="G2228" s="0" t="s">
        <v>530</v>
      </c>
    </row>
    <row r="2229" customFormat="false" ht="12.8" hidden="false" customHeight="false" outlineLevel="0" collapsed="false">
      <c r="A2229" s="0" t="s">
        <v>10</v>
      </c>
      <c r="B2229" s="0" t="s">
        <v>263</v>
      </c>
      <c r="C2229" s="0" t="s">
        <v>519</v>
      </c>
      <c r="D2229" s="0" t="s">
        <v>520</v>
      </c>
      <c r="E2229" s="0" t="s">
        <v>534</v>
      </c>
      <c r="F2229" s="0" t="s">
        <v>529</v>
      </c>
      <c r="G2229" s="0" t="s">
        <v>530</v>
      </c>
    </row>
    <row r="2230" customFormat="false" ht="12.8" hidden="false" customHeight="false" outlineLevel="0" collapsed="false">
      <c r="A2230" s="0" t="s">
        <v>10</v>
      </c>
      <c r="B2230" s="0" t="s">
        <v>263</v>
      </c>
      <c r="C2230" s="0" t="s">
        <v>519</v>
      </c>
      <c r="D2230" s="0" t="s">
        <v>520</v>
      </c>
      <c r="E2230" s="0" t="s">
        <v>535</v>
      </c>
      <c r="F2230" s="0" t="s">
        <v>529</v>
      </c>
      <c r="G2230" s="0" t="s">
        <v>530</v>
      </c>
    </row>
    <row r="2231" customFormat="false" ht="12.8" hidden="false" customHeight="false" outlineLevel="0" collapsed="false">
      <c r="A2231" s="0" t="s">
        <v>10</v>
      </c>
      <c r="B2231" s="0" t="s">
        <v>263</v>
      </c>
      <c r="C2231" s="0" t="s">
        <v>519</v>
      </c>
      <c r="D2231" s="0" t="s">
        <v>520</v>
      </c>
      <c r="E2231" s="0" t="s">
        <v>536</v>
      </c>
      <c r="F2231" s="0" t="s">
        <v>529</v>
      </c>
      <c r="G2231" s="0" t="s">
        <v>530</v>
      </c>
    </row>
    <row r="2232" customFormat="false" ht="12.8" hidden="false" customHeight="false" outlineLevel="0" collapsed="false">
      <c r="A2232" s="0" t="s">
        <v>10</v>
      </c>
      <c r="B2232" s="0" t="s">
        <v>263</v>
      </c>
      <c r="C2232" s="0" t="s">
        <v>521</v>
      </c>
      <c r="D2232" s="0" t="s">
        <v>520</v>
      </c>
      <c r="E2232" s="0" t="s">
        <v>537</v>
      </c>
      <c r="F2232" s="0" t="s">
        <v>529</v>
      </c>
      <c r="G2232" s="0" t="s">
        <v>530</v>
      </c>
    </row>
    <row r="2233" customFormat="false" ht="12.8" hidden="false" customHeight="false" outlineLevel="0" collapsed="false">
      <c r="A2233" s="0" t="s">
        <v>10</v>
      </c>
      <c r="B2233" s="0" t="s">
        <v>263</v>
      </c>
      <c r="C2233" s="0" t="s">
        <v>521</v>
      </c>
      <c r="D2233" s="0" t="s">
        <v>520</v>
      </c>
      <c r="E2233" s="0" t="s">
        <v>531</v>
      </c>
      <c r="F2233" s="0" t="s">
        <v>529</v>
      </c>
      <c r="G2233" s="0" t="s">
        <v>530</v>
      </c>
    </row>
    <row r="2234" customFormat="false" ht="12.8" hidden="false" customHeight="false" outlineLevel="0" collapsed="false">
      <c r="A2234" s="0" t="s">
        <v>10</v>
      </c>
      <c r="B2234" s="0" t="s">
        <v>263</v>
      </c>
      <c r="C2234" s="0" t="s">
        <v>521</v>
      </c>
      <c r="D2234" s="0" t="s">
        <v>520</v>
      </c>
      <c r="E2234" s="0" t="s">
        <v>538</v>
      </c>
      <c r="F2234" s="0" t="s">
        <v>529</v>
      </c>
      <c r="G2234" s="0" t="s">
        <v>530</v>
      </c>
    </row>
    <row r="2235" customFormat="false" ht="12.8" hidden="false" customHeight="false" outlineLevel="0" collapsed="false">
      <c r="A2235" s="0" t="s">
        <v>10</v>
      </c>
      <c r="B2235" s="0" t="s">
        <v>263</v>
      </c>
      <c r="C2235" s="0" t="s">
        <v>521</v>
      </c>
      <c r="D2235" s="0" t="s">
        <v>520</v>
      </c>
      <c r="E2235" s="0" t="s">
        <v>536</v>
      </c>
      <c r="F2235" s="0" t="s">
        <v>529</v>
      </c>
      <c r="G2235" s="0" t="s">
        <v>530</v>
      </c>
    </row>
    <row r="2236" customFormat="false" ht="12.8" hidden="false" customHeight="false" outlineLevel="0" collapsed="false">
      <c r="A2236" s="0" t="s">
        <v>11</v>
      </c>
      <c r="B2236" s="0" t="s">
        <v>264</v>
      </c>
      <c r="C2236" s="0" t="s">
        <v>519</v>
      </c>
      <c r="D2236" s="0" t="s">
        <v>520</v>
      </c>
      <c r="E2236" s="0" t="s">
        <v>528</v>
      </c>
      <c r="F2236" s="0" t="s">
        <v>529</v>
      </c>
      <c r="G2236" s="0" t="s">
        <v>530</v>
      </c>
    </row>
    <row r="2237" customFormat="false" ht="12.8" hidden="false" customHeight="false" outlineLevel="0" collapsed="false">
      <c r="A2237" s="0" t="s">
        <v>11</v>
      </c>
      <c r="B2237" s="0" t="s">
        <v>264</v>
      </c>
      <c r="C2237" s="0" t="s">
        <v>519</v>
      </c>
      <c r="D2237" s="0" t="s">
        <v>520</v>
      </c>
      <c r="E2237" s="0" t="s">
        <v>531</v>
      </c>
      <c r="F2237" s="0" t="s">
        <v>529</v>
      </c>
      <c r="G2237" s="0" t="s">
        <v>530</v>
      </c>
    </row>
    <row r="2238" customFormat="false" ht="12.8" hidden="false" customHeight="false" outlineLevel="0" collapsed="false">
      <c r="A2238" s="0" t="s">
        <v>11</v>
      </c>
      <c r="B2238" s="0" t="s">
        <v>264</v>
      </c>
      <c r="C2238" s="0" t="s">
        <v>519</v>
      </c>
      <c r="D2238" s="0" t="s">
        <v>520</v>
      </c>
      <c r="E2238" s="0" t="s">
        <v>533</v>
      </c>
      <c r="F2238" s="0" t="s">
        <v>529</v>
      </c>
      <c r="G2238" s="0" t="s">
        <v>530</v>
      </c>
    </row>
    <row r="2239" customFormat="false" ht="12.8" hidden="false" customHeight="false" outlineLevel="0" collapsed="false">
      <c r="A2239" s="0" t="s">
        <v>11</v>
      </c>
      <c r="B2239" s="0" t="s">
        <v>264</v>
      </c>
      <c r="C2239" s="0" t="s">
        <v>519</v>
      </c>
      <c r="D2239" s="0" t="s">
        <v>520</v>
      </c>
      <c r="E2239" s="0" t="s">
        <v>534</v>
      </c>
      <c r="F2239" s="0" t="s">
        <v>529</v>
      </c>
      <c r="G2239" s="0" t="s">
        <v>530</v>
      </c>
    </row>
    <row r="2240" customFormat="false" ht="12.8" hidden="false" customHeight="false" outlineLevel="0" collapsed="false">
      <c r="A2240" s="0" t="s">
        <v>11</v>
      </c>
      <c r="B2240" s="0" t="s">
        <v>264</v>
      </c>
      <c r="C2240" s="0" t="s">
        <v>519</v>
      </c>
      <c r="D2240" s="0" t="s">
        <v>520</v>
      </c>
      <c r="E2240" s="0" t="s">
        <v>535</v>
      </c>
      <c r="F2240" s="0" t="s">
        <v>529</v>
      </c>
      <c r="G2240" s="0" t="s">
        <v>530</v>
      </c>
    </row>
    <row r="2241" customFormat="false" ht="12.8" hidden="false" customHeight="false" outlineLevel="0" collapsed="false">
      <c r="A2241" s="0" t="s">
        <v>11</v>
      </c>
      <c r="B2241" s="0" t="s">
        <v>264</v>
      </c>
      <c r="C2241" s="0" t="s">
        <v>519</v>
      </c>
      <c r="D2241" s="0" t="s">
        <v>520</v>
      </c>
      <c r="E2241" s="0" t="s">
        <v>536</v>
      </c>
      <c r="F2241" s="0" t="s">
        <v>529</v>
      </c>
      <c r="G2241" s="0" t="s">
        <v>530</v>
      </c>
    </row>
    <row r="2242" customFormat="false" ht="12.8" hidden="false" customHeight="false" outlineLevel="0" collapsed="false">
      <c r="A2242" s="0" t="s">
        <v>11</v>
      </c>
      <c r="B2242" s="0" t="s">
        <v>264</v>
      </c>
      <c r="C2242" s="0" t="s">
        <v>521</v>
      </c>
      <c r="D2242" s="0" t="s">
        <v>520</v>
      </c>
      <c r="E2242" s="0" t="s">
        <v>537</v>
      </c>
      <c r="F2242" s="0" t="s">
        <v>529</v>
      </c>
      <c r="G2242" s="0" t="s">
        <v>530</v>
      </c>
    </row>
    <row r="2243" customFormat="false" ht="12.8" hidden="false" customHeight="false" outlineLevel="0" collapsed="false">
      <c r="A2243" s="0" t="s">
        <v>11</v>
      </c>
      <c r="B2243" s="0" t="s">
        <v>264</v>
      </c>
      <c r="C2243" s="0" t="s">
        <v>521</v>
      </c>
      <c r="D2243" s="0" t="s">
        <v>520</v>
      </c>
      <c r="E2243" s="0" t="s">
        <v>531</v>
      </c>
      <c r="F2243" s="0" t="s">
        <v>529</v>
      </c>
      <c r="G2243" s="0" t="s">
        <v>530</v>
      </c>
    </row>
    <row r="2244" customFormat="false" ht="12.8" hidden="false" customHeight="false" outlineLevel="0" collapsed="false">
      <c r="A2244" s="0" t="s">
        <v>11</v>
      </c>
      <c r="B2244" s="0" t="s">
        <v>264</v>
      </c>
      <c r="C2244" s="0" t="s">
        <v>521</v>
      </c>
      <c r="D2244" s="0" t="s">
        <v>520</v>
      </c>
      <c r="E2244" s="0" t="s">
        <v>538</v>
      </c>
      <c r="F2244" s="0" t="s">
        <v>529</v>
      </c>
      <c r="G2244" s="0" t="s">
        <v>530</v>
      </c>
    </row>
    <row r="2245" customFormat="false" ht="12.8" hidden="false" customHeight="false" outlineLevel="0" collapsed="false">
      <c r="A2245" s="0" t="s">
        <v>11</v>
      </c>
      <c r="B2245" s="0" t="s">
        <v>264</v>
      </c>
      <c r="C2245" s="0" t="s">
        <v>521</v>
      </c>
      <c r="D2245" s="0" t="s">
        <v>520</v>
      </c>
      <c r="E2245" s="0" t="s">
        <v>536</v>
      </c>
      <c r="F2245" s="0" t="s">
        <v>529</v>
      </c>
      <c r="G2245" s="0" t="s">
        <v>530</v>
      </c>
    </row>
    <row r="2246" customFormat="false" ht="12.8" hidden="false" customHeight="false" outlineLevel="0" collapsed="false">
      <c r="A2246" s="0" t="s">
        <v>11</v>
      </c>
      <c r="B2246" s="0" t="s">
        <v>265</v>
      </c>
      <c r="C2246" s="0" t="s">
        <v>519</v>
      </c>
      <c r="D2246" s="0" t="s">
        <v>520</v>
      </c>
      <c r="E2246" s="0" t="s">
        <v>528</v>
      </c>
      <c r="F2246" s="0" t="s">
        <v>529</v>
      </c>
      <c r="G2246" s="0" t="s">
        <v>530</v>
      </c>
    </row>
    <row r="2247" customFormat="false" ht="12.8" hidden="false" customHeight="false" outlineLevel="0" collapsed="false">
      <c r="A2247" s="0" t="s">
        <v>11</v>
      </c>
      <c r="B2247" s="0" t="s">
        <v>265</v>
      </c>
      <c r="C2247" s="0" t="s">
        <v>519</v>
      </c>
      <c r="D2247" s="0" t="s">
        <v>520</v>
      </c>
      <c r="E2247" s="0" t="s">
        <v>531</v>
      </c>
      <c r="F2247" s="0" t="s">
        <v>529</v>
      </c>
      <c r="G2247" s="0" t="s">
        <v>530</v>
      </c>
    </row>
    <row r="2248" customFormat="false" ht="12.8" hidden="false" customHeight="false" outlineLevel="0" collapsed="false">
      <c r="A2248" s="0" t="s">
        <v>11</v>
      </c>
      <c r="B2248" s="0" t="s">
        <v>265</v>
      </c>
      <c r="C2248" s="0" t="s">
        <v>519</v>
      </c>
      <c r="D2248" s="0" t="s">
        <v>520</v>
      </c>
      <c r="E2248" s="0" t="s">
        <v>533</v>
      </c>
      <c r="F2248" s="0" t="s">
        <v>529</v>
      </c>
      <c r="G2248" s="0" t="s">
        <v>530</v>
      </c>
    </row>
    <row r="2249" customFormat="false" ht="12.8" hidden="false" customHeight="false" outlineLevel="0" collapsed="false">
      <c r="A2249" s="0" t="s">
        <v>11</v>
      </c>
      <c r="B2249" s="0" t="s">
        <v>265</v>
      </c>
      <c r="C2249" s="0" t="s">
        <v>519</v>
      </c>
      <c r="D2249" s="0" t="s">
        <v>520</v>
      </c>
      <c r="E2249" s="0" t="s">
        <v>534</v>
      </c>
      <c r="F2249" s="0" t="s">
        <v>529</v>
      </c>
      <c r="G2249" s="0" t="s">
        <v>530</v>
      </c>
    </row>
    <row r="2250" customFormat="false" ht="12.8" hidden="false" customHeight="false" outlineLevel="0" collapsed="false">
      <c r="A2250" s="0" t="s">
        <v>11</v>
      </c>
      <c r="B2250" s="0" t="s">
        <v>265</v>
      </c>
      <c r="C2250" s="0" t="s">
        <v>519</v>
      </c>
      <c r="D2250" s="0" t="s">
        <v>520</v>
      </c>
      <c r="E2250" s="0" t="s">
        <v>535</v>
      </c>
      <c r="F2250" s="0" t="s">
        <v>529</v>
      </c>
      <c r="G2250" s="0" t="s">
        <v>530</v>
      </c>
    </row>
    <row r="2251" customFormat="false" ht="12.8" hidden="false" customHeight="false" outlineLevel="0" collapsed="false">
      <c r="A2251" s="0" t="s">
        <v>11</v>
      </c>
      <c r="B2251" s="0" t="s">
        <v>265</v>
      </c>
      <c r="C2251" s="0" t="s">
        <v>519</v>
      </c>
      <c r="D2251" s="0" t="s">
        <v>520</v>
      </c>
      <c r="E2251" s="0" t="s">
        <v>536</v>
      </c>
      <c r="F2251" s="0" t="s">
        <v>529</v>
      </c>
      <c r="G2251" s="0" t="s">
        <v>530</v>
      </c>
    </row>
    <row r="2252" customFormat="false" ht="12.8" hidden="false" customHeight="false" outlineLevel="0" collapsed="false">
      <c r="A2252" s="0" t="s">
        <v>11</v>
      </c>
      <c r="B2252" s="0" t="s">
        <v>265</v>
      </c>
      <c r="C2252" s="0" t="s">
        <v>521</v>
      </c>
      <c r="D2252" s="0" t="s">
        <v>520</v>
      </c>
      <c r="E2252" s="0" t="s">
        <v>537</v>
      </c>
      <c r="F2252" s="0" t="s">
        <v>529</v>
      </c>
      <c r="G2252" s="0" t="s">
        <v>530</v>
      </c>
    </row>
    <row r="2253" customFormat="false" ht="12.8" hidden="false" customHeight="false" outlineLevel="0" collapsed="false">
      <c r="A2253" s="0" t="s">
        <v>11</v>
      </c>
      <c r="B2253" s="0" t="s">
        <v>265</v>
      </c>
      <c r="C2253" s="0" t="s">
        <v>521</v>
      </c>
      <c r="D2253" s="0" t="s">
        <v>520</v>
      </c>
      <c r="E2253" s="0" t="s">
        <v>531</v>
      </c>
      <c r="F2253" s="0" t="s">
        <v>529</v>
      </c>
      <c r="G2253" s="0" t="s">
        <v>530</v>
      </c>
    </row>
    <row r="2254" customFormat="false" ht="12.8" hidden="false" customHeight="false" outlineLevel="0" collapsed="false">
      <c r="A2254" s="0" t="s">
        <v>11</v>
      </c>
      <c r="B2254" s="0" t="s">
        <v>265</v>
      </c>
      <c r="C2254" s="0" t="s">
        <v>521</v>
      </c>
      <c r="D2254" s="0" t="s">
        <v>520</v>
      </c>
      <c r="E2254" s="0" t="s">
        <v>538</v>
      </c>
      <c r="F2254" s="0" t="s">
        <v>529</v>
      </c>
      <c r="G2254" s="0" t="s">
        <v>530</v>
      </c>
    </row>
    <row r="2255" customFormat="false" ht="12.8" hidden="false" customHeight="false" outlineLevel="0" collapsed="false">
      <c r="A2255" s="0" t="s">
        <v>11</v>
      </c>
      <c r="B2255" s="0" t="s">
        <v>265</v>
      </c>
      <c r="C2255" s="0" t="s">
        <v>521</v>
      </c>
      <c r="D2255" s="0" t="s">
        <v>520</v>
      </c>
      <c r="E2255" s="0" t="s">
        <v>536</v>
      </c>
      <c r="F2255" s="0" t="s">
        <v>529</v>
      </c>
      <c r="G2255" s="0" t="s">
        <v>530</v>
      </c>
    </row>
    <row r="2256" customFormat="false" ht="12.8" hidden="false" customHeight="false" outlineLevel="0" collapsed="false">
      <c r="A2256" s="0" t="s">
        <v>11</v>
      </c>
      <c r="B2256" s="0" t="s">
        <v>266</v>
      </c>
      <c r="C2256" s="0" t="s">
        <v>519</v>
      </c>
      <c r="D2256" s="0" t="s">
        <v>520</v>
      </c>
      <c r="E2256" s="0" t="s">
        <v>528</v>
      </c>
      <c r="F2256" s="0" t="s">
        <v>529</v>
      </c>
      <c r="G2256" s="0" t="s">
        <v>530</v>
      </c>
    </row>
    <row r="2257" customFormat="false" ht="12.8" hidden="false" customHeight="false" outlineLevel="0" collapsed="false">
      <c r="A2257" s="0" t="s">
        <v>11</v>
      </c>
      <c r="B2257" s="0" t="s">
        <v>266</v>
      </c>
      <c r="C2257" s="0" t="s">
        <v>519</v>
      </c>
      <c r="D2257" s="0" t="s">
        <v>520</v>
      </c>
      <c r="E2257" s="0" t="s">
        <v>531</v>
      </c>
      <c r="F2257" s="0" t="s">
        <v>529</v>
      </c>
      <c r="G2257" s="0" t="s">
        <v>530</v>
      </c>
    </row>
    <row r="2258" customFormat="false" ht="12.8" hidden="false" customHeight="false" outlineLevel="0" collapsed="false">
      <c r="A2258" s="0" t="s">
        <v>11</v>
      </c>
      <c r="B2258" s="0" t="s">
        <v>266</v>
      </c>
      <c r="C2258" s="0" t="s">
        <v>519</v>
      </c>
      <c r="D2258" s="0" t="s">
        <v>520</v>
      </c>
      <c r="E2258" s="0" t="s">
        <v>533</v>
      </c>
      <c r="F2258" s="0" t="s">
        <v>529</v>
      </c>
      <c r="G2258" s="0" t="s">
        <v>530</v>
      </c>
    </row>
    <row r="2259" customFormat="false" ht="12.8" hidden="false" customHeight="false" outlineLevel="0" collapsed="false">
      <c r="A2259" s="0" t="s">
        <v>11</v>
      </c>
      <c r="B2259" s="0" t="s">
        <v>266</v>
      </c>
      <c r="C2259" s="0" t="s">
        <v>519</v>
      </c>
      <c r="D2259" s="0" t="s">
        <v>520</v>
      </c>
      <c r="E2259" s="0" t="s">
        <v>534</v>
      </c>
      <c r="F2259" s="0" t="s">
        <v>529</v>
      </c>
      <c r="G2259" s="0" t="s">
        <v>530</v>
      </c>
    </row>
    <row r="2260" customFormat="false" ht="12.8" hidden="false" customHeight="false" outlineLevel="0" collapsed="false">
      <c r="A2260" s="0" t="s">
        <v>11</v>
      </c>
      <c r="B2260" s="0" t="s">
        <v>266</v>
      </c>
      <c r="C2260" s="0" t="s">
        <v>519</v>
      </c>
      <c r="D2260" s="0" t="s">
        <v>520</v>
      </c>
      <c r="E2260" s="0" t="s">
        <v>535</v>
      </c>
      <c r="F2260" s="0" t="s">
        <v>529</v>
      </c>
      <c r="G2260" s="0" t="s">
        <v>530</v>
      </c>
    </row>
    <row r="2261" customFormat="false" ht="12.8" hidden="false" customHeight="false" outlineLevel="0" collapsed="false">
      <c r="A2261" s="0" t="s">
        <v>11</v>
      </c>
      <c r="B2261" s="0" t="s">
        <v>266</v>
      </c>
      <c r="C2261" s="0" t="s">
        <v>519</v>
      </c>
      <c r="D2261" s="0" t="s">
        <v>520</v>
      </c>
      <c r="E2261" s="0" t="s">
        <v>536</v>
      </c>
      <c r="F2261" s="0" t="s">
        <v>529</v>
      </c>
      <c r="G2261" s="0" t="s">
        <v>530</v>
      </c>
    </row>
    <row r="2262" customFormat="false" ht="12.8" hidden="false" customHeight="false" outlineLevel="0" collapsed="false">
      <c r="A2262" s="0" t="s">
        <v>11</v>
      </c>
      <c r="B2262" s="0" t="s">
        <v>266</v>
      </c>
      <c r="C2262" s="0" t="s">
        <v>521</v>
      </c>
      <c r="D2262" s="0" t="s">
        <v>520</v>
      </c>
      <c r="E2262" s="0" t="s">
        <v>537</v>
      </c>
      <c r="F2262" s="0" t="s">
        <v>529</v>
      </c>
      <c r="G2262" s="0" t="s">
        <v>530</v>
      </c>
    </row>
    <row r="2263" customFormat="false" ht="12.8" hidden="false" customHeight="false" outlineLevel="0" collapsed="false">
      <c r="A2263" s="0" t="s">
        <v>11</v>
      </c>
      <c r="B2263" s="0" t="s">
        <v>266</v>
      </c>
      <c r="C2263" s="0" t="s">
        <v>521</v>
      </c>
      <c r="D2263" s="0" t="s">
        <v>520</v>
      </c>
      <c r="E2263" s="0" t="s">
        <v>531</v>
      </c>
      <c r="F2263" s="0" t="s">
        <v>529</v>
      </c>
      <c r="G2263" s="0" t="s">
        <v>530</v>
      </c>
    </row>
    <row r="2264" customFormat="false" ht="12.8" hidden="false" customHeight="false" outlineLevel="0" collapsed="false">
      <c r="A2264" s="0" t="s">
        <v>11</v>
      </c>
      <c r="B2264" s="0" t="s">
        <v>266</v>
      </c>
      <c r="C2264" s="0" t="s">
        <v>521</v>
      </c>
      <c r="D2264" s="0" t="s">
        <v>520</v>
      </c>
      <c r="E2264" s="0" t="s">
        <v>538</v>
      </c>
      <c r="F2264" s="0" t="s">
        <v>529</v>
      </c>
      <c r="G2264" s="0" t="s">
        <v>530</v>
      </c>
    </row>
    <row r="2265" customFormat="false" ht="12.8" hidden="false" customHeight="false" outlineLevel="0" collapsed="false">
      <c r="A2265" s="0" t="s">
        <v>11</v>
      </c>
      <c r="B2265" s="0" t="s">
        <v>266</v>
      </c>
      <c r="C2265" s="0" t="s">
        <v>521</v>
      </c>
      <c r="D2265" s="0" t="s">
        <v>520</v>
      </c>
      <c r="E2265" s="0" t="s">
        <v>536</v>
      </c>
      <c r="F2265" s="0" t="s">
        <v>529</v>
      </c>
      <c r="G2265" s="0" t="s">
        <v>530</v>
      </c>
    </row>
    <row r="2266" customFormat="false" ht="12.8" hidden="false" customHeight="false" outlineLevel="0" collapsed="false">
      <c r="A2266" s="0" t="s">
        <v>11</v>
      </c>
      <c r="B2266" s="0" t="s">
        <v>267</v>
      </c>
      <c r="C2266" s="0" t="s">
        <v>519</v>
      </c>
      <c r="D2266" s="0" t="s">
        <v>520</v>
      </c>
      <c r="E2266" s="0" t="s">
        <v>528</v>
      </c>
      <c r="F2266" s="0" t="s">
        <v>529</v>
      </c>
      <c r="G2266" s="0" t="s">
        <v>530</v>
      </c>
    </row>
    <row r="2267" customFormat="false" ht="12.8" hidden="false" customHeight="false" outlineLevel="0" collapsed="false">
      <c r="A2267" s="0" t="s">
        <v>11</v>
      </c>
      <c r="B2267" s="0" t="s">
        <v>267</v>
      </c>
      <c r="C2267" s="0" t="s">
        <v>519</v>
      </c>
      <c r="D2267" s="0" t="s">
        <v>520</v>
      </c>
      <c r="E2267" s="0" t="s">
        <v>531</v>
      </c>
      <c r="F2267" s="0" t="s">
        <v>529</v>
      </c>
      <c r="G2267" s="0" t="s">
        <v>530</v>
      </c>
    </row>
    <row r="2268" customFormat="false" ht="12.8" hidden="false" customHeight="false" outlineLevel="0" collapsed="false">
      <c r="A2268" s="0" t="s">
        <v>11</v>
      </c>
      <c r="B2268" s="0" t="s">
        <v>267</v>
      </c>
      <c r="C2268" s="0" t="s">
        <v>519</v>
      </c>
      <c r="D2268" s="0" t="s">
        <v>520</v>
      </c>
      <c r="E2268" s="0" t="s">
        <v>533</v>
      </c>
      <c r="F2268" s="0" t="s">
        <v>529</v>
      </c>
      <c r="G2268" s="0" t="s">
        <v>530</v>
      </c>
    </row>
    <row r="2269" customFormat="false" ht="12.8" hidden="false" customHeight="false" outlineLevel="0" collapsed="false">
      <c r="A2269" s="0" t="s">
        <v>11</v>
      </c>
      <c r="B2269" s="0" t="s">
        <v>267</v>
      </c>
      <c r="C2269" s="0" t="s">
        <v>519</v>
      </c>
      <c r="D2269" s="0" t="s">
        <v>520</v>
      </c>
      <c r="E2269" s="0" t="s">
        <v>534</v>
      </c>
      <c r="F2269" s="0" t="s">
        <v>529</v>
      </c>
      <c r="G2269" s="0" t="s">
        <v>530</v>
      </c>
    </row>
    <row r="2270" customFormat="false" ht="12.8" hidden="false" customHeight="false" outlineLevel="0" collapsed="false">
      <c r="A2270" s="0" t="s">
        <v>11</v>
      </c>
      <c r="B2270" s="0" t="s">
        <v>267</v>
      </c>
      <c r="C2270" s="0" t="s">
        <v>519</v>
      </c>
      <c r="D2270" s="0" t="s">
        <v>520</v>
      </c>
      <c r="E2270" s="0" t="s">
        <v>535</v>
      </c>
      <c r="F2270" s="0" t="s">
        <v>529</v>
      </c>
      <c r="G2270" s="0" t="s">
        <v>530</v>
      </c>
    </row>
    <row r="2271" customFormat="false" ht="12.8" hidden="false" customHeight="false" outlineLevel="0" collapsed="false">
      <c r="A2271" s="0" t="s">
        <v>11</v>
      </c>
      <c r="B2271" s="0" t="s">
        <v>267</v>
      </c>
      <c r="C2271" s="0" t="s">
        <v>519</v>
      </c>
      <c r="D2271" s="0" t="s">
        <v>520</v>
      </c>
      <c r="E2271" s="0" t="s">
        <v>536</v>
      </c>
      <c r="F2271" s="0" t="s">
        <v>529</v>
      </c>
      <c r="G2271" s="0" t="s">
        <v>530</v>
      </c>
    </row>
    <row r="2272" customFormat="false" ht="12.8" hidden="false" customHeight="false" outlineLevel="0" collapsed="false">
      <c r="A2272" s="0" t="s">
        <v>11</v>
      </c>
      <c r="B2272" s="0" t="s">
        <v>267</v>
      </c>
      <c r="C2272" s="0" t="s">
        <v>521</v>
      </c>
      <c r="D2272" s="0" t="s">
        <v>520</v>
      </c>
      <c r="E2272" s="0" t="s">
        <v>537</v>
      </c>
      <c r="F2272" s="0" t="s">
        <v>529</v>
      </c>
      <c r="G2272" s="0" t="s">
        <v>530</v>
      </c>
    </row>
    <row r="2273" customFormat="false" ht="12.8" hidden="false" customHeight="false" outlineLevel="0" collapsed="false">
      <c r="A2273" s="0" t="s">
        <v>11</v>
      </c>
      <c r="B2273" s="0" t="s">
        <v>267</v>
      </c>
      <c r="C2273" s="0" t="s">
        <v>521</v>
      </c>
      <c r="D2273" s="0" t="s">
        <v>520</v>
      </c>
      <c r="E2273" s="0" t="s">
        <v>531</v>
      </c>
      <c r="F2273" s="0" t="s">
        <v>529</v>
      </c>
      <c r="G2273" s="0" t="s">
        <v>530</v>
      </c>
    </row>
    <row r="2274" customFormat="false" ht="12.8" hidden="false" customHeight="false" outlineLevel="0" collapsed="false">
      <c r="A2274" s="0" t="s">
        <v>11</v>
      </c>
      <c r="B2274" s="0" t="s">
        <v>267</v>
      </c>
      <c r="C2274" s="0" t="s">
        <v>521</v>
      </c>
      <c r="D2274" s="0" t="s">
        <v>520</v>
      </c>
      <c r="E2274" s="0" t="s">
        <v>538</v>
      </c>
      <c r="F2274" s="0" t="s">
        <v>529</v>
      </c>
      <c r="G2274" s="0" t="s">
        <v>530</v>
      </c>
    </row>
    <row r="2275" customFormat="false" ht="12.8" hidden="false" customHeight="false" outlineLevel="0" collapsed="false">
      <c r="A2275" s="0" t="s">
        <v>11</v>
      </c>
      <c r="B2275" s="0" t="s">
        <v>267</v>
      </c>
      <c r="C2275" s="0" t="s">
        <v>521</v>
      </c>
      <c r="D2275" s="0" t="s">
        <v>520</v>
      </c>
      <c r="E2275" s="0" t="s">
        <v>536</v>
      </c>
      <c r="F2275" s="0" t="s">
        <v>529</v>
      </c>
      <c r="G2275" s="0" t="s">
        <v>530</v>
      </c>
    </row>
    <row r="2276" customFormat="false" ht="12.8" hidden="false" customHeight="false" outlineLevel="0" collapsed="false">
      <c r="A2276" s="0" t="s">
        <v>11</v>
      </c>
      <c r="B2276" s="0" t="s">
        <v>268</v>
      </c>
      <c r="C2276" s="0" t="s">
        <v>519</v>
      </c>
      <c r="D2276" s="0" t="s">
        <v>520</v>
      </c>
      <c r="E2276" s="0" t="s">
        <v>528</v>
      </c>
      <c r="F2276" s="0" t="s">
        <v>529</v>
      </c>
      <c r="G2276" s="0" t="s">
        <v>530</v>
      </c>
    </row>
    <row r="2277" customFormat="false" ht="12.8" hidden="false" customHeight="false" outlineLevel="0" collapsed="false">
      <c r="A2277" s="0" t="s">
        <v>11</v>
      </c>
      <c r="B2277" s="0" t="s">
        <v>268</v>
      </c>
      <c r="C2277" s="0" t="s">
        <v>519</v>
      </c>
      <c r="D2277" s="0" t="s">
        <v>520</v>
      </c>
      <c r="E2277" s="0" t="s">
        <v>531</v>
      </c>
      <c r="F2277" s="0" t="s">
        <v>529</v>
      </c>
      <c r="G2277" s="0" t="s">
        <v>530</v>
      </c>
    </row>
    <row r="2278" customFormat="false" ht="12.8" hidden="false" customHeight="false" outlineLevel="0" collapsed="false">
      <c r="A2278" s="0" t="s">
        <v>11</v>
      </c>
      <c r="B2278" s="0" t="s">
        <v>268</v>
      </c>
      <c r="C2278" s="0" t="s">
        <v>519</v>
      </c>
      <c r="D2278" s="0" t="s">
        <v>520</v>
      </c>
      <c r="E2278" s="0" t="s">
        <v>533</v>
      </c>
      <c r="F2278" s="0" t="s">
        <v>529</v>
      </c>
      <c r="G2278" s="0" t="s">
        <v>530</v>
      </c>
    </row>
    <row r="2279" customFormat="false" ht="12.8" hidden="false" customHeight="false" outlineLevel="0" collapsed="false">
      <c r="A2279" s="0" t="s">
        <v>11</v>
      </c>
      <c r="B2279" s="0" t="s">
        <v>268</v>
      </c>
      <c r="C2279" s="0" t="s">
        <v>519</v>
      </c>
      <c r="D2279" s="0" t="s">
        <v>520</v>
      </c>
      <c r="E2279" s="0" t="s">
        <v>534</v>
      </c>
      <c r="F2279" s="0" t="s">
        <v>529</v>
      </c>
      <c r="G2279" s="0" t="s">
        <v>530</v>
      </c>
    </row>
    <row r="2280" customFormat="false" ht="12.8" hidden="false" customHeight="false" outlineLevel="0" collapsed="false">
      <c r="A2280" s="0" t="s">
        <v>11</v>
      </c>
      <c r="B2280" s="0" t="s">
        <v>268</v>
      </c>
      <c r="C2280" s="0" t="s">
        <v>519</v>
      </c>
      <c r="D2280" s="0" t="s">
        <v>520</v>
      </c>
      <c r="E2280" s="0" t="s">
        <v>535</v>
      </c>
      <c r="F2280" s="0" t="s">
        <v>529</v>
      </c>
      <c r="G2280" s="0" t="s">
        <v>530</v>
      </c>
    </row>
    <row r="2281" customFormat="false" ht="12.8" hidden="false" customHeight="false" outlineLevel="0" collapsed="false">
      <c r="A2281" s="0" t="s">
        <v>11</v>
      </c>
      <c r="B2281" s="0" t="s">
        <v>268</v>
      </c>
      <c r="C2281" s="0" t="s">
        <v>519</v>
      </c>
      <c r="D2281" s="0" t="s">
        <v>520</v>
      </c>
      <c r="E2281" s="0" t="s">
        <v>536</v>
      </c>
      <c r="F2281" s="0" t="s">
        <v>529</v>
      </c>
      <c r="G2281" s="0" t="s">
        <v>530</v>
      </c>
    </row>
    <row r="2282" customFormat="false" ht="12.8" hidden="false" customHeight="false" outlineLevel="0" collapsed="false">
      <c r="A2282" s="0" t="s">
        <v>11</v>
      </c>
      <c r="B2282" s="0" t="s">
        <v>268</v>
      </c>
      <c r="C2282" s="0" t="s">
        <v>521</v>
      </c>
      <c r="D2282" s="0" t="s">
        <v>520</v>
      </c>
      <c r="E2282" s="0" t="s">
        <v>537</v>
      </c>
      <c r="F2282" s="0" t="s">
        <v>529</v>
      </c>
      <c r="G2282" s="0" t="s">
        <v>530</v>
      </c>
    </row>
    <row r="2283" customFormat="false" ht="12.8" hidden="false" customHeight="false" outlineLevel="0" collapsed="false">
      <c r="A2283" s="0" t="s">
        <v>11</v>
      </c>
      <c r="B2283" s="0" t="s">
        <v>268</v>
      </c>
      <c r="C2283" s="0" t="s">
        <v>521</v>
      </c>
      <c r="D2283" s="0" t="s">
        <v>520</v>
      </c>
      <c r="E2283" s="0" t="s">
        <v>531</v>
      </c>
      <c r="F2283" s="0" t="s">
        <v>529</v>
      </c>
      <c r="G2283" s="0" t="s">
        <v>530</v>
      </c>
    </row>
    <row r="2284" customFormat="false" ht="12.8" hidden="false" customHeight="false" outlineLevel="0" collapsed="false">
      <c r="A2284" s="0" t="s">
        <v>11</v>
      </c>
      <c r="B2284" s="0" t="s">
        <v>268</v>
      </c>
      <c r="C2284" s="0" t="s">
        <v>521</v>
      </c>
      <c r="D2284" s="0" t="s">
        <v>520</v>
      </c>
      <c r="E2284" s="0" t="s">
        <v>538</v>
      </c>
      <c r="F2284" s="0" t="s">
        <v>529</v>
      </c>
      <c r="G2284" s="0" t="s">
        <v>530</v>
      </c>
    </row>
    <row r="2285" customFormat="false" ht="12.8" hidden="false" customHeight="false" outlineLevel="0" collapsed="false">
      <c r="A2285" s="0" t="s">
        <v>11</v>
      </c>
      <c r="B2285" s="0" t="s">
        <v>268</v>
      </c>
      <c r="C2285" s="0" t="s">
        <v>521</v>
      </c>
      <c r="D2285" s="0" t="s">
        <v>520</v>
      </c>
      <c r="E2285" s="0" t="s">
        <v>536</v>
      </c>
      <c r="F2285" s="0" t="s">
        <v>529</v>
      </c>
      <c r="G2285" s="0" t="s">
        <v>530</v>
      </c>
    </row>
    <row r="2286" customFormat="false" ht="12.8" hidden="false" customHeight="false" outlineLevel="0" collapsed="false">
      <c r="A2286" s="0" t="s">
        <v>11</v>
      </c>
      <c r="B2286" s="0" t="s">
        <v>269</v>
      </c>
      <c r="C2286" s="0" t="s">
        <v>519</v>
      </c>
      <c r="D2286" s="0" t="s">
        <v>520</v>
      </c>
      <c r="E2286" s="0" t="s">
        <v>528</v>
      </c>
      <c r="F2286" s="0" t="s">
        <v>529</v>
      </c>
      <c r="G2286" s="0" t="s">
        <v>530</v>
      </c>
    </row>
    <row r="2287" customFormat="false" ht="12.8" hidden="false" customHeight="false" outlineLevel="0" collapsed="false">
      <c r="A2287" s="0" t="s">
        <v>11</v>
      </c>
      <c r="B2287" s="0" t="s">
        <v>269</v>
      </c>
      <c r="C2287" s="0" t="s">
        <v>519</v>
      </c>
      <c r="D2287" s="0" t="s">
        <v>520</v>
      </c>
      <c r="E2287" s="0" t="s">
        <v>531</v>
      </c>
      <c r="F2287" s="0" t="s">
        <v>529</v>
      </c>
      <c r="G2287" s="0" t="s">
        <v>530</v>
      </c>
    </row>
    <row r="2288" customFormat="false" ht="12.8" hidden="false" customHeight="false" outlineLevel="0" collapsed="false">
      <c r="A2288" s="0" t="s">
        <v>11</v>
      </c>
      <c r="B2288" s="0" t="s">
        <v>269</v>
      </c>
      <c r="C2288" s="0" t="s">
        <v>519</v>
      </c>
      <c r="D2288" s="0" t="s">
        <v>520</v>
      </c>
      <c r="E2288" s="0" t="s">
        <v>533</v>
      </c>
      <c r="F2288" s="0" t="s">
        <v>529</v>
      </c>
      <c r="G2288" s="0" t="s">
        <v>530</v>
      </c>
    </row>
    <row r="2289" customFormat="false" ht="12.8" hidden="false" customHeight="false" outlineLevel="0" collapsed="false">
      <c r="A2289" s="0" t="s">
        <v>11</v>
      </c>
      <c r="B2289" s="0" t="s">
        <v>269</v>
      </c>
      <c r="C2289" s="0" t="s">
        <v>519</v>
      </c>
      <c r="D2289" s="0" t="s">
        <v>520</v>
      </c>
      <c r="E2289" s="0" t="s">
        <v>534</v>
      </c>
      <c r="F2289" s="0" t="s">
        <v>529</v>
      </c>
      <c r="G2289" s="0" t="s">
        <v>530</v>
      </c>
    </row>
    <row r="2290" customFormat="false" ht="12.8" hidden="false" customHeight="false" outlineLevel="0" collapsed="false">
      <c r="A2290" s="0" t="s">
        <v>11</v>
      </c>
      <c r="B2290" s="0" t="s">
        <v>269</v>
      </c>
      <c r="C2290" s="0" t="s">
        <v>519</v>
      </c>
      <c r="D2290" s="0" t="s">
        <v>520</v>
      </c>
      <c r="E2290" s="0" t="s">
        <v>535</v>
      </c>
      <c r="F2290" s="0" t="s">
        <v>529</v>
      </c>
      <c r="G2290" s="0" t="s">
        <v>530</v>
      </c>
    </row>
    <row r="2291" customFormat="false" ht="12.8" hidden="false" customHeight="false" outlineLevel="0" collapsed="false">
      <c r="A2291" s="0" t="s">
        <v>11</v>
      </c>
      <c r="B2291" s="0" t="s">
        <v>269</v>
      </c>
      <c r="C2291" s="0" t="s">
        <v>519</v>
      </c>
      <c r="D2291" s="0" t="s">
        <v>520</v>
      </c>
      <c r="E2291" s="0" t="s">
        <v>536</v>
      </c>
      <c r="F2291" s="0" t="s">
        <v>529</v>
      </c>
      <c r="G2291" s="0" t="s">
        <v>530</v>
      </c>
    </row>
    <row r="2292" customFormat="false" ht="12.8" hidden="false" customHeight="false" outlineLevel="0" collapsed="false">
      <c r="A2292" s="0" t="s">
        <v>11</v>
      </c>
      <c r="B2292" s="0" t="s">
        <v>269</v>
      </c>
      <c r="C2292" s="0" t="s">
        <v>521</v>
      </c>
      <c r="D2292" s="0" t="s">
        <v>520</v>
      </c>
      <c r="E2292" s="0" t="s">
        <v>537</v>
      </c>
      <c r="F2292" s="0" t="s">
        <v>529</v>
      </c>
      <c r="G2292" s="0" t="s">
        <v>530</v>
      </c>
    </row>
    <row r="2293" customFormat="false" ht="12.8" hidden="false" customHeight="false" outlineLevel="0" collapsed="false">
      <c r="A2293" s="0" t="s">
        <v>11</v>
      </c>
      <c r="B2293" s="0" t="s">
        <v>269</v>
      </c>
      <c r="C2293" s="0" t="s">
        <v>521</v>
      </c>
      <c r="D2293" s="0" t="s">
        <v>520</v>
      </c>
      <c r="E2293" s="0" t="s">
        <v>531</v>
      </c>
      <c r="F2293" s="0" t="s">
        <v>529</v>
      </c>
      <c r="G2293" s="0" t="s">
        <v>530</v>
      </c>
    </row>
    <row r="2294" customFormat="false" ht="12.8" hidden="false" customHeight="false" outlineLevel="0" collapsed="false">
      <c r="A2294" s="0" t="s">
        <v>11</v>
      </c>
      <c r="B2294" s="0" t="s">
        <v>269</v>
      </c>
      <c r="C2294" s="0" t="s">
        <v>521</v>
      </c>
      <c r="D2294" s="0" t="s">
        <v>520</v>
      </c>
      <c r="E2294" s="0" t="s">
        <v>538</v>
      </c>
      <c r="F2294" s="0" t="s">
        <v>529</v>
      </c>
      <c r="G2294" s="0" t="s">
        <v>530</v>
      </c>
    </row>
    <row r="2295" customFormat="false" ht="12.8" hidden="false" customHeight="false" outlineLevel="0" collapsed="false">
      <c r="A2295" s="0" t="s">
        <v>11</v>
      </c>
      <c r="B2295" s="0" t="s">
        <v>269</v>
      </c>
      <c r="C2295" s="0" t="s">
        <v>521</v>
      </c>
      <c r="D2295" s="0" t="s">
        <v>520</v>
      </c>
      <c r="E2295" s="0" t="s">
        <v>536</v>
      </c>
      <c r="F2295" s="0" t="s">
        <v>529</v>
      </c>
      <c r="G2295" s="0" t="s">
        <v>530</v>
      </c>
    </row>
    <row r="2296" customFormat="false" ht="12.8" hidden="false" customHeight="false" outlineLevel="0" collapsed="false">
      <c r="A2296" s="0" t="s">
        <v>11</v>
      </c>
      <c r="B2296" s="0" t="s">
        <v>270</v>
      </c>
      <c r="C2296" s="0" t="s">
        <v>519</v>
      </c>
      <c r="D2296" s="0" t="s">
        <v>520</v>
      </c>
      <c r="E2296" s="0" t="s">
        <v>528</v>
      </c>
      <c r="F2296" s="0" t="s">
        <v>529</v>
      </c>
      <c r="G2296" s="0" t="s">
        <v>530</v>
      </c>
    </row>
    <row r="2297" customFormat="false" ht="12.8" hidden="false" customHeight="false" outlineLevel="0" collapsed="false">
      <c r="A2297" s="0" t="s">
        <v>11</v>
      </c>
      <c r="B2297" s="0" t="s">
        <v>270</v>
      </c>
      <c r="C2297" s="0" t="s">
        <v>519</v>
      </c>
      <c r="D2297" s="0" t="s">
        <v>520</v>
      </c>
      <c r="E2297" s="0" t="s">
        <v>531</v>
      </c>
      <c r="F2297" s="0" t="s">
        <v>529</v>
      </c>
      <c r="G2297" s="0" t="s">
        <v>530</v>
      </c>
    </row>
    <row r="2298" customFormat="false" ht="12.8" hidden="false" customHeight="false" outlineLevel="0" collapsed="false">
      <c r="A2298" s="0" t="s">
        <v>11</v>
      </c>
      <c r="B2298" s="0" t="s">
        <v>270</v>
      </c>
      <c r="C2298" s="0" t="s">
        <v>519</v>
      </c>
      <c r="D2298" s="0" t="s">
        <v>520</v>
      </c>
      <c r="E2298" s="0" t="s">
        <v>533</v>
      </c>
      <c r="F2298" s="0" t="s">
        <v>529</v>
      </c>
      <c r="G2298" s="0" t="s">
        <v>530</v>
      </c>
    </row>
    <row r="2299" customFormat="false" ht="12.8" hidden="false" customHeight="false" outlineLevel="0" collapsed="false">
      <c r="A2299" s="0" t="s">
        <v>11</v>
      </c>
      <c r="B2299" s="0" t="s">
        <v>270</v>
      </c>
      <c r="C2299" s="0" t="s">
        <v>519</v>
      </c>
      <c r="D2299" s="0" t="s">
        <v>520</v>
      </c>
      <c r="E2299" s="0" t="s">
        <v>534</v>
      </c>
      <c r="F2299" s="0" t="s">
        <v>529</v>
      </c>
      <c r="G2299" s="0" t="s">
        <v>530</v>
      </c>
    </row>
    <row r="2300" customFormat="false" ht="12.8" hidden="false" customHeight="false" outlineLevel="0" collapsed="false">
      <c r="A2300" s="0" t="s">
        <v>11</v>
      </c>
      <c r="B2300" s="0" t="s">
        <v>270</v>
      </c>
      <c r="C2300" s="0" t="s">
        <v>519</v>
      </c>
      <c r="D2300" s="0" t="s">
        <v>520</v>
      </c>
      <c r="E2300" s="0" t="s">
        <v>535</v>
      </c>
      <c r="F2300" s="0" t="s">
        <v>529</v>
      </c>
      <c r="G2300" s="0" t="s">
        <v>530</v>
      </c>
    </row>
    <row r="2301" customFormat="false" ht="12.8" hidden="false" customHeight="false" outlineLevel="0" collapsed="false">
      <c r="A2301" s="0" t="s">
        <v>11</v>
      </c>
      <c r="B2301" s="0" t="s">
        <v>270</v>
      </c>
      <c r="C2301" s="0" t="s">
        <v>519</v>
      </c>
      <c r="D2301" s="0" t="s">
        <v>520</v>
      </c>
      <c r="E2301" s="0" t="s">
        <v>536</v>
      </c>
      <c r="F2301" s="0" t="s">
        <v>529</v>
      </c>
      <c r="G2301" s="0" t="s">
        <v>530</v>
      </c>
    </row>
    <row r="2302" customFormat="false" ht="12.8" hidden="false" customHeight="false" outlineLevel="0" collapsed="false">
      <c r="A2302" s="0" t="s">
        <v>11</v>
      </c>
      <c r="B2302" s="0" t="s">
        <v>270</v>
      </c>
      <c r="C2302" s="0" t="s">
        <v>521</v>
      </c>
      <c r="D2302" s="0" t="s">
        <v>520</v>
      </c>
      <c r="E2302" s="0" t="s">
        <v>537</v>
      </c>
      <c r="F2302" s="0" t="s">
        <v>529</v>
      </c>
      <c r="G2302" s="0" t="s">
        <v>530</v>
      </c>
    </row>
    <row r="2303" customFormat="false" ht="12.8" hidden="false" customHeight="false" outlineLevel="0" collapsed="false">
      <c r="A2303" s="0" t="s">
        <v>11</v>
      </c>
      <c r="B2303" s="0" t="s">
        <v>270</v>
      </c>
      <c r="C2303" s="0" t="s">
        <v>521</v>
      </c>
      <c r="D2303" s="0" t="s">
        <v>520</v>
      </c>
      <c r="E2303" s="0" t="s">
        <v>531</v>
      </c>
      <c r="F2303" s="0" t="s">
        <v>529</v>
      </c>
      <c r="G2303" s="0" t="s">
        <v>530</v>
      </c>
    </row>
    <row r="2304" customFormat="false" ht="12.8" hidden="false" customHeight="false" outlineLevel="0" collapsed="false">
      <c r="A2304" s="0" t="s">
        <v>11</v>
      </c>
      <c r="B2304" s="0" t="s">
        <v>270</v>
      </c>
      <c r="C2304" s="0" t="s">
        <v>521</v>
      </c>
      <c r="D2304" s="0" t="s">
        <v>520</v>
      </c>
      <c r="E2304" s="0" t="s">
        <v>538</v>
      </c>
      <c r="F2304" s="0" t="s">
        <v>529</v>
      </c>
      <c r="G2304" s="0" t="s">
        <v>530</v>
      </c>
    </row>
    <row r="2305" customFormat="false" ht="12.8" hidden="false" customHeight="false" outlineLevel="0" collapsed="false">
      <c r="A2305" s="0" t="s">
        <v>11</v>
      </c>
      <c r="B2305" s="0" t="s">
        <v>270</v>
      </c>
      <c r="C2305" s="0" t="s">
        <v>521</v>
      </c>
      <c r="D2305" s="0" t="s">
        <v>520</v>
      </c>
      <c r="E2305" s="0" t="s">
        <v>536</v>
      </c>
      <c r="F2305" s="0" t="s">
        <v>529</v>
      </c>
      <c r="G2305" s="0" t="s">
        <v>530</v>
      </c>
    </row>
    <row r="2306" customFormat="false" ht="12.8" hidden="false" customHeight="false" outlineLevel="0" collapsed="false">
      <c r="A2306" s="0" t="s">
        <v>11</v>
      </c>
      <c r="B2306" s="0" t="s">
        <v>271</v>
      </c>
      <c r="C2306" s="0" t="s">
        <v>519</v>
      </c>
      <c r="D2306" s="0" t="s">
        <v>520</v>
      </c>
      <c r="E2306" s="0" t="s">
        <v>528</v>
      </c>
      <c r="F2306" s="0" t="s">
        <v>529</v>
      </c>
      <c r="G2306" s="0" t="s">
        <v>530</v>
      </c>
    </row>
    <row r="2307" customFormat="false" ht="12.8" hidden="false" customHeight="false" outlineLevel="0" collapsed="false">
      <c r="A2307" s="0" t="s">
        <v>11</v>
      </c>
      <c r="B2307" s="0" t="s">
        <v>271</v>
      </c>
      <c r="C2307" s="0" t="s">
        <v>519</v>
      </c>
      <c r="D2307" s="0" t="s">
        <v>520</v>
      </c>
      <c r="E2307" s="0" t="s">
        <v>531</v>
      </c>
      <c r="F2307" s="0" t="s">
        <v>529</v>
      </c>
      <c r="G2307" s="0" t="s">
        <v>530</v>
      </c>
    </row>
    <row r="2308" customFormat="false" ht="12.8" hidden="false" customHeight="false" outlineLevel="0" collapsed="false">
      <c r="A2308" s="0" t="s">
        <v>11</v>
      </c>
      <c r="B2308" s="0" t="s">
        <v>271</v>
      </c>
      <c r="C2308" s="0" t="s">
        <v>519</v>
      </c>
      <c r="D2308" s="0" t="s">
        <v>520</v>
      </c>
      <c r="E2308" s="0" t="s">
        <v>533</v>
      </c>
      <c r="F2308" s="0" t="s">
        <v>529</v>
      </c>
      <c r="G2308" s="0" t="s">
        <v>530</v>
      </c>
    </row>
    <row r="2309" customFormat="false" ht="12.8" hidden="false" customHeight="false" outlineLevel="0" collapsed="false">
      <c r="A2309" s="0" t="s">
        <v>11</v>
      </c>
      <c r="B2309" s="0" t="s">
        <v>271</v>
      </c>
      <c r="C2309" s="0" t="s">
        <v>519</v>
      </c>
      <c r="D2309" s="0" t="s">
        <v>520</v>
      </c>
      <c r="E2309" s="0" t="s">
        <v>534</v>
      </c>
      <c r="F2309" s="0" t="s">
        <v>529</v>
      </c>
      <c r="G2309" s="0" t="s">
        <v>530</v>
      </c>
    </row>
    <row r="2310" customFormat="false" ht="12.8" hidden="false" customHeight="false" outlineLevel="0" collapsed="false">
      <c r="A2310" s="0" t="s">
        <v>11</v>
      </c>
      <c r="B2310" s="0" t="s">
        <v>271</v>
      </c>
      <c r="C2310" s="0" t="s">
        <v>519</v>
      </c>
      <c r="D2310" s="0" t="s">
        <v>520</v>
      </c>
      <c r="E2310" s="0" t="s">
        <v>535</v>
      </c>
      <c r="F2310" s="0" t="s">
        <v>529</v>
      </c>
      <c r="G2310" s="0" t="s">
        <v>530</v>
      </c>
    </row>
    <row r="2311" customFormat="false" ht="12.8" hidden="false" customHeight="false" outlineLevel="0" collapsed="false">
      <c r="A2311" s="0" t="s">
        <v>11</v>
      </c>
      <c r="B2311" s="0" t="s">
        <v>271</v>
      </c>
      <c r="C2311" s="0" t="s">
        <v>519</v>
      </c>
      <c r="D2311" s="0" t="s">
        <v>520</v>
      </c>
      <c r="E2311" s="0" t="s">
        <v>536</v>
      </c>
      <c r="F2311" s="0" t="s">
        <v>529</v>
      </c>
      <c r="G2311" s="0" t="s">
        <v>530</v>
      </c>
    </row>
    <row r="2312" customFormat="false" ht="12.8" hidden="false" customHeight="false" outlineLevel="0" collapsed="false">
      <c r="A2312" s="0" t="s">
        <v>11</v>
      </c>
      <c r="B2312" s="0" t="s">
        <v>271</v>
      </c>
      <c r="C2312" s="0" t="s">
        <v>521</v>
      </c>
      <c r="D2312" s="0" t="s">
        <v>520</v>
      </c>
      <c r="E2312" s="0" t="s">
        <v>537</v>
      </c>
      <c r="F2312" s="0" t="s">
        <v>529</v>
      </c>
      <c r="G2312" s="0" t="s">
        <v>530</v>
      </c>
    </row>
    <row r="2313" customFormat="false" ht="12.8" hidden="false" customHeight="false" outlineLevel="0" collapsed="false">
      <c r="A2313" s="0" t="s">
        <v>11</v>
      </c>
      <c r="B2313" s="0" t="s">
        <v>271</v>
      </c>
      <c r="C2313" s="0" t="s">
        <v>521</v>
      </c>
      <c r="D2313" s="0" t="s">
        <v>520</v>
      </c>
      <c r="E2313" s="0" t="s">
        <v>531</v>
      </c>
      <c r="F2313" s="0" t="s">
        <v>529</v>
      </c>
      <c r="G2313" s="0" t="s">
        <v>530</v>
      </c>
    </row>
    <row r="2314" customFormat="false" ht="12.8" hidden="false" customHeight="false" outlineLevel="0" collapsed="false">
      <c r="A2314" s="0" t="s">
        <v>11</v>
      </c>
      <c r="B2314" s="0" t="s">
        <v>271</v>
      </c>
      <c r="C2314" s="0" t="s">
        <v>521</v>
      </c>
      <c r="D2314" s="0" t="s">
        <v>520</v>
      </c>
      <c r="E2314" s="0" t="s">
        <v>538</v>
      </c>
      <c r="F2314" s="0" t="s">
        <v>529</v>
      </c>
      <c r="G2314" s="0" t="s">
        <v>530</v>
      </c>
    </row>
    <row r="2315" customFormat="false" ht="12.8" hidden="false" customHeight="false" outlineLevel="0" collapsed="false">
      <c r="A2315" s="0" t="s">
        <v>11</v>
      </c>
      <c r="B2315" s="0" t="s">
        <v>271</v>
      </c>
      <c r="C2315" s="0" t="s">
        <v>521</v>
      </c>
      <c r="D2315" s="0" t="s">
        <v>520</v>
      </c>
      <c r="E2315" s="0" t="s">
        <v>536</v>
      </c>
      <c r="F2315" s="0" t="s">
        <v>529</v>
      </c>
      <c r="G2315" s="0" t="s">
        <v>530</v>
      </c>
    </row>
    <row r="2316" customFormat="false" ht="12.8" hidden="false" customHeight="false" outlineLevel="0" collapsed="false">
      <c r="A2316" s="0" t="s">
        <v>11</v>
      </c>
      <c r="B2316" s="0" t="s">
        <v>272</v>
      </c>
      <c r="C2316" s="0" t="s">
        <v>519</v>
      </c>
      <c r="D2316" s="0" t="s">
        <v>520</v>
      </c>
      <c r="E2316" s="0" t="s">
        <v>528</v>
      </c>
      <c r="F2316" s="0" t="s">
        <v>529</v>
      </c>
      <c r="G2316" s="0" t="s">
        <v>530</v>
      </c>
    </row>
    <row r="2317" customFormat="false" ht="12.8" hidden="false" customHeight="false" outlineLevel="0" collapsed="false">
      <c r="A2317" s="0" t="s">
        <v>11</v>
      </c>
      <c r="B2317" s="0" t="s">
        <v>272</v>
      </c>
      <c r="C2317" s="0" t="s">
        <v>519</v>
      </c>
      <c r="D2317" s="0" t="s">
        <v>520</v>
      </c>
      <c r="E2317" s="0" t="s">
        <v>531</v>
      </c>
      <c r="F2317" s="0" t="s">
        <v>529</v>
      </c>
      <c r="G2317" s="0" t="s">
        <v>530</v>
      </c>
    </row>
    <row r="2318" customFormat="false" ht="12.8" hidden="false" customHeight="false" outlineLevel="0" collapsed="false">
      <c r="A2318" s="0" t="s">
        <v>11</v>
      </c>
      <c r="B2318" s="0" t="s">
        <v>272</v>
      </c>
      <c r="C2318" s="0" t="s">
        <v>519</v>
      </c>
      <c r="D2318" s="0" t="s">
        <v>520</v>
      </c>
      <c r="E2318" s="0" t="s">
        <v>533</v>
      </c>
      <c r="F2318" s="0" t="s">
        <v>529</v>
      </c>
      <c r="G2318" s="0" t="s">
        <v>530</v>
      </c>
    </row>
    <row r="2319" customFormat="false" ht="12.8" hidden="false" customHeight="false" outlineLevel="0" collapsed="false">
      <c r="A2319" s="0" t="s">
        <v>11</v>
      </c>
      <c r="B2319" s="0" t="s">
        <v>272</v>
      </c>
      <c r="C2319" s="0" t="s">
        <v>519</v>
      </c>
      <c r="D2319" s="0" t="s">
        <v>520</v>
      </c>
      <c r="E2319" s="0" t="s">
        <v>534</v>
      </c>
      <c r="F2319" s="0" t="s">
        <v>529</v>
      </c>
      <c r="G2319" s="0" t="s">
        <v>530</v>
      </c>
    </row>
    <row r="2320" customFormat="false" ht="12.8" hidden="false" customHeight="false" outlineLevel="0" collapsed="false">
      <c r="A2320" s="0" t="s">
        <v>11</v>
      </c>
      <c r="B2320" s="0" t="s">
        <v>272</v>
      </c>
      <c r="C2320" s="0" t="s">
        <v>519</v>
      </c>
      <c r="D2320" s="0" t="s">
        <v>520</v>
      </c>
      <c r="E2320" s="0" t="s">
        <v>535</v>
      </c>
      <c r="F2320" s="0" t="s">
        <v>529</v>
      </c>
      <c r="G2320" s="0" t="s">
        <v>530</v>
      </c>
    </row>
    <row r="2321" customFormat="false" ht="12.8" hidden="false" customHeight="false" outlineLevel="0" collapsed="false">
      <c r="A2321" s="0" t="s">
        <v>11</v>
      </c>
      <c r="B2321" s="0" t="s">
        <v>272</v>
      </c>
      <c r="C2321" s="0" t="s">
        <v>519</v>
      </c>
      <c r="D2321" s="0" t="s">
        <v>520</v>
      </c>
      <c r="E2321" s="0" t="s">
        <v>536</v>
      </c>
      <c r="F2321" s="0" t="s">
        <v>529</v>
      </c>
      <c r="G2321" s="0" t="s">
        <v>530</v>
      </c>
    </row>
    <row r="2322" customFormat="false" ht="12.8" hidden="false" customHeight="false" outlineLevel="0" collapsed="false">
      <c r="A2322" s="0" t="s">
        <v>11</v>
      </c>
      <c r="B2322" s="0" t="s">
        <v>272</v>
      </c>
      <c r="C2322" s="0" t="s">
        <v>521</v>
      </c>
      <c r="D2322" s="0" t="s">
        <v>520</v>
      </c>
      <c r="E2322" s="0" t="s">
        <v>537</v>
      </c>
      <c r="F2322" s="0" t="s">
        <v>529</v>
      </c>
      <c r="G2322" s="0" t="s">
        <v>530</v>
      </c>
    </row>
    <row r="2323" customFormat="false" ht="12.8" hidden="false" customHeight="false" outlineLevel="0" collapsed="false">
      <c r="A2323" s="0" t="s">
        <v>11</v>
      </c>
      <c r="B2323" s="0" t="s">
        <v>272</v>
      </c>
      <c r="C2323" s="0" t="s">
        <v>521</v>
      </c>
      <c r="D2323" s="0" t="s">
        <v>520</v>
      </c>
      <c r="E2323" s="0" t="s">
        <v>531</v>
      </c>
      <c r="F2323" s="0" t="s">
        <v>529</v>
      </c>
      <c r="G2323" s="0" t="s">
        <v>530</v>
      </c>
    </row>
    <row r="2324" customFormat="false" ht="12.8" hidden="false" customHeight="false" outlineLevel="0" collapsed="false">
      <c r="A2324" s="0" t="s">
        <v>11</v>
      </c>
      <c r="B2324" s="0" t="s">
        <v>272</v>
      </c>
      <c r="C2324" s="0" t="s">
        <v>521</v>
      </c>
      <c r="D2324" s="0" t="s">
        <v>520</v>
      </c>
      <c r="E2324" s="0" t="s">
        <v>538</v>
      </c>
      <c r="F2324" s="0" t="s">
        <v>529</v>
      </c>
      <c r="G2324" s="0" t="s">
        <v>530</v>
      </c>
    </row>
    <row r="2325" customFormat="false" ht="12.8" hidden="false" customHeight="false" outlineLevel="0" collapsed="false">
      <c r="A2325" s="0" t="s">
        <v>11</v>
      </c>
      <c r="B2325" s="0" t="s">
        <v>272</v>
      </c>
      <c r="C2325" s="0" t="s">
        <v>521</v>
      </c>
      <c r="D2325" s="0" t="s">
        <v>520</v>
      </c>
      <c r="E2325" s="0" t="s">
        <v>536</v>
      </c>
      <c r="F2325" s="0" t="s">
        <v>529</v>
      </c>
      <c r="G2325" s="0" t="s">
        <v>530</v>
      </c>
    </row>
    <row r="2326" customFormat="false" ht="12.8" hidden="false" customHeight="false" outlineLevel="0" collapsed="false">
      <c r="A2326" s="0" t="s">
        <v>11</v>
      </c>
      <c r="B2326" s="0" t="s">
        <v>273</v>
      </c>
      <c r="C2326" s="0" t="s">
        <v>519</v>
      </c>
      <c r="D2326" s="0" t="s">
        <v>520</v>
      </c>
      <c r="E2326" s="0" t="s">
        <v>528</v>
      </c>
      <c r="F2326" s="0" t="s">
        <v>529</v>
      </c>
      <c r="G2326" s="0" t="s">
        <v>530</v>
      </c>
    </row>
    <row r="2327" customFormat="false" ht="12.8" hidden="false" customHeight="false" outlineLevel="0" collapsed="false">
      <c r="A2327" s="0" t="s">
        <v>11</v>
      </c>
      <c r="B2327" s="0" t="s">
        <v>273</v>
      </c>
      <c r="C2327" s="0" t="s">
        <v>519</v>
      </c>
      <c r="D2327" s="0" t="s">
        <v>520</v>
      </c>
      <c r="E2327" s="0" t="s">
        <v>531</v>
      </c>
      <c r="F2327" s="0" t="s">
        <v>529</v>
      </c>
      <c r="G2327" s="0" t="s">
        <v>530</v>
      </c>
    </row>
    <row r="2328" customFormat="false" ht="12.8" hidden="false" customHeight="false" outlineLevel="0" collapsed="false">
      <c r="A2328" s="0" t="s">
        <v>11</v>
      </c>
      <c r="B2328" s="0" t="s">
        <v>273</v>
      </c>
      <c r="C2328" s="0" t="s">
        <v>519</v>
      </c>
      <c r="D2328" s="0" t="s">
        <v>520</v>
      </c>
      <c r="E2328" s="0" t="s">
        <v>533</v>
      </c>
      <c r="F2328" s="0" t="s">
        <v>529</v>
      </c>
      <c r="G2328" s="0" t="s">
        <v>530</v>
      </c>
    </row>
    <row r="2329" customFormat="false" ht="12.8" hidden="false" customHeight="false" outlineLevel="0" collapsed="false">
      <c r="A2329" s="0" t="s">
        <v>11</v>
      </c>
      <c r="B2329" s="0" t="s">
        <v>273</v>
      </c>
      <c r="C2329" s="0" t="s">
        <v>519</v>
      </c>
      <c r="D2329" s="0" t="s">
        <v>520</v>
      </c>
      <c r="E2329" s="0" t="s">
        <v>534</v>
      </c>
      <c r="F2329" s="0" t="s">
        <v>529</v>
      </c>
      <c r="G2329" s="0" t="s">
        <v>530</v>
      </c>
    </row>
    <row r="2330" customFormat="false" ht="12.8" hidden="false" customHeight="false" outlineLevel="0" collapsed="false">
      <c r="A2330" s="0" t="s">
        <v>11</v>
      </c>
      <c r="B2330" s="0" t="s">
        <v>273</v>
      </c>
      <c r="C2330" s="0" t="s">
        <v>519</v>
      </c>
      <c r="D2330" s="0" t="s">
        <v>520</v>
      </c>
      <c r="E2330" s="0" t="s">
        <v>535</v>
      </c>
      <c r="F2330" s="0" t="s">
        <v>529</v>
      </c>
      <c r="G2330" s="0" t="s">
        <v>530</v>
      </c>
    </row>
    <row r="2331" customFormat="false" ht="12.8" hidden="false" customHeight="false" outlineLevel="0" collapsed="false">
      <c r="A2331" s="0" t="s">
        <v>11</v>
      </c>
      <c r="B2331" s="0" t="s">
        <v>273</v>
      </c>
      <c r="C2331" s="0" t="s">
        <v>519</v>
      </c>
      <c r="D2331" s="0" t="s">
        <v>520</v>
      </c>
      <c r="E2331" s="0" t="s">
        <v>536</v>
      </c>
      <c r="F2331" s="0" t="s">
        <v>529</v>
      </c>
      <c r="G2331" s="0" t="s">
        <v>530</v>
      </c>
    </row>
    <row r="2332" customFormat="false" ht="12.8" hidden="false" customHeight="false" outlineLevel="0" collapsed="false">
      <c r="A2332" s="0" t="s">
        <v>11</v>
      </c>
      <c r="B2332" s="0" t="s">
        <v>273</v>
      </c>
      <c r="C2332" s="0" t="s">
        <v>521</v>
      </c>
      <c r="D2332" s="0" t="s">
        <v>520</v>
      </c>
      <c r="E2332" s="0" t="s">
        <v>537</v>
      </c>
      <c r="F2332" s="0" t="s">
        <v>529</v>
      </c>
      <c r="G2332" s="0" t="s">
        <v>530</v>
      </c>
    </row>
    <row r="2333" customFormat="false" ht="12.8" hidden="false" customHeight="false" outlineLevel="0" collapsed="false">
      <c r="A2333" s="0" t="s">
        <v>11</v>
      </c>
      <c r="B2333" s="0" t="s">
        <v>273</v>
      </c>
      <c r="C2333" s="0" t="s">
        <v>521</v>
      </c>
      <c r="D2333" s="0" t="s">
        <v>520</v>
      </c>
      <c r="E2333" s="0" t="s">
        <v>531</v>
      </c>
      <c r="F2333" s="0" t="s">
        <v>529</v>
      </c>
      <c r="G2333" s="0" t="s">
        <v>530</v>
      </c>
    </row>
    <row r="2334" customFormat="false" ht="12.8" hidden="false" customHeight="false" outlineLevel="0" collapsed="false">
      <c r="A2334" s="0" t="s">
        <v>11</v>
      </c>
      <c r="B2334" s="0" t="s">
        <v>273</v>
      </c>
      <c r="C2334" s="0" t="s">
        <v>521</v>
      </c>
      <c r="D2334" s="0" t="s">
        <v>520</v>
      </c>
      <c r="E2334" s="0" t="s">
        <v>538</v>
      </c>
      <c r="F2334" s="0" t="s">
        <v>529</v>
      </c>
      <c r="G2334" s="0" t="s">
        <v>530</v>
      </c>
    </row>
    <row r="2335" customFormat="false" ht="12.8" hidden="false" customHeight="false" outlineLevel="0" collapsed="false">
      <c r="A2335" s="0" t="s">
        <v>11</v>
      </c>
      <c r="B2335" s="0" t="s">
        <v>273</v>
      </c>
      <c r="C2335" s="0" t="s">
        <v>521</v>
      </c>
      <c r="D2335" s="0" t="s">
        <v>520</v>
      </c>
      <c r="E2335" s="0" t="s">
        <v>536</v>
      </c>
      <c r="F2335" s="0" t="s">
        <v>529</v>
      </c>
      <c r="G2335" s="0" t="s">
        <v>530</v>
      </c>
    </row>
    <row r="2336" customFormat="false" ht="12.8" hidden="false" customHeight="false" outlineLevel="0" collapsed="false">
      <c r="A2336" s="0" t="s">
        <v>11</v>
      </c>
      <c r="B2336" s="0" t="s">
        <v>274</v>
      </c>
      <c r="C2336" s="0" t="s">
        <v>519</v>
      </c>
      <c r="D2336" s="0" t="s">
        <v>520</v>
      </c>
      <c r="E2336" s="0" t="s">
        <v>528</v>
      </c>
      <c r="F2336" s="0" t="s">
        <v>529</v>
      </c>
      <c r="G2336" s="0" t="s">
        <v>530</v>
      </c>
    </row>
    <row r="2337" customFormat="false" ht="12.8" hidden="false" customHeight="false" outlineLevel="0" collapsed="false">
      <c r="A2337" s="0" t="s">
        <v>11</v>
      </c>
      <c r="B2337" s="0" t="s">
        <v>274</v>
      </c>
      <c r="C2337" s="0" t="s">
        <v>519</v>
      </c>
      <c r="D2337" s="0" t="s">
        <v>520</v>
      </c>
      <c r="E2337" s="0" t="s">
        <v>531</v>
      </c>
      <c r="F2337" s="0" t="s">
        <v>529</v>
      </c>
      <c r="G2337" s="0" t="s">
        <v>530</v>
      </c>
    </row>
    <row r="2338" customFormat="false" ht="12.8" hidden="false" customHeight="false" outlineLevel="0" collapsed="false">
      <c r="A2338" s="0" t="s">
        <v>11</v>
      </c>
      <c r="B2338" s="0" t="s">
        <v>274</v>
      </c>
      <c r="C2338" s="0" t="s">
        <v>519</v>
      </c>
      <c r="D2338" s="0" t="s">
        <v>520</v>
      </c>
      <c r="E2338" s="0" t="s">
        <v>533</v>
      </c>
      <c r="F2338" s="0" t="s">
        <v>529</v>
      </c>
      <c r="G2338" s="0" t="s">
        <v>530</v>
      </c>
    </row>
    <row r="2339" customFormat="false" ht="12.8" hidden="false" customHeight="false" outlineLevel="0" collapsed="false">
      <c r="A2339" s="0" t="s">
        <v>11</v>
      </c>
      <c r="B2339" s="0" t="s">
        <v>274</v>
      </c>
      <c r="C2339" s="0" t="s">
        <v>519</v>
      </c>
      <c r="D2339" s="0" t="s">
        <v>520</v>
      </c>
      <c r="E2339" s="0" t="s">
        <v>534</v>
      </c>
      <c r="F2339" s="0" t="s">
        <v>529</v>
      </c>
      <c r="G2339" s="0" t="s">
        <v>530</v>
      </c>
    </row>
    <row r="2340" customFormat="false" ht="12.8" hidden="false" customHeight="false" outlineLevel="0" collapsed="false">
      <c r="A2340" s="0" t="s">
        <v>11</v>
      </c>
      <c r="B2340" s="0" t="s">
        <v>274</v>
      </c>
      <c r="C2340" s="0" t="s">
        <v>519</v>
      </c>
      <c r="D2340" s="0" t="s">
        <v>520</v>
      </c>
      <c r="E2340" s="0" t="s">
        <v>535</v>
      </c>
      <c r="F2340" s="0" t="s">
        <v>529</v>
      </c>
      <c r="G2340" s="0" t="s">
        <v>530</v>
      </c>
    </row>
    <row r="2341" customFormat="false" ht="12.8" hidden="false" customHeight="false" outlineLevel="0" collapsed="false">
      <c r="A2341" s="0" t="s">
        <v>11</v>
      </c>
      <c r="B2341" s="0" t="s">
        <v>274</v>
      </c>
      <c r="C2341" s="0" t="s">
        <v>519</v>
      </c>
      <c r="D2341" s="0" t="s">
        <v>520</v>
      </c>
      <c r="E2341" s="0" t="s">
        <v>536</v>
      </c>
      <c r="F2341" s="0" t="s">
        <v>529</v>
      </c>
      <c r="G2341" s="0" t="s">
        <v>530</v>
      </c>
    </row>
    <row r="2342" customFormat="false" ht="12.8" hidden="false" customHeight="false" outlineLevel="0" collapsed="false">
      <c r="A2342" s="0" t="s">
        <v>11</v>
      </c>
      <c r="B2342" s="0" t="s">
        <v>274</v>
      </c>
      <c r="C2342" s="0" t="s">
        <v>521</v>
      </c>
      <c r="D2342" s="0" t="s">
        <v>520</v>
      </c>
      <c r="E2342" s="0" t="s">
        <v>537</v>
      </c>
      <c r="F2342" s="0" t="s">
        <v>529</v>
      </c>
      <c r="G2342" s="0" t="s">
        <v>530</v>
      </c>
    </row>
    <row r="2343" customFormat="false" ht="12.8" hidden="false" customHeight="false" outlineLevel="0" collapsed="false">
      <c r="A2343" s="0" t="s">
        <v>11</v>
      </c>
      <c r="B2343" s="0" t="s">
        <v>274</v>
      </c>
      <c r="C2343" s="0" t="s">
        <v>521</v>
      </c>
      <c r="D2343" s="0" t="s">
        <v>520</v>
      </c>
      <c r="E2343" s="0" t="s">
        <v>531</v>
      </c>
      <c r="F2343" s="0" t="s">
        <v>529</v>
      </c>
      <c r="G2343" s="0" t="s">
        <v>530</v>
      </c>
    </row>
    <row r="2344" customFormat="false" ht="12.8" hidden="false" customHeight="false" outlineLevel="0" collapsed="false">
      <c r="A2344" s="0" t="s">
        <v>11</v>
      </c>
      <c r="B2344" s="0" t="s">
        <v>274</v>
      </c>
      <c r="C2344" s="0" t="s">
        <v>521</v>
      </c>
      <c r="D2344" s="0" t="s">
        <v>520</v>
      </c>
      <c r="E2344" s="0" t="s">
        <v>538</v>
      </c>
      <c r="F2344" s="0" t="s">
        <v>529</v>
      </c>
      <c r="G2344" s="0" t="s">
        <v>530</v>
      </c>
    </row>
    <row r="2345" customFormat="false" ht="12.8" hidden="false" customHeight="false" outlineLevel="0" collapsed="false">
      <c r="A2345" s="0" t="s">
        <v>11</v>
      </c>
      <c r="B2345" s="0" t="s">
        <v>274</v>
      </c>
      <c r="C2345" s="0" t="s">
        <v>521</v>
      </c>
      <c r="D2345" s="0" t="s">
        <v>520</v>
      </c>
      <c r="E2345" s="0" t="s">
        <v>536</v>
      </c>
      <c r="F2345" s="0" t="s">
        <v>529</v>
      </c>
      <c r="G2345" s="0" t="s">
        <v>530</v>
      </c>
    </row>
    <row r="2346" customFormat="false" ht="12.8" hidden="false" customHeight="false" outlineLevel="0" collapsed="false">
      <c r="A2346" s="0" t="s">
        <v>11</v>
      </c>
      <c r="B2346" s="0" t="s">
        <v>275</v>
      </c>
      <c r="C2346" s="0" t="s">
        <v>519</v>
      </c>
      <c r="D2346" s="0" t="s">
        <v>520</v>
      </c>
      <c r="E2346" s="0" t="s">
        <v>528</v>
      </c>
      <c r="F2346" s="0" t="s">
        <v>529</v>
      </c>
      <c r="G2346" s="0" t="s">
        <v>530</v>
      </c>
    </row>
    <row r="2347" customFormat="false" ht="12.8" hidden="false" customHeight="false" outlineLevel="0" collapsed="false">
      <c r="A2347" s="0" t="s">
        <v>11</v>
      </c>
      <c r="B2347" s="0" t="s">
        <v>275</v>
      </c>
      <c r="C2347" s="0" t="s">
        <v>519</v>
      </c>
      <c r="D2347" s="0" t="s">
        <v>520</v>
      </c>
      <c r="E2347" s="0" t="s">
        <v>531</v>
      </c>
      <c r="F2347" s="0" t="s">
        <v>529</v>
      </c>
      <c r="G2347" s="0" t="s">
        <v>530</v>
      </c>
    </row>
    <row r="2348" customFormat="false" ht="12.8" hidden="false" customHeight="false" outlineLevel="0" collapsed="false">
      <c r="A2348" s="0" t="s">
        <v>11</v>
      </c>
      <c r="B2348" s="0" t="s">
        <v>275</v>
      </c>
      <c r="C2348" s="0" t="s">
        <v>519</v>
      </c>
      <c r="D2348" s="0" t="s">
        <v>520</v>
      </c>
      <c r="E2348" s="0" t="s">
        <v>533</v>
      </c>
      <c r="F2348" s="0" t="s">
        <v>529</v>
      </c>
      <c r="G2348" s="0" t="s">
        <v>530</v>
      </c>
    </row>
    <row r="2349" customFormat="false" ht="12.8" hidden="false" customHeight="false" outlineLevel="0" collapsed="false">
      <c r="A2349" s="0" t="s">
        <v>11</v>
      </c>
      <c r="B2349" s="0" t="s">
        <v>275</v>
      </c>
      <c r="C2349" s="0" t="s">
        <v>519</v>
      </c>
      <c r="D2349" s="0" t="s">
        <v>520</v>
      </c>
      <c r="E2349" s="0" t="s">
        <v>534</v>
      </c>
      <c r="F2349" s="0" t="s">
        <v>529</v>
      </c>
      <c r="G2349" s="0" t="s">
        <v>530</v>
      </c>
    </row>
    <row r="2350" customFormat="false" ht="12.8" hidden="false" customHeight="false" outlineLevel="0" collapsed="false">
      <c r="A2350" s="0" t="s">
        <v>11</v>
      </c>
      <c r="B2350" s="0" t="s">
        <v>275</v>
      </c>
      <c r="C2350" s="0" t="s">
        <v>519</v>
      </c>
      <c r="D2350" s="0" t="s">
        <v>520</v>
      </c>
      <c r="E2350" s="0" t="s">
        <v>535</v>
      </c>
      <c r="F2350" s="0" t="s">
        <v>529</v>
      </c>
      <c r="G2350" s="0" t="s">
        <v>530</v>
      </c>
    </row>
    <row r="2351" customFormat="false" ht="12.8" hidden="false" customHeight="false" outlineLevel="0" collapsed="false">
      <c r="A2351" s="0" t="s">
        <v>11</v>
      </c>
      <c r="B2351" s="0" t="s">
        <v>275</v>
      </c>
      <c r="C2351" s="0" t="s">
        <v>519</v>
      </c>
      <c r="D2351" s="0" t="s">
        <v>520</v>
      </c>
      <c r="E2351" s="0" t="s">
        <v>536</v>
      </c>
      <c r="F2351" s="0" t="s">
        <v>529</v>
      </c>
      <c r="G2351" s="0" t="s">
        <v>530</v>
      </c>
    </row>
    <row r="2352" customFormat="false" ht="12.8" hidden="false" customHeight="false" outlineLevel="0" collapsed="false">
      <c r="A2352" s="0" t="s">
        <v>11</v>
      </c>
      <c r="B2352" s="0" t="s">
        <v>275</v>
      </c>
      <c r="C2352" s="0" t="s">
        <v>521</v>
      </c>
      <c r="D2352" s="0" t="s">
        <v>520</v>
      </c>
      <c r="E2352" s="0" t="s">
        <v>537</v>
      </c>
      <c r="F2352" s="0" t="s">
        <v>529</v>
      </c>
      <c r="G2352" s="0" t="s">
        <v>530</v>
      </c>
    </row>
    <row r="2353" customFormat="false" ht="12.8" hidden="false" customHeight="false" outlineLevel="0" collapsed="false">
      <c r="A2353" s="0" t="s">
        <v>11</v>
      </c>
      <c r="B2353" s="0" t="s">
        <v>275</v>
      </c>
      <c r="C2353" s="0" t="s">
        <v>521</v>
      </c>
      <c r="D2353" s="0" t="s">
        <v>520</v>
      </c>
      <c r="E2353" s="0" t="s">
        <v>531</v>
      </c>
      <c r="F2353" s="0" t="s">
        <v>529</v>
      </c>
      <c r="G2353" s="0" t="s">
        <v>530</v>
      </c>
    </row>
    <row r="2354" customFormat="false" ht="12.8" hidden="false" customHeight="false" outlineLevel="0" collapsed="false">
      <c r="A2354" s="0" t="s">
        <v>11</v>
      </c>
      <c r="B2354" s="0" t="s">
        <v>275</v>
      </c>
      <c r="C2354" s="0" t="s">
        <v>521</v>
      </c>
      <c r="D2354" s="0" t="s">
        <v>520</v>
      </c>
      <c r="E2354" s="0" t="s">
        <v>538</v>
      </c>
      <c r="F2354" s="0" t="s">
        <v>529</v>
      </c>
      <c r="G2354" s="0" t="s">
        <v>530</v>
      </c>
    </row>
    <row r="2355" customFormat="false" ht="12.8" hidden="false" customHeight="false" outlineLevel="0" collapsed="false">
      <c r="A2355" s="0" t="s">
        <v>11</v>
      </c>
      <c r="B2355" s="0" t="s">
        <v>275</v>
      </c>
      <c r="C2355" s="0" t="s">
        <v>521</v>
      </c>
      <c r="D2355" s="0" t="s">
        <v>520</v>
      </c>
      <c r="E2355" s="0" t="s">
        <v>536</v>
      </c>
      <c r="F2355" s="0" t="s">
        <v>529</v>
      </c>
      <c r="G2355" s="0" t="s">
        <v>530</v>
      </c>
    </row>
    <row r="2356" customFormat="false" ht="12.8" hidden="false" customHeight="false" outlineLevel="0" collapsed="false">
      <c r="A2356" s="0" t="s">
        <v>11</v>
      </c>
      <c r="B2356" s="0" t="s">
        <v>276</v>
      </c>
      <c r="C2356" s="0" t="s">
        <v>519</v>
      </c>
      <c r="D2356" s="0" t="s">
        <v>520</v>
      </c>
      <c r="E2356" s="0" t="s">
        <v>528</v>
      </c>
      <c r="F2356" s="0" t="s">
        <v>529</v>
      </c>
      <c r="G2356" s="0" t="s">
        <v>530</v>
      </c>
    </row>
    <row r="2357" customFormat="false" ht="12.8" hidden="false" customHeight="false" outlineLevel="0" collapsed="false">
      <c r="A2357" s="0" t="s">
        <v>11</v>
      </c>
      <c r="B2357" s="0" t="s">
        <v>276</v>
      </c>
      <c r="C2357" s="0" t="s">
        <v>519</v>
      </c>
      <c r="D2357" s="0" t="s">
        <v>520</v>
      </c>
      <c r="E2357" s="0" t="s">
        <v>531</v>
      </c>
      <c r="F2357" s="0" t="s">
        <v>529</v>
      </c>
      <c r="G2357" s="0" t="s">
        <v>530</v>
      </c>
    </row>
    <row r="2358" customFormat="false" ht="12.8" hidden="false" customHeight="false" outlineLevel="0" collapsed="false">
      <c r="A2358" s="0" t="s">
        <v>11</v>
      </c>
      <c r="B2358" s="0" t="s">
        <v>276</v>
      </c>
      <c r="C2358" s="0" t="s">
        <v>519</v>
      </c>
      <c r="D2358" s="0" t="s">
        <v>520</v>
      </c>
      <c r="E2358" s="0" t="s">
        <v>533</v>
      </c>
      <c r="F2358" s="0" t="s">
        <v>529</v>
      </c>
      <c r="G2358" s="0" t="s">
        <v>530</v>
      </c>
    </row>
    <row r="2359" customFormat="false" ht="12.8" hidden="false" customHeight="false" outlineLevel="0" collapsed="false">
      <c r="A2359" s="0" t="s">
        <v>11</v>
      </c>
      <c r="B2359" s="0" t="s">
        <v>276</v>
      </c>
      <c r="C2359" s="0" t="s">
        <v>519</v>
      </c>
      <c r="D2359" s="0" t="s">
        <v>520</v>
      </c>
      <c r="E2359" s="0" t="s">
        <v>534</v>
      </c>
      <c r="F2359" s="0" t="s">
        <v>529</v>
      </c>
      <c r="G2359" s="0" t="s">
        <v>530</v>
      </c>
    </row>
    <row r="2360" customFormat="false" ht="12.8" hidden="false" customHeight="false" outlineLevel="0" collapsed="false">
      <c r="A2360" s="0" t="s">
        <v>11</v>
      </c>
      <c r="B2360" s="0" t="s">
        <v>276</v>
      </c>
      <c r="C2360" s="0" t="s">
        <v>519</v>
      </c>
      <c r="D2360" s="0" t="s">
        <v>520</v>
      </c>
      <c r="E2360" s="0" t="s">
        <v>535</v>
      </c>
      <c r="F2360" s="0" t="s">
        <v>529</v>
      </c>
      <c r="G2360" s="0" t="s">
        <v>530</v>
      </c>
    </row>
    <row r="2361" customFormat="false" ht="12.8" hidden="false" customHeight="false" outlineLevel="0" collapsed="false">
      <c r="A2361" s="0" t="s">
        <v>11</v>
      </c>
      <c r="B2361" s="0" t="s">
        <v>276</v>
      </c>
      <c r="C2361" s="0" t="s">
        <v>519</v>
      </c>
      <c r="D2361" s="0" t="s">
        <v>520</v>
      </c>
      <c r="E2361" s="0" t="s">
        <v>536</v>
      </c>
      <c r="F2361" s="0" t="s">
        <v>529</v>
      </c>
      <c r="G2361" s="0" t="s">
        <v>530</v>
      </c>
    </row>
    <row r="2362" customFormat="false" ht="12.8" hidden="false" customHeight="false" outlineLevel="0" collapsed="false">
      <c r="A2362" s="0" t="s">
        <v>11</v>
      </c>
      <c r="B2362" s="0" t="s">
        <v>276</v>
      </c>
      <c r="C2362" s="0" t="s">
        <v>521</v>
      </c>
      <c r="D2362" s="0" t="s">
        <v>520</v>
      </c>
      <c r="E2362" s="0" t="s">
        <v>537</v>
      </c>
      <c r="F2362" s="0" t="s">
        <v>529</v>
      </c>
      <c r="G2362" s="0" t="s">
        <v>530</v>
      </c>
    </row>
    <row r="2363" customFormat="false" ht="12.8" hidden="false" customHeight="false" outlineLevel="0" collapsed="false">
      <c r="A2363" s="0" t="s">
        <v>11</v>
      </c>
      <c r="B2363" s="0" t="s">
        <v>276</v>
      </c>
      <c r="C2363" s="0" t="s">
        <v>521</v>
      </c>
      <c r="D2363" s="0" t="s">
        <v>520</v>
      </c>
      <c r="E2363" s="0" t="s">
        <v>531</v>
      </c>
      <c r="F2363" s="0" t="s">
        <v>529</v>
      </c>
      <c r="G2363" s="0" t="s">
        <v>530</v>
      </c>
    </row>
    <row r="2364" customFormat="false" ht="12.8" hidden="false" customHeight="false" outlineLevel="0" collapsed="false">
      <c r="A2364" s="0" t="s">
        <v>11</v>
      </c>
      <c r="B2364" s="0" t="s">
        <v>276</v>
      </c>
      <c r="C2364" s="0" t="s">
        <v>521</v>
      </c>
      <c r="D2364" s="0" t="s">
        <v>520</v>
      </c>
      <c r="E2364" s="0" t="s">
        <v>538</v>
      </c>
      <c r="F2364" s="0" t="s">
        <v>529</v>
      </c>
      <c r="G2364" s="0" t="s">
        <v>530</v>
      </c>
    </row>
    <row r="2365" customFormat="false" ht="12.8" hidden="false" customHeight="false" outlineLevel="0" collapsed="false">
      <c r="A2365" s="0" t="s">
        <v>11</v>
      </c>
      <c r="B2365" s="0" t="s">
        <v>276</v>
      </c>
      <c r="C2365" s="0" t="s">
        <v>521</v>
      </c>
      <c r="D2365" s="0" t="s">
        <v>520</v>
      </c>
      <c r="E2365" s="0" t="s">
        <v>536</v>
      </c>
      <c r="F2365" s="0" t="s">
        <v>529</v>
      </c>
      <c r="G2365" s="0" t="s">
        <v>530</v>
      </c>
    </row>
    <row r="2366" customFormat="false" ht="12.8" hidden="false" customHeight="false" outlineLevel="0" collapsed="false">
      <c r="A2366" s="0" t="s">
        <v>11</v>
      </c>
      <c r="B2366" s="0" t="s">
        <v>277</v>
      </c>
      <c r="C2366" s="0" t="s">
        <v>519</v>
      </c>
      <c r="D2366" s="0" t="s">
        <v>520</v>
      </c>
      <c r="E2366" s="0" t="s">
        <v>528</v>
      </c>
      <c r="F2366" s="0" t="s">
        <v>529</v>
      </c>
      <c r="G2366" s="0" t="s">
        <v>530</v>
      </c>
    </row>
    <row r="2367" customFormat="false" ht="12.8" hidden="false" customHeight="false" outlineLevel="0" collapsed="false">
      <c r="A2367" s="0" t="s">
        <v>11</v>
      </c>
      <c r="B2367" s="0" t="s">
        <v>277</v>
      </c>
      <c r="C2367" s="0" t="s">
        <v>519</v>
      </c>
      <c r="D2367" s="0" t="s">
        <v>520</v>
      </c>
      <c r="E2367" s="0" t="s">
        <v>531</v>
      </c>
      <c r="F2367" s="0" t="s">
        <v>529</v>
      </c>
      <c r="G2367" s="0" t="s">
        <v>530</v>
      </c>
    </row>
    <row r="2368" customFormat="false" ht="12.8" hidden="false" customHeight="false" outlineLevel="0" collapsed="false">
      <c r="A2368" s="0" t="s">
        <v>11</v>
      </c>
      <c r="B2368" s="0" t="s">
        <v>277</v>
      </c>
      <c r="C2368" s="0" t="s">
        <v>519</v>
      </c>
      <c r="D2368" s="0" t="s">
        <v>520</v>
      </c>
      <c r="E2368" s="0" t="s">
        <v>533</v>
      </c>
      <c r="F2368" s="0" t="s">
        <v>529</v>
      </c>
      <c r="G2368" s="0" t="s">
        <v>530</v>
      </c>
    </row>
    <row r="2369" customFormat="false" ht="12.8" hidden="false" customHeight="false" outlineLevel="0" collapsed="false">
      <c r="A2369" s="0" t="s">
        <v>11</v>
      </c>
      <c r="B2369" s="0" t="s">
        <v>277</v>
      </c>
      <c r="C2369" s="0" t="s">
        <v>519</v>
      </c>
      <c r="D2369" s="0" t="s">
        <v>520</v>
      </c>
      <c r="E2369" s="0" t="s">
        <v>534</v>
      </c>
      <c r="F2369" s="0" t="s">
        <v>529</v>
      </c>
      <c r="G2369" s="0" t="s">
        <v>530</v>
      </c>
    </row>
    <row r="2370" customFormat="false" ht="12.8" hidden="false" customHeight="false" outlineLevel="0" collapsed="false">
      <c r="A2370" s="0" t="s">
        <v>11</v>
      </c>
      <c r="B2370" s="0" t="s">
        <v>277</v>
      </c>
      <c r="C2370" s="0" t="s">
        <v>519</v>
      </c>
      <c r="D2370" s="0" t="s">
        <v>520</v>
      </c>
      <c r="E2370" s="0" t="s">
        <v>535</v>
      </c>
      <c r="F2370" s="0" t="s">
        <v>529</v>
      </c>
      <c r="G2370" s="0" t="s">
        <v>530</v>
      </c>
    </row>
    <row r="2371" customFormat="false" ht="12.8" hidden="false" customHeight="false" outlineLevel="0" collapsed="false">
      <c r="A2371" s="0" t="s">
        <v>11</v>
      </c>
      <c r="B2371" s="0" t="s">
        <v>277</v>
      </c>
      <c r="C2371" s="0" t="s">
        <v>519</v>
      </c>
      <c r="D2371" s="0" t="s">
        <v>520</v>
      </c>
      <c r="E2371" s="0" t="s">
        <v>536</v>
      </c>
      <c r="F2371" s="0" t="s">
        <v>529</v>
      </c>
      <c r="G2371" s="0" t="s">
        <v>530</v>
      </c>
    </row>
    <row r="2372" customFormat="false" ht="12.8" hidden="false" customHeight="false" outlineLevel="0" collapsed="false">
      <c r="A2372" s="0" t="s">
        <v>11</v>
      </c>
      <c r="B2372" s="0" t="s">
        <v>277</v>
      </c>
      <c r="C2372" s="0" t="s">
        <v>521</v>
      </c>
      <c r="D2372" s="0" t="s">
        <v>520</v>
      </c>
      <c r="E2372" s="0" t="s">
        <v>537</v>
      </c>
      <c r="F2372" s="0" t="s">
        <v>529</v>
      </c>
      <c r="G2372" s="0" t="s">
        <v>530</v>
      </c>
    </row>
    <row r="2373" customFormat="false" ht="12.8" hidden="false" customHeight="false" outlineLevel="0" collapsed="false">
      <c r="A2373" s="0" t="s">
        <v>11</v>
      </c>
      <c r="B2373" s="0" t="s">
        <v>277</v>
      </c>
      <c r="C2373" s="0" t="s">
        <v>521</v>
      </c>
      <c r="D2373" s="0" t="s">
        <v>520</v>
      </c>
      <c r="E2373" s="0" t="s">
        <v>531</v>
      </c>
      <c r="F2373" s="0" t="s">
        <v>529</v>
      </c>
      <c r="G2373" s="0" t="s">
        <v>530</v>
      </c>
    </row>
    <row r="2374" customFormat="false" ht="12.8" hidden="false" customHeight="false" outlineLevel="0" collapsed="false">
      <c r="A2374" s="0" t="s">
        <v>11</v>
      </c>
      <c r="B2374" s="0" t="s">
        <v>277</v>
      </c>
      <c r="C2374" s="0" t="s">
        <v>521</v>
      </c>
      <c r="D2374" s="0" t="s">
        <v>520</v>
      </c>
      <c r="E2374" s="0" t="s">
        <v>538</v>
      </c>
      <c r="F2374" s="0" t="s">
        <v>529</v>
      </c>
      <c r="G2374" s="0" t="s">
        <v>530</v>
      </c>
    </row>
    <row r="2375" customFormat="false" ht="12.8" hidden="false" customHeight="false" outlineLevel="0" collapsed="false">
      <c r="A2375" s="0" t="s">
        <v>11</v>
      </c>
      <c r="B2375" s="0" t="s">
        <v>277</v>
      </c>
      <c r="C2375" s="0" t="s">
        <v>521</v>
      </c>
      <c r="D2375" s="0" t="s">
        <v>520</v>
      </c>
      <c r="E2375" s="0" t="s">
        <v>536</v>
      </c>
      <c r="F2375" s="0" t="s">
        <v>529</v>
      </c>
      <c r="G2375" s="0" t="s">
        <v>530</v>
      </c>
    </row>
    <row r="2376" customFormat="false" ht="12.8" hidden="false" customHeight="false" outlineLevel="0" collapsed="false">
      <c r="A2376" s="0" t="s">
        <v>11</v>
      </c>
      <c r="B2376" s="0" t="s">
        <v>278</v>
      </c>
      <c r="C2376" s="0" t="s">
        <v>519</v>
      </c>
      <c r="D2376" s="0" t="s">
        <v>520</v>
      </c>
      <c r="E2376" s="0" t="s">
        <v>528</v>
      </c>
      <c r="F2376" s="0" t="s">
        <v>529</v>
      </c>
      <c r="G2376" s="0" t="s">
        <v>530</v>
      </c>
    </row>
    <row r="2377" customFormat="false" ht="12.8" hidden="false" customHeight="false" outlineLevel="0" collapsed="false">
      <c r="A2377" s="0" t="s">
        <v>11</v>
      </c>
      <c r="B2377" s="0" t="s">
        <v>278</v>
      </c>
      <c r="C2377" s="0" t="s">
        <v>519</v>
      </c>
      <c r="D2377" s="0" t="s">
        <v>520</v>
      </c>
      <c r="E2377" s="0" t="s">
        <v>531</v>
      </c>
      <c r="F2377" s="0" t="s">
        <v>529</v>
      </c>
      <c r="G2377" s="0" t="s">
        <v>530</v>
      </c>
    </row>
    <row r="2378" customFormat="false" ht="12.8" hidden="false" customHeight="false" outlineLevel="0" collapsed="false">
      <c r="A2378" s="0" t="s">
        <v>11</v>
      </c>
      <c r="B2378" s="0" t="s">
        <v>278</v>
      </c>
      <c r="C2378" s="0" t="s">
        <v>519</v>
      </c>
      <c r="D2378" s="0" t="s">
        <v>520</v>
      </c>
      <c r="E2378" s="0" t="s">
        <v>533</v>
      </c>
      <c r="F2378" s="0" t="s">
        <v>529</v>
      </c>
      <c r="G2378" s="0" t="s">
        <v>530</v>
      </c>
    </row>
    <row r="2379" customFormat="false" ht="12.8" hidden="false" customHeight="false" outlineLevel="0" collapsed="false">
      <c r="A2379" s="0" t="s">
        <v>11</v>
      </c>
      <c r="B2379" s="0" t="s">
        <v>278</v>
      </c>
      <c r="C2379" s="0" t="s">
        <v>519</v>
      </c>
      <c r="D2379" s="0" t="s">
        <v>520</v>
      </c>
      <c r="E2379" s="0" t="s">
        <v>534</v>
      </c>
      <c r="F2379" s="0" t="s">
        <v>529</v>
      </c>
      <c r="G2379" s="0" t="s">
        <v>530</v>
      </c>
    </row>
    <row r="2380" customFormat="false" ht="12.8" hidden="false" customHeight="false" outlineLevel="0" collapsed="false">
      <c r="A2380" s="0" t="s">
        <v>11</v>
      </c>
      <c r="B2380" s="0" t="s">
        <v>278</v>
      </c>
      <c r="C2380" s="0" t="s">
        <v>519</v>
      </c>
      <c r="D2380" s="0" t="s">
        <v>520</v>
      </c>
      <c r="E2380" s="0" t="s">
        <v>535</v>
      </c>
      <c r="F2380" s="0" t="s">
        <v>529</v>
      </c>
      <c r="G2380" s="0" t="s">
        <v>530</v>
      </c>
    </row>
    <row r="2381" customFormat="false" ht="12.8" hidden="false" customHeight="false" outlineLevel="0" collapsed="false">
      <c r="A2381" s="0" t="s">
        <v>11</v>
      </c>
      <c r="B2381" s="0" t="s">
        <v>278</v>
      </c>
      <c r="C2381" s="0" t="s">
        <v>519</v>
      </c>
      <c r="D2381" s="0" t="s">
        <v>520</v>
      </c>
      <c r="E2381" s="0" t="s">
        <v>536</v>
      </c>
      <c r="F2381" s="0" t="s">
        <v>529</v>
      </c>
      <c r="G2381" s="0" t="s">
        <v>530</v>
      </c>
    </row>
    <row r="2382" customFormat="false" ht="12.8" hidden="false" customHeight="false" outlineLevel="0" collapsed="false">
      <c r="A2382" s="0" t="s">
        <v>11</v>
      </c>
      <c r="B2382" s="0" t="s">
        <v>278</v>
      </c>
      <c r="C2382" s="0" t="s">
        <v>521</v>
      </c>
      <c r="D2382" s="0" t="s">
        <v>520</v>
      </c>
      <c r="E2382" s="0" t="s">
        <v>537</v>
      </c>
      <c r="F2382" s="0" t="s">
        <v>529</v>
      </c>
      <c r="G2382" s="0" t="s">
        <v>530</v>
      </c>
    </row>
    <row r="2383" customFormat="false" ht="12.8" hidden="false" customHeight="false" outlineLevel="0" collapsed="false">
      <c r="A2383" s="0" t="s">
        <v>11</v>
      </c>
      <c r="B2383" s="0" t="s">
        <v>278</v>
      </c>
      <c r="C2383" s="0" t="s">
        <v>521</v>
      </c>
      <c r="D2383" s="0" t="s">
        <v>520</v>
      </c>
      <c r="E2383" s="0" t="s">
        <v>531</v>
      </c>
      <c r="F2383" s="0" t="s">
        <v>529</v>
      </c>
      <c r="G2383" s="0" t="s">
        <v>530</v>
      </c>
    </row>
    <row r="2384" customFormat="false" ht="12.8" hidden="false" customHeight="false" outlineLevel="0" collapsed="false">
      <c r="A2384" s="0" t="s">
        <v>11</v>
      </c>
      <c r="B2384" s="0" t="s">
        <v>278</v>
      </c>
      <c r="C2384" s="0" t="s">
        <v>521</v>
      </c>
      <c r="D2384" s="0" t="s">
        <v>520</v>
      </c>
      <c r="E2384" s="0" t="s">
        <v>538</v>
      </c>
      <c r="F2384" s="0" t="s">
        <v>529</v>
      </c>
      <c r="G2384" s="0" t="s">
        <v>530</v>
      </c>
    </row>
    <row r="2385" customFormat="false" ht="12.8" hidden="false" customHeight="false" outlineLevel="0" collapsed="false">
      <c r="A2385" s="0" t="s">
        <v>11</v>
      </c>
      <c r="B2385" s="0" t="s">
        <v>278</v>
      </c>
      <c r="C2385" s="0" t="s">
        <v>521</v>
      </c>
      <c r="D2385" s="0" t="s">
        <v>520</v>
      </c>
      <c r="E2385" s="0" t="s">
        <v>536</v>
      </c>
      <c r="F2385" s="0" t="s">
        <v>529</v>
      </c>
      <c r="G2385" s="0" t="s">
        <v>530</v>
      </c>
    </row>
    <row r="2386" customFormat="false" ht="12.8" hidden="false" customHeight="false" outlineLevel="0" collapsed="false">
      <c r="A2386" s="0" t="s">
        <v>11</v>
      </c>
      <c r="B2386" s="0" t="s">
        <v>279</v>
      </c>
      <c r="C2386" s="0" t="s">
        <v>519</v>
      </c>
      <c r="D2386" s="0" t="s">
        <v>520</v>
      </c>
      <c r="E2386" s="0" t="s">
        <v>528</v>
      </c>
      <c r="F2386" s="0" t="s">
        <v>529</v>
      </c>
      <c r="G2386" s="0" t="s">
        <v>530</v>
      </c>
    </row>
    <row r="2387" customFormat="false" ht="12.8" hidden="false" customHeight="false" outlineLevel="0" collapsed="false">
      <c r="A2387" s="0" t="s">
        <v>11</v>
      </c>
      <c r="B2387" s="0" t="s">
        <v>279</v>
      </c>
      <c r="C2387" s="0" t="s">
        <v>519</v>
      </c>
      <c r="D2387" s="0" t="s">
        <v>520</v>
      </c>
      <c r="E2387" s="0" t="s">
        <v>531</v>
      </c>
      <c r="F2387" s="0" t="s">
        <v>529</v>
      </c>
      <c r="G2387" s="0" t="s">
        <v>530</v>
      </c>
    </row>
    <row r="2388" customFormat="false" ht="12.8" hidden="false" customHeight="false" outlineLevel="0" collapsed="false">
      <c r="A2388" s="0" t="s">
        <v>11</v>
      </c>
      <c r="B2388" s="0" t="s">
        <v>279</v>
      </c>
      <c r="C2388" s="0" t="s">
        <v>519</v>
      </c>
      <c r="D2388" s="0" t="s">
        <v>520</v>
      </c>
      <c r="E2388" s="0" t="s">
        <v>533</v>
      </c>
      <c r="F2388" s="0" t="s">
        <v>529</v>
      </c>
      <c r="G2388" s="0" t="s">
        <v>530</v>
      </c>
    </row>
    <row r="2389" customFormat="false" ht="12.8" hidden="false" customHeight="false" outlineLevel="0" collapsed="false">
      <c r="A2389" s="0" t="s">
        <v>11</v>
      </c>
      <c r="B2389" s="0" t="s">
        <v>279</v>
      </c>
      <c r="C2389" s="0" t="s">
        <v>519</v>
      </c>
      <c r="D2389" s="0" t="s">
        <v>520</v>
      </c>
      <c r="E2389" s="0" t="s">
        <v>534</v>
      </c>
      <c r="F2389" s="0" t="s">
        <v>529</v>
      </c>
      <c r="G2389" s="0" t="s">
        <v>530</v>
      </c>
    </row>
    <row r="2390" customFormat="false" ht="12.8" hidden="false" customHeight="false" outlineLevel="0" collapsed="false">
      <c r="A2390" s="0" t="s">
        <v>11</v>
      </c>
      <c r="B2390" s="0" t="s">
        <v>279</v>
      </c>
      <c r="C2390" s="0" t="s">
        <v>519</v>
      </c>
      <c r="D2390" s="0" t="s">
        <v>520</v>
      </c>
      <c r="E2390" s="0" t="s">
        <v>535</v>
      </c>
      <c r="F2390" s="0" t="s">
        <v>529</v>
      </c>
      <c r="G2390" s="0" t="s">
        <v>530</v>
      </c>
    </row>
    <row r="2391" customFormat="false" ht="12.8" hidden="false" customHeight="false" outlineLevel="0" collapsed="false">
      <c r="A2391" s="0" t="s">
        <v>11</v>
      </c>
      <c r="B2391" s="0" t="s">
        <v>279</v>
      </c>
      <c r="C2391" s="0" t="s">
        <v>519</v>
      </c>
      <c r="D2391" s="0" t="s">
        <v>520</v>
      </c>
      <c r="E2391" s="0" t="s">
        <v>536</v>
      </c>
      <c r="F2391" s="0" t="s">
        <v>529</v>
      </c>
      <c r="G2391" s="0" t="s">
        <v>530</v>
      </c>
    </row>
    <row r="2392" customFormat="false" ht="12.8" hidden="false" customHeight="false" outlineLevel="0" collapsed="false">
      <c r="A2392" s="0" t="s">
        <v>11</v>
      </c>
      <c r="B2392" s="0" t="s">
        <v>279</v>
      </c>
      <c r="C2392" s="0" t="s">
        <v>521</v>
      </c>
      <c r="D2392" s="0" t="s">
        <v>520</v>
      </c>
      <c r="E2392" s="0" t="s">
        <v>537</v>
      </c>
      <c r="F2392" s="0" t="s">
        <v>529</v>
      </c>
      <c r="G2392" s="0" t="s">
        <v>530</v>
      </c>
    </row>
    <row r="2393" customFormat="false" ht="12.8" hidden="false" customHeight="false" outlineLevel="0" collapsed="false">
      <c r="A2393" s="0" t="s">
        <v>11</v>
      </c>
      <c r="B2393" s="0" t="s">
        <v>279</v>
      </c>
      <c r="C2393" s="0" t="s">
        <v>521</v>
      </c>
      <c r="D2393" s="0" t="s">
        <v>520</v>
      </c>
      <c r="E2393" s="0" t="s">
        <v>531</v>
      </c>
      <c r="F2393" s="0" t="s">
        <v>529</v>
      </c>
      <c r="G2393" s="0" t="s">
        <v>530</v>
      </c>
    </row>
    <row r="2394" customFormat="false" ht="12.8" hidden="false" customHeight="false" outlineLevel="0" collapsed="false">
      <c r="A2394" s="0" t="s">
        <v>11</v>
      </c>
      <c r="B2394" s="0" t="s">
        <v>279</v>
      </c>
      <c r="C2394" s="0" t="s">
        <v>521</v>
      </c>
      <c r="D2394" s="0" t="s">
        <v>520</v>
      </c>
      <c r="E2394" s="0" t="s">
        <v>538</v>
      </c>
      <c r="F2394" s="0" t="s">
        <v>529</v>
      </c>
      <c r="G2394" s="0" t="s">
        <v>530</v>
      </c>
    </row>
    <row r="2395" customFormat="false" ht="12.8" hidden="false" customHeight="false" outlineLevel="0" collapsed="false">
      <c r="A2395" s="0" t="s">
        <v>11</v>
      </c>
      <c r="B2395" s="0" t="s">
        <v>279</v>
      </c>
      <c r="C2395" s="0" t="s">
        <v>521</v>
      </c>
      <c r="D2395" s="0" t="s">
        <v>520</v>
      </c>
      <c r="E2395" s="0" t="s">
        <v>536</v>
      </c>
      <c r="F2395" s="0" t="s">
        <v>529</v>
      </c>
      <c r="G2395" s="0" t="s">
        <v>530</v>
      </c>
    </row>
    <row r="2396" customFormat="false" ht="12.8" hidden="false" customHeight="false" outlineLevel="0" collapsed="false">
      <c r="A2396" s="0" t="s">
        <v>11</v>
      </c>
      <c r="B2396" s="0" t="s">
        <v>280</v>
      </c>
      <c r="C2396" s="0" t="s">
        <v>519</v>
      </c>
      <c r="D2396" s="0" t="s">
        <v>520</v>
      </c>
      <c r="E2396" s="0" t="s">
        <v>528</v>
      </c>
      <c r="F2396" s="0" t="s">
        <v>529</v>
      </c>
      <c r="G2396" s="0" t="s">
        <v>530</v>
      </c>
    </row>
    <row r="2397" customFormat="false" ht="12.8" hidden="false" customHeight="false" outlineLevel="0" collapsed="false">
      <c r="A2397" s="0" t="s">
        <v>11</v>
      </c>
      <c r="B2397" s="0" t="s">
        <v>280</v>
      </c>
      <c r="C2397" s="0" t="s">
        <v>519</v>
      </c>
      <c r="D2397" s="0" t="s">
        <v>520</v>
      </c>
      <c r="E2397" s="0" t="s">
        <v>531</v>
      </c>
      <c r="F2397" s="0" t="s">
        <v>529</v>
      </c>
      <c r="G2397" s="0" t="s">
        <v>530</v>
      </c>
    </row>
    <row r="2398" customFormat="false" ht="12.8" hidden="false" customHeight="false" outlineLevel="0" collapsed="false">
      <c r="A2398" s="0" t="s">
        <v>11</v>
      </c>
      <c r="B2398" s="0" t="s">
        <v>280</v>
      </c>
      <c r="C2398" s="0" t="s">
        <v>519</v>
      </c>
      <c r="D2398" s="0" t="s">
        <v>520</v>
      </c>
      <c r="E2398" s="0" t="s">
        <v>533</v>
      </c>
      <c r="F2398" s="0" t="s">
        <v>529</v>
      </c>
      <c r="G2398" s="0" t="s">
        <v>530</v>
      </c>
    </row>
    <row r="2399" customFormat="false" ht="12.8" hidden="false" customHeight="false" outlineLevel="0" collapsed="false">
      <c r="A2399" s="0" t="s">
        <v>11</v>
      </c>
      <c r="B2399" s="0" t="s">
        <v>280</v>
      </c>
      <c r="C2399" s="0" t="s">
        <v>519</v>
      </c>
      <c r="D2399" s="0" t="s">
        <v>520</v>
      </c>
      <c r="E2399" s="0" t="s">
        <v>534</v>
      </c>
      <c r="F2399" s="0" t="s">
        <v>529</v>
      </c>
      <c r="G2399" s="0" t="s">
        <v>530</v>
      </c>
    </row>
    <row r="2400" customFormat="false" ht="12.8" hidden="false" customHeight="false" outlineLevel="0" collapsed="false">
      <c r="A2400" s="0" t="s">
        <v>11</v>
      </c>
      <c r="B2400" s="0" t="s">
        <v>280</v>
      </c>
      <c r="C2400" s="0" t="s">
        <v>519</v>
      </c>
      <c r="D2400" s="0" t="s">
        <v>520</v>
      </c>
      <c r="E2400" s="0" t="s">
        <v>535</v>
      </c>
      <c r="F2400" s="0" t="s">
        <v>529</v>
      </c>
      <c r="G2400" s="0" t="s">
        <v>530</v>
      </c>
    </row>
    <row r="2401" customFormat="false" ht="12.8" hidden="false" customHeight="false" outlineLevel="0" collapsed="false">
      <c r="A2401" s="0" t="s">
        <v>11</v>
      </c>
      <c r="B2401" s="0" t="s">
        <v>280</v>
      </c>
      <c r="C2401" s="0" t="s">
        <v>519</v>
      </c>
      <c r="D2401" s="0" t="s">
        <v>520</v>
      </c>
      <c r="E2401" s="0" t="s">
        <v>536</v>
      </c>
      <c r="F2401" s="0" t="s">
        <v>529</v>
      </c>
      <c r="G2401" s="0" t="s">
        <v>530</v>
      </c>
    </row>
    <row r="2402" customFormat="false" ht="12.8" hidden="false" customHeight="false" outlineLevel="0" collapsed="false">
      <c r="A2402" s="0" t="s">
        <v>11</v>
      </c>
      <c r="B2402" s="0" t="s">
        <v>280</v>
      </c>
      <c r="C2402" s="0" t="s">
        <v>521</v>
      </c>
      <c r="D2402" s="0" t="s">
        <v>520</v>
      </c>
      <c r="E2402" s="0" t="s">
        <v>537</v>
      </c>
      <c r="F2402" s="0" t="s">
        <v>529</v>
      </c>
      <c r="G2402" s="0" t="s">
        <v>530</v>
      </c>
    </row>
    <row r="2403" customFormat="false" ht="12.8" hidden="false" customHeight="false" outlineLevel="0" collapsed="false">
      <c r="A2403" s="0" t="s">
        <v>11</v>
      </c>
      <c r="B2403" s="0" t="s">
        <v>280</v>
      </c>
      <c r="C2403" s="0" t="s">
        <v>521</v>
      </c>
      <c r="D2403" s="0" t="s">
        <v>520</v>
      </c>
      <c r="E2403" s="0" t="s">
        <v>531</v>
      </c>
      <c r="F2403" s="0" t="s">
        <v>529</v>
      </c>
      <c r="G2403" s="0" t="s">
        <v>530</v>
      </c>
    </row>
    <row r="2404" customFormat="false" ht="12.8" hidden="false" customHeight="false" outlineLevel="0" collapsed="false">
      <c r="A2404" s="0" t="s">
        <v>11</v>
      </c>
      <c r="B2404" s="0" t="s">
        <v>280</v>
      </c>
      <c r="C2404" s="0" t="s">
        <v>521</v>
      </c>
      <c r="D2404" s="0" t="s">
        <v>520</v>
      </c>
      <c r="E2404" s="0" t="s">
        <v>538</v>
      </c>
      <c r="F2404" s="0" t="s">
        <v>529</v>
      </c>
      <c r="G2404" s="0" t="s">
        <v>530</v>
      </c>
    </row>
    <row r="2405" customFormat="false" ht="12.8" hidden="false" customHeight="false" outlineLevel="0" collapsed="false">
      <c r="A2405" s="0" t="s">
        <v>11</v>
      </c>
      <c r="B2405" s="0" t="s">
        <v>280</v>
      </c>
      <c r="C2405" s="0" t="s">
        <v>521</v>
      </c>
      <c r="D2405" s="0" t="s">
        <v>520</v>
      </c>
      <c r="E2405" s="0" t="s">
        <v>536</v>
      </c>
      <c r="F2405" s="0" t="s">
        <v>529</v>
      </c>
      <c r="G2405" s="0" t="s">
        <v>530</v>
      </c>
    </row>
    <row r="2406" customFormat="false" ht="12.8" hidden="false" customHeight="false" outlineLevel="0" collapsed="false">
      <c r="A2406" s="0" t="s">
        <v>11</v>
      </c>
      <c r="B2406" s="0" t="s">
        <v>281</v>
      </c>
      <c r="C2406" s="0" t="s">
        <v>519</v>
      </c>
      <c r="D2406" s="0" t="s">
        <v>520</v>
      </c>
      <c r="E2406" s="0" t="s">
        <v>528</v>
      </c>
      <c r="F2406" s="0" t="s">
        <v>539</v>
      </c>
      <c r="G2406" s="0" t="s">
        <v>530</v>
      </c>
    </row>
    <row r="2407" customFormat="false" ht="12.8" hidden="false" customHeight="false" outlineLevel="0" collapsed="false">
      <c r="A2407" s="0" t="s">
        <v>11</v>
      </c>
      <c r="B2407" s="0" t="s">
        <v>281</v>
      </c>
      <c r="C2407" s="0" t="s">
        <v>519</v>
      </c>
      <c r="D2407" s="0" t="s">
        <v>520</v>
      </c>
      <c r="E2407" s="0" t="s">
        <v>531</v>
      </c>
      <c r="F2407" s="0" t="s">
        <v>539</v>
      </c>
      <c r="G2407" s="0" t="s">
        <v>530</v>
      </c>
    </row>
    <row r="2408" customFormat="false" ht="12.8" hidden="false" customHeight="false" outlineLevel="0" collapsed="false">
      <c r="A2408" s="0" t="s">
        <v>11</v>
      </c>
      <c r="B2408" s="0" t="s">
        <v>281</v>
      </c>
      <c r="C2408" s="0" t="s">
        <v>519</v>
      </c>
      <c r="D2408" s="0" t="s">
        <v>520</v>
      </c>
      <c r="E2408" s="0" t="s">
        <v>533</v>
      </c>
      <c r="F2408" s="0" t="s">
        <v>539</v>
      </c>
      <c r="G2408" s="0" t="s">
        <v>530</v>
      </c>
    </row>
    <row r="2409" customFormat="false" ht="12.8" hidden="false" customHeight="false" outlineLevel="0" collapsed="false">
      <c r="A2409" s="0" t="s">
        <v>11</v>
      </c>
      <c r="B2409" s="0" t="s">
        <v>281</v>
      </c>
      <c r="C2409" s="0" t="s">
        <v>519</v>
      </c>
      <c r="D2409" s="0" t="s">
        <v>520</v>
      </c>
      <c r="E2409" s="0" t="s">
        <v>534</v>
      </c>
      <c r="F2409" s="0" t="s">
        <v>539</v>
      </c>
      <c r="G2409" s="0" t="s">
        <v>530</v>
      </c>
    </row>
    <row r="2410" customFormat="false" ht="12.8" hidden="false" customHeight="false" outlineLevel="0" collapsed="false">
      <c r="A2410" s="0" t="s">
        <v>11</v>
      </c>
      <c r="B2410" s="0" t="s">
        <v>281</v>
      </c>
      <c r="C2410" s="0" t="s">
        <v>519</v>
      </c>
      <c r="D2410" s="0" t="s">
        <v>520</v>
      </c>
      <c r="E2410" s="0" t="s">
        <v>535</v>
      </c>
      <c r="F2410" s="0" t="s">
        <v>539</v>
      </c>
      <c r="G2410" s="0" t="s">
        <v>530</v>
      </c>
    </row>
    <row r="2411" customFormat="false" ht="12.8" hidden="false" customHeight="false" outlineLevel="0" collapsed="false">
      <c r="A2411" s="0" t="s">
        <v>11</v>
      </c>
      <c r="B2411" s="0" t="s">
        <v>281</v>
      </c>
      <c r="C2411" s="0" t="s">
        <v>519</v>
      </c>
      <c r="D2411" s="0" t="s">
        <v>520</v>
      </c>
      <c r="E2411" s="0" t="s">
        <v>536</v>
      </c>
      <c r="F2411" s="0" t="s">
        <v>539</v>
      </c>
      <c r="G2411" s="0" t="s">
        <v>530</v>
      </c>
    </row>
    <row r="2412" customFormat="false" ht="12.8" hidden="false" customHeight="false" outlineLevel="0" collapsed="false">
      <c r="A2412" s="0" t="s">
        <v>11</v>
      </c>
      <c r="B2412" s="0" t="s">
        <v>281</v>
      </c>
      <c r="C2412" s="0" t="s">
        <v>521</v>
      </c>
      <c r="D2412" s="0" t="s">
        <v>520</v>
      </c>
      <c r="E2412" s="0" t="s">
        <v>537</v>
      </c>
      <c r="F2412" s="0" t="s">
        <v>539</v>
      </c>
      <c r="G2412" s="0" t="s">
        <v>530</v>
      </c>
    </row>
    <row r="2413" customFormat="false" ht="12.8" hidden="false" customHeight="false" outlineLevel="0" collapsed="false">
      <c r="A2413" s="0" t="s">
        <v>11</v>
      </c>
      <c r="B2413" s="0" t="s">
        <v>281</v>
      </c>
      <c r="C2413" s="0" t="s">
        <v>521</v>
      </c>
      <c r="D2413" s="0" t="s">
        <v>520</v>
      </c>
      <c r="E2413" s="0" t="s">
        <v>531</v>
      </c>
      <c r="F2413" s="0" t="s">
        <v>539</v>
      </c>
      <c r="G2413" s="0" t="s">
        <v>530</v>
      </c>
    </row>
    <row r="2414" customFormat="false" ht="12.8" hidden="false" customHeight="false" outlineLevel="0" collapsed="false">
      <c r="A2414" s="0" t="s">
        <v>11</v>
      </c>
      <c r="B2414" s="0" t="s">
        <v>281</v>
      </c>
      <c r="C2414" s="0" t="s">
        <v>521</v>
      </c>
      <c r="D2414" s="0" t="s">
        <v>520</v>
      </c>
      <c r="E2414" s="0" t="s">
        <v>538</v>
      </c>
      <c r="F2414" s="0" t="s">
        <v>539</v>
      </c>
      <c r="G2414" s="0" t="s">
        <v>530</v>
      </c>
    </row>
    <row r="2415" customFormat="false" ht="12.8" hidden="false" customHeight="false" outlineLevel="0" collapsed="false">
      <c r="A2415" s="0" t="s">
        <v>11</v>
      </c>
      <c r="B2415" s="0" t="s">
        <v>281</v>
      </c>
      <c r="C2415" s="0" t="s">
        <v>521</v>
      </c>
      <c r="D2415" s="0" t="s">
        <v>520</v>
      </c>
      <c r="E2415" s="0" t="s">
        <v>536</v>
      </c>
      <c r="F2415" s="0" t="s">
        <v>539</v>
      </c>
      <c r="G2415" s="0" t="s">
        <v>530</v>
      </c>
    </row>
    <row r="2416" customFormat="false" ht="12.8" hidden="false" customHeight="false" outlineLevel="0" collapsed="false">
      <c r="A2416" s="0" t="s">
        <v>12</v>
      </c>
      <c r="B2416" s="0" t="s">
        <v>282</v>
      </c>
      <c r="C2416" s="0" t="s">
        <v>519</v>
      </c>
      <c r="D2416" s="0" t="s">
        <v>520</v>
      </c>
      <c r="E2416" s="0" t="s">
        <v>528</v>
      </c>
      <c r="F2416" s="0" t="s">
        <v>539</v>
      </c>
      <c r="G2416" s="0" t="s">
        <v>530</v>
      </c>
    </row>
    <row r="2417" customFormat="false" ht="12.8" hidden="false" customHeight="false" outlineLevel="0" collapsed="false">
      <c r="A2417" s="0" t="s">
        <v>12</v>
      </c>
      <c r="B2417" s="0" t="s">
        <v>282</v>
      </c>
      <c r="C2417" s="0" t="s">
        <v>519</v>
      </c>
      <c r="D2417" s="0" t="s">
        <v>520</v>
      </c>
      <c r="E2417" s="0" t="s">
        <v>531</v>
      </c>
      <c r="F2417" s="0" t="s">
        <v>539</v>
      </c>
      <c r="G2417" s="0" t="s">
        <v>530</v>
      </c>
    </row>
    <row r="2418" customFormat="false" ht="12.8" hidden="false" customHeight="false" outlineLevel="0" collapsed="false">
      <c r="A2418" s="0" t="s">
        <v>12</v>
      </c>
      <c r="B2418" s="0" t="s">
        <v>282</v>
      </c>
      <c r="C2418" s="0" t="s">
        <v>519</v>
      </c>
      <c r="D2418" s="0" t="s">
        <v>520</v>
      </c>
      <c r="E2418" s="0" t="s">
        <v>533</v>
      </c>
      <c r="F2418" s="0" t="s">
        <v>539</v>
      </c>
      <c r="G2418" s="0" t="s">
        <v>530</v>
      </c>
    </row>
    <row r="2419" customFormat="false" ht="12.8" hidden="false" customHeight="false" outlineLevel="0" collapsed="false">
      <c r="A2419" s="0" t="s">
        <v>12</v>
      </c>
      <c r="B2419" s="0" t="s">
        <v>282</v>
      </c>
      <c r="C2419" s="0" t="s">
        <v>519</v>
      </c>
      <c r="D2419" s="0" t="s">
        <v>520</v>
      </c>
      <c r="E2419" s="0" t="s">
        <v>534</v>
      </c>
      <c r="F2419" s="0" t="s">
        <v>539</v>
      </c>
      <c r="G2419" s="0" t="s">
        <v>530</v>
      </c>
    </row>
    <row r="2420" customFormat="false" ht="12.8" hidden="false" customHeight="false" outlineLevel="0" collapsed="false">
      <c r="A2420" s="0" t="s">
        <v>12</v>
      </c>
      <c r="B2420" s="0" t="s">
        <v>282</v>
      </c>
      <c r="C2420" s="0" t="s">
        <v>519</v>
      </c>
      <c r="D2420" s="0" t="s">
        <v>520</v>
      </c>
      <c r="E2420" s="0" t="s">
        <v>535</v>
      </c>
      <c r="F2420" s="0" t="s">
        <v>539</v>
      </c>
      <c r="G2420" s="0" t="s">
        <v>530</v>
      </c>
    </row>
    <row r="2421" customFormat="false" ht="12.8" hidden="false" customHeight="false" outlineLevel="0" collapsed="false">
      <c r="A2421" s="0" t="s">
        <v>12</v>
      </c>
      <c r="B2421" s="0" t="s">
        <v>282</v>
      </c>
      <c r="C2421" s="0" t="s">
        <v>519</v>
      </c>
      <c r="D2421" s="0" t="s">
        <v>520</v>
      </c>
      <c r="E2421" s="0" t="s">
        <v>536</v>
      </c>
      <c r="F2421" s="0" t="s">
        <v>539</v>
      </c>
      <c r="G2421" s="0" t="s">
        <v>530</v>
      </c>
    </row>
    <row r="2422" customFormat="false" ht="12.8" hidden="false" customHeight="false" outlineLevel="0" collapsed="false">
      <c r="A2422" s="0" t="s">
        <v>12</v>
      </c>
      <c r="B2422" s="0" t="s">
        <v>282</v>
      </c>
      <c r="C2422" s="0" t="s">
        <v>521</v>
      </c>
      <c r="D2422" s="0" t="s">
        <v>520</v>
      </c>
      <c r="E2422" s="0" t="s">
        <v>537</v>
      </c>
      <c r="F2422" s="0" t="s">
        <v>539</v>
      </c>
      <c r="G2422" s="0" t="s">
        <v>530</v>
      </c>
    </row>
    <row r="2423" customFormat="false" ht="12.8" hidden="false" customHeight="false" outlineLevel="0" collapsed="false">
      <c r="A2423" s="0" t="s">
        <v>12</v>
      </c>
      <c r="B2423" s="0" t="s">
        <v>282</v>
      </c>
      <c r="C2423" s="0" t="s">
        <v>521</v>
      </c>
      <c r="D2423" s="0" t="s">
        <v>520</v>
      </c>
      <c r="E2423" s="0" t="s">
        <v>531</v>
      </c>
      <c r="F2423" s="0" t="s">
        <v>539</v>
      </c>
      <c r="G2423" s="0" t="s">
        <v>530</v>
      </c>
    </row>
    <row r="2424" customFormat="false" ht="12.8" hidden="false" customHeight="false" outlineLevel="0" collapsed="false">
      <c r="A2424" s="0" t="s">
        <v>12</v>
      </c>
      <c r="B2424" s="0" t="s">
        <v>282</v>
      </c>
      <c r="C2424" s="0" t="s">
        <v>521</v>
      </c>
      <c r="D2424" s="0" t="s">
        <v>520</v>
      </c>
      <c r="E2424" s="0" t="s">
        <v>538</v>
      </c>
      <c r="F2424" s="0" t="s">
        <v>539</v>
      </c>
      <c r="G2424" s="0" t="s">
        <v>530</v>
      </c>
    </row>
    <row r="2425" customFormat="false" ht="12.8" hidden="false" customHeight="false" outlineLevel="0" collapsed="false">
      <c r="A2425" s="0" t="s">
        <v>12</v>
      </c>
      <c r="B2425" s="0" t="s">
        <v>282</v>
      </c>
      <c r="C2425" s="0" t="s">
        <v>521</v>
      </c>
      <c r="D2425" s="0" t="s">
        <v>520</v>
      </c>
      <c r="E2425" s="0" t="s">
        <v>536</v>
      </c>
      <c r="F2425" s="0" t="s">
        <v>539</v>
      </c>
      <c r="G2425" s="0" t="s">
        <v>530</v>
      </c>
    </row>
    <row r="2426" customFormat="false" ht="12.8" hidden="false" customHeight="false" outlineLevel="0" collapsed="false">
      <c r="A2426" s="0" t="s">
        <v>12</v>
      </c>
      <c r="B2426" s="0" t="s">
        <v>283</v>
      </c>
      <c r="C2426" s="0" t="s">
        <v>519</v>
      </c>
      <c r="D2426" s="0" t="s">
        <v>520</v>
      </c>
      <c r="E2426" s="0" t="s">
        <v>528</v>
      </c>
      <c r="F2426" s="0" t="s">
        <v>539</v>
      </c>
      <c r="G2426" s="0" t="s">
        <v>530</v>
      </c>
    </row>
    <row r="2427" customFormat="false" ht="12.8" hidden="false" customHeight="false" outlineLevel="0" collapsed="false">
      <c r="A2427" s="0" t="s">
        <v>12</v>
      </c>
      <c r="B2427" s="0" t="s">
        <v>283</v>
      </c>
      <c r="C2427" s="0" t="s">
        <v>519</v>
      </c>
      <c r="D2427" s="0" t="s">
        <v>520</v>
      </c>
      <c r="E2427" s="0" t="s">
        <v>531</v>
      </c>
      <c r="F2427" s="0" t="s">
        <v>539</v>
      </c>
      <c r="G2427" s="0" t="s">
        <v>530</v>
      </c>
    </row>
    <row r="2428" customFormat="false" ht="12.8" hidden="false" customHeight="false" outlineLevel="0" collapsed="false">
      <c r="A2428" s="0" t="s">
        <v>12</v>
      </c>
      <c r="B2428" s="0" t="s">
        <v>283</v>
      </c>
      <c r="C2428" s="0" t="s">
        <v>519</v>
      </c>
      <c r="D2428" s="0" t="s">
        <v>520</v>
      </c>
      <c r="E2428" s="0" t="s">
        <v>533</v>
      </c>
      <c r="F2428" s="0" t="s">
        <v>539</v>
      </c>
      <c r="G2428" s="0" t="s">
        <v>530</v>
      </c>
    </row>
    <row r="2429" customFormat="false" ht="12.8" hidden="false" customHeight="false" outlineLevel="0" collapsed="false">
      <c r="A2429" s="0" t="s">
        <v>12</v>
      </c>
      <c r="B2429" s="0" t="s">
        <v>283</v>
      </c>
      <c r="C2429" s="0" t="s">
        <v>519</v>
      </c>
      <c r="D2429" s="0" t="s">
        <v>520</v>
      </c>
      <c r="E2429" s="0" t="s">
        <v>534</v>
      </c>
      <c r="F2429" s="0" t="s">
        <v>539</v>
      </c>
      <c r="G2429" s="0" t="s">
        <v>530</v>
      </c>
    </row>
    <row r="2430" customFormat="false" ht="12.8" hidden="false" customHeight="false" outlineLevel="0" collapsed="false">
      <c r="A2430" s="0" t="s">
        <v>12</v>
      </c>
      <c r="B2430" s="0" t="s">
        <v>283</v>
      </c>
      <c r="C2430" s="0" t="s">
        <v>519</v>
      </c>
      <c r="D2430" s="0" t="s">
        <v>520</v>
      </c>
      <c r="E2430" s="0" t="s">
        <v>535</v>
      </c>
      <c r="F2430" s="0" t="s">
        <v>539</v>
      </c>
      <c r="G2430" s="0" t="s">
        <v>530</v>
      </c>
    </row>
    <row r="2431" customFormat="false" ht="12.8" hidden="false" customHeight="false" outlineLevel="0" collapsed="false">
      <c r="A2431" s="0" t="s">
        <v>12</v>
      </c>
      <c r="B2431" s="0" t="s">
        <v>283</v>
      </c>
      <c r="C2431" s="0" t="s">
        <v>519</v>
      </c>
      <c r="D2431" s="0" t="s">
        <v>520</v>
      </c>
      <c r="E2431" s="0" t="s">
        <v>536</v>
      </c>
      <c r="F2431" s="0" t="s">
        <v>539</v>
      </c>
      <c r="G2431" s="0" t="s">
        <v>530</v>
      </c>
    </row>
    <row r="2432" customFormat="false" ht="12.8" hidden="false" customHeight="false" outlineLevel="0" collapsed="false">
      <c r="A2432" s="0" t="s">
        <v>12</v>
      </c>
      <c r="B2432" s="0" t="s">
        <v>283</v>
      </c>
      <c r="C2432" s="0" t="s">
        <v>521</v>
      </c>
      <c r="D2432" s="0" t="s">
        <v>520</v>
      </c>
      <c r="E2432" s="0" t="s">
        <v>537</v>
      </c>
      <c r="F2432" s="0" t="s">
        <v>539</v>
      </c>
      <c r="G2432" s="0" t="s">
        <v>530</v>
      </c>
    </row>
    <row r="2433" customFormat="false" ht="12.8" hidden="false" customHeight="false" outlineLevel="0" collapsed="false">
      <c r="A2433" s="0" t="s">
        <v>12</v>
      </c>
      <c r="B2433" s="0" t="s">
        <v>283</v>
      </c>
      <c r="C2433" s="0" t="s">
        <v>521</v>
      </c>
      <c r="D2433" s="0" t="s">
        <v>520</v>
      </c>
      <c r="E2433" s="0" t="s">
        <v>531</v>
      </c>
      <c r="F2433" s="0" t="s">
        <v>539</v>
      </c>
      <c r="G2433" s="0" t="s">
        <v>530</v>
      </c>
    </row>
    <row r="2434" customFormat="false" ht="12.8" hidden="false" customHeight="false" outlineLevel="0" collapsed="false">
      <c r="A2434" s="0" t="s">
        <v>12</v>
      </c>
      <c r="B2434" s="0" t="s">
        <v>283</v>
      </c>
      <c r="C2434" s="0" t="s">
        <v>521</v>
      </c>
      <c r="D2434" s="0" t="s">
        <v>520</v>
      </c>
      <c r="E2434" s="0" t="s">
        <v>538</v>
      </c>
      <c r="F2434" s="0" t="s">
        <v>539</v>
      </c>
      <c r="G2434" s="0" t="s">
        <v>530</v>
      </c>
    </row>
    <row r="2435" customFormat="false" ht="12.8" hidden="false" customHeight="false" outlineLevel="0" collapsed="false">
      <c r="A2435" s="0" t="s">
        <v>12</v>
      </c>
      <c r="B2435" s="0" t="s">
        <v>283</v>
      </c>
      <c r="C2435" s="0" t="s">
        <v>521</v>
      </c>
      <c r="D2435" s="0" t="s">
        <v>520</v>
      </c>
      <c r="E2435" s="0" t="s">
        <v>536</v>
      </c>
      <c r="F2435" s="0" t="s">
        <v>539</v>
      </c>
      <c r="G2435" s="0" t="s">
        <v>530</v>
      </c>
    </row>
    <row r="2436" customFormat="false" ht="12.8" hidden="false" customHeight="false" outlineLevel="0" collapsed="false">
      <c r="A2436" s="0" t="s">
        <v>12</v>
      </c>
      <c r="B2436" s="0" t="s">
        <v>284</v>
      </c>
      <c r="C2436" s="0" t="s">
        <v>519</v>
      </c>
      <c r="D2436" s="0" t="s">
        <v>520</v>
      </c>
      <c r="E2436" s="0" t="s">
        <v>528</v>
      </c>
      <c r="F2436" s="0" t="s">
        <v>539</v>
      </c>
      <c r="G2436" s="0" t="s">
        <v>530</v>
      </c>
    </row>
    <row r="2437" customFormat="false" ht="12.8" hidden="false" customHeight="false" outlineLevel="0" collapsed="false">
      <c r="A2437" s="0" t="s">
        <v>12</v>
      </c>
      <c r="B2437" s="0" t="s">
        <v>284</v>
      </c>
      <c r="C2437" s="0" t="s">
        <v>519</v>
      </c>
      <c r="D2437" s="0" t="s">
        <v>520</v>
      </c>
      <c r="E2437" s="0" t="s">
        <v>531</v>
      </c>
      <c r="F2437" s="0" t="s">
        <v>539</v>
      </c>
      <c r="G2437" s="0" t="s">
        <v>530</v>
      </c>
    </row>
    <row r="2438" customFormat="false" ht="12.8" hidden="false" customHeight="false" outlineLevel="0" collapsed="false">
      <c r="A2438" s="0" t="s">
        <v>12</v>
      </c>
      <c r="B2438" s="0" t="s">
        <v>284</v>
      </c>
      <c r="C2438" s="0" t="s">
        <v>519</v>
      </c>
      <c r="D2438" s="0" t="s">
        <v>520</v>
      </c>
      <c r="E2438" s="0" t="s">
        <v>533</v>
      </c>
      <c r="F2438" s="0" t="s">
        <v>539</v>
      </c>
      <c r="G2438" s="0" t="s">
        <v>530</v>
      </c>
    </row>
    <row r="2439" customFormat="false" ht="12.8" hidden="false" customHeight="false" outlineLevel="0" collapsed="false">
      <c r="A2439" s="0" t="s">
        <v>12</v>
      </c>
      <c r="B2439" s="0" t="s">
        <v>284</v>
      </c>
      <c r="C2439" s="0" t="s">
        <v>519</v>
      </c>
      <c r="D2439" s="0" t="s">
        <v>520</v>
      </c>
      <c r="E2439" s="0" t="s">
        <v>534</v>
      </c>
      <c r="F2439" s="0" t="s">
        <v>539</v>
      </c>
      <c r="G2439" s="0" t="s">
        <v>530</v>
      </c>
    </row>
    <row r="2440" customFormat="false" ht="12.8" hidden="false" customHeight="false" outlineLevel="0" collapsed="false">
      <c r="A2440" s="0" t="s">
        <v>12</v>
      </c>
      <c r="B2440" s="0" t="s">
        <v>284</v>
      </c>
      <c r="C2440" s="0" t="s">
        <v>519</v>
      </c>
      <c r="D2440" s="0" t="s">
        <v>520</v>
      </c>
      <c r="E2440" s="0" t="s">
        <v>535</v>
      </c>
      <c r="F2440" s="0" t="s">
        <v>539</v>
      </c>
      <c r="G2440" s="0" t="s">
        <v>530</v>
      </c>
    </row>
    <row r="2441" customFormat="false" ht="12.8" hidden="false" customHeight="false" outlineLevel="0" collapsed="false">
      <c r="A2441" s="0" t="s">
        <v>12</v>
      </c>
      <c r="B2441" s="0" t="s">
        <v>284</v>
      </c>
      <c r="C2441" s="0" t="s">
        <v>519</v>
      </c>
      <c r="D2441" s="0" t="s">
        <v>520</v>
      </c>
      <c r="E2441" s="0" t="s">
        <v>536</v>
      </c>
      <c r="F2441" s="0" t="s">
        <v>539</v>
      </c>
      <c r="G2441" s="0" t="s">
        <v>530</v>
      </c>
    </row>
    <row r="2442" customFormat="false" ht="12.8" hidden="false" customHeight="false" outlineLevel="0" collapsed="false">
      <c r="A2442" s="0" t="s">
        <v>12</v>
      </c>
      <c r="B2442" s="0" t="s">
        <v>284</v>
      </c>
      <c r="C2442" s="0" t="s">
        <v>521</v>
      </c>
      <c r="D2442" s="0" t="s">
        <v>520</v>
      </c>
      <c r="E2442" s="0" t="s">
        <v>537</v>
      </c>
      <c r="F2442" s="0" t="s">
        <v>539</v>
      </c>
      <c r="G2442" s="0" t="s">
        <v>530</v>
      </c>
    </row>
    <row r="2443" customFormat="false" ht="12.8" hidden="false" customHeight="false" outlineLevel="0" collapsed="false">
      <c r="A2443" s="0" t="s">
        <v>12</v>
      </c>
      <c r="B2443" s="0" t="s">
        <v>284</v>
      </c>
      <c r="C2443" s="0" t="s">
        <v>521</v>
      </c>
      <c r="D2443" s="0" t="s">
        <v>520</v>
      </c>
      <c r="E2443" s="0" t="s">
        <v>531</v>
      </c>
      <c r="F2443" s="0" t="s">
        <v>539</v>
      </c>
      <c r="G2443" s="0" t="s">
        <v>530</v>
      </c>
    </row>
    <row r="2444" customFormat="false" ht="12.8" hidden="false" customHeight="false" outlineLevel="0" collapsed="false">
      <c r="A2444" s="0" t="s">
        <v>12</v>
      </c>
      <c r="B2444" s="0" t="s">
        <v>284</v>
      </c>
      <c r="C2444" s="0" t="s">
        <v>521</v>
      </c>
      <c r="D2444" s="0" t="s">
        <v>520</v>
      </c>
      <c r="E2444" s="0" t="s">
        <v>538</v>
      </c>
      <c r="F2444" s="0" t="s">
        <v>539</v>
      </c>
      <c r="G2444" s="0" t="s">
        <v>530</v>
      </c>
    </row>
    <row r="2445" customFormat="false" ht="12.8" hidden="false" customHeight="false" outlineLevel="0" collapsed="false">
      <c r="A2445" s="0" t="s">
        <v>12</v>
      </c>
      <c r="B2445" s="0" t="s">
        <v>284</v>
      </c>
      <c r="C2445" s="0" t="s">
        <v>521</v>
      </c>
      <c r="D2445" s="0" t="s">
        <v>520</v>
      </c>
      <c r="E2445" s="0" t="s">
        <v>536</v>
      </c>
      <c r="F2445" s="0" t="s">
        <v>539</v>
      </c>
      <c r="G2445" s="0" t="s">
        <v>530</v>
      </c>
    </row>
    <row r="2446" customFormat="false" ht="12.8" hidden="false" customHeight="false" outlineLevel="0" collapsed="false">
      <c r="A2446" s="0" t="s">
        <v>12</v>
      </c>
      <c r="B2446" s="0" t="s">
        <v>285</v>
      </c>
      <c r="C2446" s="0" t="s">
        <v>519</v>
      </c>
      <c r="D2446" s="0" t="s">
        <v>520</v>
      </c>
      <c r="E2446" s="0" t="s">
        <v>528</v>
      </c>
      <c r="F2446" s="0" t="s">
        <v>539</v>
      </c>
      <c r="G2446" s="0" t="s">
        <v>530</v>
      </c>
    </row>
    <row r="2447" customFormat="false" ht="12.8" hidden="false" customHeight="false" outlineLevel="0" collapsed="false">
      <c r="A2447" s="0" t="s">
        <v>12</v>
      </c>
      <c r="B2447" s="0" t="s">
        <v>285</v>
      </c>
      <c r="C2447" s="0" t="s">
        <v>519</v>
      </c>
      <c r="D2447" s="0" t="s">
        <v>520</v>
      </c>
      <c r="E2447" s="0" t="s">
        <v>531</v>
      </c>
      <c r="F2447" s="0" t="s">
        <v>539</v>
      </c>
      <c r="G2447" s="0" t="s">
        <v>530</v>
      </c>
    </row>
    <row r="2448" customFormat="false" ht="12.8" hidden="false" customHeight="false" outlineLevel="0" collapsed="false">
      <c r="A2448" s="0" t="s">
        <v>12</v>
      </c>
      <c r="B2448" s="0" t="s">
        <v>285</v>
      </c>
      <c r="C2448" s="0" t="s">
        <v>519</v>
      </c>
      <c r="D2448" s="0" t="s">
        <v>520</v>
      </c>
      <c r="E2448" s="0" t="s">
        <v>533</v>
      </c>
      <c r="F2448" s="0" t="s">
        <v>539</v>
      </c>
      <c r="G2448" s="0" t="s">
        <v>530</v>
      </c>
    </row>
    <row r="2449" customFormat="false" ht="12.8" hidden="false" customHeight="false" outlineLevel="0" collapsed="false">
      <c r="A2449" s="0" t="s">
        <v>12</v>
      </c>
      <c r="B2449" s="0" t="s">
        <v>285</v>
      </c>
      <c r="C2449" s="0" t="s">
        <v>519</v>
      </c>
      <c r="D2449" s="0" t="s">
        <v>520</v>
      </c>
      <c r="E2449" s="0" t="s">
        <v>534</v>
      </c>
      <c r="F2449" s="0" t="s">
        <v>539</v>
      </c>
      <c r="G2449" s="0" t="s">
        <v>530</v>
      </c>
    </row>
    <row r="2450" customFormat="false" ht="12.8" hidden="false" customHeight="false" outlineLevel="0" collapsed="false">
      <c r="A2450" s="0" t="s">
        <v>12</v>
      </c>
      <c r="B2450" s="0" t="s">
        <v>285</v>
      </c>
      <c r="C2450" s="0" t="s">
        <v>519</v>
      </c>
      <c r="D2450" s="0" t="s">
        <v>520</v>
      </c>
      <c r="E2450" s="0" t="s">
        <v>535</v>
      </c>
      <c r="F2450" s="0" t="s">
        <v>539</v>
      </c>
      <c r="G2450" s="0" t="s">
        <v>530</v>
      </c>
    </row>
    <row r="2451" customFormat="false" ht="12.8" hidden="false" customHeight="false" outlineLevel="0" collapsed="false">
      <c r="A2451" s="0" t="s">
        <v>12</v>
      </c>
      <c r="B2451" s="0" t="s">
        <v>285</v>
      </c>
      <c r="C2451" s="0" t="s">
        <v>519</v>
      </c>
      <c r="D2451" s="0" t="s">
        <v>520</v>
      </c>
      <c r="E2451" s="0" t="s">
        <v>536</v>
      </c>
      <c r="F2451" s="0" t="s">
        <v>539</v>
      </c>
      <c r="G2451" s="0" t="s">
        <v>530</v>
      </c>
    </row>
    <row r="2452" customFormat="false" ht="12.8" hidden="false" customHeight="false" outlineLevel="0" collapsed="false">
      <c r="A2452" s="0" t="s">
        <v>12</v>
      </c>
      <c r="B2452" s="0" t="s">
        <v>285</v>
      </c>
      <c r="C2452" s="0" t="s">
        <v>521</v>
      </c>
      <c r="D2452" s="0" t="s">
        <v>520</v>
      </c>
      <c r="E2452" s="0" t="s">
        <v>537</v>
      </c>
      <c r="F2452" s="0" t="s">
        <v>539</v>
      </c>
      <c r="G2452" s="0" t="s">
        <v>530</v>
      </c>
    </row>
    <row r="2453" customFormat="false" ht="12.8" hidden="false" customHeight="false" outlineLevel="0" collapsed="false">
      <c r="A2453" s="0" t="s">
        <v>12</v>
      </c>
      <c r="B2453" s="0" t="s">
        <v>285</v>
      </c>
      <c r="C2453" s="0" t="s">
        <v>521</v>
      </c>
      <c r="D2453" s="0" t="s">
        <v>520</v>
      </c>
      <c r="E2453" s="0" t="s">
        <v>531</v>
      </c>
      <c r="F2453" s="0" t="s">
        <v>539</v>
      </c>
      <c r="G2453" s="0" t="s">
        <v>530</v>
      </c>
    </row>
    <row r="2454" customFormat="false" ht="12.8" hidden="false" customHeight="false" outlineLevel="0" collapsed="false">
      <c r="A2454" s="0" t="s">
        <v>12</v>
      </c>
      <c r="B2454" s="0" t="s">
        <v>285</v>
      </c>
      <c r="C2454" s="0" t="s">
        <v>521</v>
      </c>
      <c r="D2454" s="0" t="s">
        <v>520</v>
      </c>
      <c r="E2454" s="0" t="s">
        <v>538</v>
      </c>
      <c r="F2454" s="0" t="s">
        <v>539</v>
      </c>
      <c r="G2454" s="0" t="s">
        <v>530</v>
      </c>
    </row>
    <row r="2455" customFormat="false" ht="12.8" hidden="false" customHeight="false" outlineLevel="0" collapsed="false">
      <c r="A2455" s="0" t="s">
        <v>12</v>
      </c>
      <c r="B2455" s="0" t="s">
        <v>285</v>
      </c>
      <c r="C2455" s="0" t="s">
        <v>521</v>
      </c>
      <c r="D2455" s="0" t="s">
        <v>520</v>
      </c>
      <c r="E2455" s="0" t="s">
        <v>536</v>
      </c>
      <c r="F2455" s="0" t="s">
        <v>539</v>
      </c>
      <c r="G2455" s="0" t="s">
        <v>530</v>
      </c>
    </row>
    <row r="2456" customFormat="false" ht="12.8" hidden="false" customHeight="false" outlineLevel="0" collapsed="false">
      <c r="A2456" s="0" t="s">
        <v>12</v>
      </c>
      <c r="B2456" s="0" t="s">
        <v>286</v>
      </c>
      <c r="C2456" s="0" t="s">
        <v>519</v>
      </c>
      <c r="D2456" s="0" t="s">
        <v>520</v>
      </c>
      <c r="E2456" s="0" t="s">
        <v>528</v>
      </c>
      <c r="F2456" s="0" t="s">
        <v>539</v>
      </c>
      <c r="G2456" s="0" t="s">
        <v>530</v>
      </c>
    </row>
    <row r="2457" customFormat="false" ht="12.8" hidden="false" customHeight="false" outlineLevel="0" collapsed="false">
      <c r="A2457" s="0" t="s">
        <v>12</v>
      </c>
      <c r="B2457" s="0" t="s">
        <v>286</v>
      </c>
      <c r="C2457" s="0" t="s">
        <v>519</v>
      </c>
      <c r="D2457" s="0" t="s">
        <v>520</v>
      </c>
      <c r="E2457" s="0" t="s">
        <v>531</v>
      </c>
      <c r="F2457" s="0" t="s">
        <v>539</v>
      </c>
      <c r="G2457" s="0" t="s">
        <v>530</v>
      </c>
    </row>
    <row r="2458" customFormat="false" ht="12.8" hidden="false" customHeight="false" outlineLevel="0" collapsed="false">
      <c r="A2458" s="0" t="s">
        <v>12</v>
      </c>
      <c r="B2458" s="0" t="s">
        <v>286</v>
      </c>
      <c r="C2458" s="0" t="s">
        <v>519</v>
      </c>
      <c r="D2458" s="0" t="s">
        <v>520</v>
      </c>
      <c r="E2458" s="0" t="s">
        <v>533</v>
      </c>
      <c r="F2458" s="0" t="s">
        <v>539</v>
      </c>
      <c r="G2458" s="0" t="s">
        <v>530</v>
      </c>
    </row>
    <row r="2459" customFormat="false" ht="12.8" hidden="false" customHeight="false" outlineLevel="0" collapsed="false">
      <c r="A2459" s="0" t="s">
        <v>12</v>
      </c>
      <c r="B2459" s="0" t="s">
        <v>286</v>
      </c>
      <c r="C2459" s="0" t="s">
        <v>519</v>
      </c>
      <c r="D2459" s="0" t="s">
        <v>520</v>
      </c>
      <c r="E2459" s="0" t="s">
        <v>534</v>
      </c>
      <c r="F2459" s="0" t="s">
        <v>539</v>
      </c>
      <c r="G2459" s="0" t="s">
        <v>530</v>
      </c>
    </row>
    <row r="2460" customFormat="false" ht="12.8" hidden="false" customHeight="false" outlineLevel="0" collapsed="false">
      <c r="A2460" s="0" t="s">
        <v>12</v>
      </c>
      <c r="B2460" s="0" t="s">
        <v>286</v>
      </c>
      <c r="C2460" s="0" t="s">
        <v>519</v>
      </c>
      <c r="D2460" s="0" t="s">
        <v>520</v>
      </c>
      <c r="E2460" s="0" t="s">
        <v>535</v>
      </c>
      <c r="F2460" s="0" t="s">
        <v>539</v>
      </c>
      <c r="G2460" s="0" t="s">
        <v>530</v>
      </c>
    </row>
    <row r="2461" customFormat="false" ht="12.8" hidden="false" customHeight="false" outlineLevel="0" collapsed="false">
      <c r="A2461" s="0" t="s">
        <v>12</v>
      </c>
      <c r="B2461" s="0" t="s">
        <v>286</v>
      </c>
      <c r="C2461" s="0" t="s">
        <v>519</v>
      </c>
      <c r="D2461" s="0" t="s">
        <v>520</v>
      </c>
      <c r="E2461" s="0" t="s">
        <v>536</v>
      </c>
      <c r="F2461" s="0" t="s">
        <v>539</v>
      </c>
      <c r="G2461" s="0" t="s">
        <v>530</v>
      </c>
    </row>
    <row r="2462" customFormat="false" ht="12.8" hidden="false" customHeight="false" outlineLevel="0" collapsed="false">
      <c r="A2462" s="0" t="s">
        <v>12</v>
      </c>
      <c r="B2462" s="0" t="s">
        <v>286</v>
      </c>
      <c r="C2462" s="0" t="s">
        <v>521</v>
      </c>
      <c r="D2462" s="0" t="s">
        <v>520</v>
      </c>
      <c r="E2462" s="0" t="s">
        <v>537</v>
      </c>
      <c r="F2462" s="0" t="s">
        <v>539</v>
      </c>
      <c r="G2462" s="0" t="s">
        <v>530</v>
      </c>
    </row>
    <row r="2463" customFormat="false" ht="12.8" hidden="false" customHeight="false" outlineLevel="0" collapsed="false">
      <c r="A2463" s="0" t="s">
        <v>12</v>
      </c>
      <c r="B2463" s="0" t="s">
        <v>286</v>
      </c>
      <c r="C2463" s="0" t="s">
        <v>521</v>
      </c>
      <c r="D2463" s="0" t="s">
        <v>520</v>
      </c>
      <c r="E2463" s="0" t="s">
        <v>531</v>
      </c>
      <c r="F2463" s="0" t="s">
        <v>539</v>
      </c>
      <c r="G2463" s="0" t="s">
        <v>530</v>
      </c>
    </row>
    <row r="2464" customFormat="false" ht="12.8" hidden="false" customHeight="false" outlineLevel="0" collapsed="false">
      <c r="A2464" s="0" t="s">
        <v>12</v>
      </c>
      <c r="B2464" s="0" t="s">
        <v>286</v>
      </c>
      <c r="C2464" s="0" t="s">
        <v>521</v>
      </c>
      <c r="D2464" s="0" t="s">
        <v>520</v>
      </c>
      <c r="E2464" s="0" t="s">
        <v>538</v>
      </c>
      <c r="F2464" s="0" t="s">
        <v>539</v>
      </c>
      <c r="G2464" s="0" t="s">
        <v>530</v>
      </c>
    </row>
    <row r="2465" customFormat="false" ht="12.8" hidden="false" customHeight="false" outlineLevel="0" collapsed="false">
      <c r="A2465" s="0" t="s">
        <v>12</v>
      </c>
      <c r="B2465" s="0" t="s">
        <v>286</v>
      </c>
      <c r="C2465" s="0" t="s">
        <v>521</v>
      </c>
      <c r="D2465" s="0" t="s">
        <v>520</v>
      </c>
      <c r="E2465" s="0" t="s">
        <v>536</v>
      </c>
      <c r="F2465" s="0" t="s">
        <v>539</v>
      </c>
      <c r="G2465" s="0" t="s">
        <v>530</v>
      </c>
    </row>
    <row r="2466" customFormat="false" ht="12.8" hidden="false" customHeight="false" outlineLevel="0" collapsed="false">
      <c r="A2466" s="0" t="s">
        <v>12</v>
      </c>
      <c r="B2466" s="0" t="s">
        <v>287</v>
      </c>
      <c r="C2466" s="0" t="s">
        <v>519</v>
      </c>
      <c r="D2466" s="0" t="s">
        <v>520</v>
      </c>
      <c r="E2466" s="0" t="s">
        <v>528</v>
      </c>
      <c r="F2466" s="0" t="s">
        <v>539</v>
      </c>
      <c r="G2466" s="0" t="s">
        <v>530</v>
      </c>
    </row>
    <row r="2467" customFormat="false" ht="12.8" hidden="false" customHeight="false" outlineLevel="0" collapsed="false">
      <c r="A2467" s="0" t="s">
        <v>12</v>
      </c>
      <c r="B2467" s="0" t="s">
        <v>287</v>
      </c>
      <c r="C2467" s="0" t="s">
        <v>519</v>
      </c>
      <c r="D2467" s="0" t="s">
        <v>520</v>
      </c>
      <c r="E2467" s="0" t="s">
        <v>531</v>
      </c>
      <c r="F2467" s="0" t="s">
        <v>539</v>
      </c>
      <c r="G2467" s="0" t="s">
        <v>530</v>
      </c>
    </row>
    <row r="2468" customFormat="false" ht="12.8" hidden="false" customHeight="false" outlineLevel="0" collapsed="false">
      <c r="A2468" s="0" t="s">
        <v>12</v>
      </c>
      <c r="B2468" s="0" t="s">
        <v>287</v>
      </c>
      <c r="C2468" s="0" t="s">
        <v>519</v>
      </c>
      <c r="D2468" s="0" t="s">
        <v>520</v>
      </c>
      <c r="E2468" s="0" t="s">
        <v>533</v>
      </c>
      <c r="F2468" s="0" t="s">
        <v>539</v>
      </c>
      <c r="G2468" s="0" t="s">
        <v>530</v>
      </c>
    </row>
    <row r="2469" customFormat="false" ht="12.8" hidden="false" customHeight="false" outlineLevel="0" collapsed="false">
      <c r="A2469" s="0" t="s">
        <v>12</v>
      </c>
      <c r="B2469" s="0" t="s">
        <v>287</v>
      </c>
      <c r="C2469" s="0" t="s">
        <v>519</v>
      </c>
      <c r="D2469" s="0" t="s">
        <v>520</v>
      </c>
      <c r="E2469" s="0" t="s">
        <v>534</v>
      </c>
      <c r="F2469" s="0" t="s">
        <v>539</v>
      </c>
      <c r="G2469" s="0" t="s">
        <v>530</v>
      </c>
    </row>
    <row r="2470" customFormat="false" ht="12.8" hidden="false" customHeight="false" outlineLevel="0" collapsed="false">
      <c r="A2470" s="0" t="s">
        <v>12</v>
      </c>
      <c r="B2470" s="0" t="s">
        <v>287</v>
      </c>
      <c r="C2470" s="0" t="s">
        <v>519</v>
      </c>
      <c r="D2470" s="0" t="s">
        <v>520</v>
      </c>
      <c r="E2470" s="0" t="s">
        <v>535</v>
      </c>
      <c r="F2470" s="0" t="s">
        <v>539</v>
      </c>
      <c r="G2470" s="0" t="s">
        <v>530</v>
      </c>
    </row>
    <row r="2471" customFormat="false" ht="12.8" hidden="false" customHeight="false" outlineLevel="0" collapsed="false">
      <c r="A2471" s="0" t="s">
        <v>12</v>
      </c>
      <c r="B2471" s="0" t="s">
        <v>287</v>
      </c>
      <c r="C2471" s="0" t="s">
        <v>519</v>
      </c>
      <c r="D2471" s="0" t="s">
        <v>520</v>
      </c>
      <c r="E2471" s="0" t="s">
        <v>536</v>
      </c>
      <c r="F2471" s="0" t="s">
        <v>539</v>
      </c>
      <c r="G2471" s="0" t="s">
        <v>530</v>
      </c>
    </row>
    <row r="2472" customFormat="false" ht="12.8" hidden="false" customHeight="false" outlineLevel="0" collapsed="false">
      <c r="A2472" s="0" t="s">
        <v>12</v>
      </c>
      <c r="B2472" s="0" t="s">
        <v>287</v>
      </c>
      <c r="C2472" s="0" t="s">
        <v>521</v>
      </c>
      <c r="D2472" s="0" t="s">
        <v>520</v>
      </c>
      <c r="E2472" s="0" t="s">
        <v>537</v>
      </c>
      <c r="F2472" s="0" t="s">
        <v>539</v>
      </c>
      <c r="G2472" s="0" t="s">
        <v>530</v>
      </c>
    </row>
    <row r="2473" customFormat="false" ht="12.8" hidden="false" customHeight="false" outlineLevel="0" collapsed="false">
      <c r="A2473" s="0" t="s">
        <v>12</v>
      </c>
      <c r="B2473" s="0" t="s">
        <v>287</v>
      </c>
      <c r="C2473" s="0" t="s">
        <v>521</v>
      </c>
      <c r="D2473" s="0" t="s">
        <v>520</v>
      </c>
      <c r="E2473" s="0" t="s">
        <v>531</v>
      </c>
      <c r="F2473" s="0" t="s">
        <v>539</v>
      </c>
      <c r="G2473" s="0" t="s">
        <v>530</v>
      </c>
    </row>
    <row r="2474" customFormat="false" ht="12.8" hidden="false" customHeight="false" outlineLevel="0" collapsed="false">
      <c r="A2474" s="0" t="s">
        <v>12</v>
      </c>
      <c r="B2474" s="0" t="s">
        <v>287</v>
      </c>
      <c r="C2474" s="0" t="s">
        <v>521</v>
      </c>
      <c r="D2474" s="0" t="s">
        <v>520</v>
      </c>
      <c r="E2474" s="0" t="s">
        <v>538</v>
      </c>
      <c r="F2474" s="0" t="s">
        <v>539</v>
      </c>
      <c r="G2474" s="0" t="s">
        <v>530</v>
      </c>
    </row>
    <row r="2475" customFormat="false" ht="12.8" hidden="false" customHeight="false" outlineLevel="0" collapsed="false">
      <c r="A2475" s="0" t="s">
        <v>12</v>
      </c>
      <c r="B2475" s="0" t="s">
        <v>287</v>
      </c>
      <c r="C2475" s="0" t="s">
        <v>521</v>
      </c>
      <c r="D2475" s="0" t="s">
        <v>520</v>
      </c>
      <c r="E2475" s="0" t="s">
        <v>536</v>
      </c>
      <c r="F2475" s="0" t="s">
        <v>539</v>
      </c>
      <c r="G2475" s="0" t="s">
        <v>530</v>
      </c>
    </row>
    <row r="2476" customFormat="false" ht="12.8" hidden="false" customHeight="false" outlineLevel="0" collapsed="false">
      <c r="A2476" s="0" t="s">
        <v>12</v>
      </c>
      <c r="B2476" s="0" t="s">
        <v>288</v>
      </c>
      <c r="C2476" s="0" t="s">
        <v>519</v>
      </c>
      <c r="D2476" s="0" t="s">
        <v>520</v>
      </c>
      <c r="E2476" s="0" t="s">
        <v>528</v>
      </c>
      <c r="F2476" s="0" t="s">
        <v>539</v>
      </c>
      <c r="G2476" s="0" t="s">
        <v>530</v>
      </c>
    </row>
    <row r="2477" customFormat="false" ht="12.8" hidden="false" customHeight="false" outlineLevel="0" collapsed="false">
      <c r="A2477" s="0" t="s">
        <v>12</v>
      </c>
      <c r="B2477" s="0" t="s">
        <v>288</v>
      </c>
      <c r="C2477" s="0" t="s">
        <v>519</v>
      </c>
      <c r="D2477" s="0" t="s">
        <v>520</v>
      </c>
      <c r="E2477" s="0" t="s">
        <v>531</v>
      </c>
      <c r="F2477" s="0" t="s">
        <v>539</v>
      </c>
      <c r="G2477" s="0" t="s">
        <v>530</v>
      </c>
    </row>
    <row r="2478" customFormat="false" ht="12.8" hidden="false" customHeight="false" outlineLevel="0" collapsed="false">
      <c r="A2478" s="0" t="s">
        <v>12</v>
      </c>
      <c r="B2478" s="0" t="s">
        <v>288</v>
      </c>
      <c r="C2478" s="0" t="s">
        <v>519</v>
      </c>
      <c r="D2478" s="0" t="s">
        <v>520</v>
      </c>
      <c r="E2478" s="0" t="s">
        <v>533</v>
      </c>
      <c r="F2478" s="0" t="s">
        <v>539</v>
      </c>
      <c r="G2478" s="0" t="s">
        <v>530</v>
      </c>
    </row>
    <row r="2479" customFormat="false" ht="12.8" hidden="false" customHeight="false" outlineLevel="0" collapsed="false">
      <c r="A2479" s="0" t="s">
        <v>12</v>
      </c>
      <c r="B2479" s="0" t="s">
        <v>288</v>
      </c>
      <c r="C2479" s="0" t="s">
        <v>519</v>
      </c>
      <c r="D2479" s="0" t="s">
        <v>520</v>
      </c>
      <c r="E2479" s="0" t="s">
        <v>534</v>
      </c>
      <c r="F2479" s="0" t="s">
        <v>539</v>
      </c>
      <c r="G2479" s="0" t="s">
        <v>530</v>
      </c>
    </row>
    <row r="2480" customFormat="false" ht="12.8" hidden="false" customHeight="false" outlineLevel="0" collapsed="false">
      <c r="A2480" s="0" t="s">
        <v>12</v>
      </c>
      <c r="B2480" s="0" t="s">
        <v>288</v>
      </c>
      <c r="C2480" s="0" t="s">
        <v>519</v>
      </c>
      <c r="D2480" s="0" t="s">
        <v>520</v>
      </c>
      <c r="E2480" s="0" t="s">
        <v>535</v>
      </c>
      <c r="F2480" s="0" t="s">
        <v>539</v>
      </c>
      <c r="G2480" s="0" t="s">
        <v>530</v>
      </c>
    </row>
    <row r="2481" customFormat="false" ht="12.8" hidden="false" customHeight="false" outlineLevel="0" collapsed="false">
      <c r="A2481" s="0" t="s">
        <v>12</v>
      </c>
      <c r="B2481" s="0" t="s">
        <v>288</v>
      </c>
      <c r="C2481" s="0" t="s">
        <v>519</v>
      </c>
      <c r="D2481" s="0" t="s">
        <v>520</v>
      </c>
      <c r="E2481" s="0" t="s">
        <v>536</v>
      </c>
      <c r="F2481" s="0" t="s">
        <v>539</v>
      </c>
      <c r="G2481" s="0" t="s">
        <v>530</v>
      </c>
    </row>
    <row r="2482" customFormat="false" ht="12.8" hidden="false" customHeight="false" outlineLevel="0" collapsed="false">
      <c r="A2482" s="0" t="s">
        <v>12</v>
      </c>
      <c r="B2482" s="0" t="s">
        <v>288</v>
      </c>
      <c r="C2482" s="0" t="s">
        <v>521</v>
      </c>
      <c r="D2482" s="0" t="s">
        <v>520</v>
      </c>
      <c r="E2482" s="0" t="s">
        <v>537</v>
      </c>
      <c r="F2482" s="0" t="s">
        <v>539</v>
      </c>
      <c r="G2482" s="0" t="s">
        <v>530</v>
      </c>
    </row>
    <row r="2483" customFormat="false" ht="12.8" hidden="false" customHeight="false" outlineLevel="0" collapsed="false">
      <c r="A2483" s="0" t="s">
        <v>12</v>
      </c>
      <c r="B2483" s="0" t="s">
        <v>288</v>
      </c>
      <c r="C2483" s="0" t="s">
        <v>521</v>
      </c>
      <c r="D2483" s="0" t="s">
        <v>520</v>
      </c>
      <c r="E2483" s="0" t="s">
        <v>531</v>
      </c>
      <c r="F2483" s="0" t="s">
        <v>539</v>
      </c>
      <c r="G2483" s="0" t="s">
        <v>530</v>
      </c>
    </row>
    <row r="2484" customFormat="false" ht="12.8" hidden="false" customHeight="false" outlineLevel="0" collapsed="false">
      <c r="A2484" s="0" t="s">
        <v>12</v>
      </c>
      <c r="B2484" s="0" t="s">
        <v>288</v>
      </c>
      <c r="C2484" s="0" t="s">
        <v>521</v>
      </c>
      <c r="D2484" s="0" t="s">
        <v>520</v>
      </c>
      <c r="E2484" s="0" t="s">
        <v>538</v>
      </c>
      <c r="F2484" s="0" t="s">
        <v>539</v>
      </c>
      <c r="G2484" s="0" t="s">
        <v>530</v>
      </c>
    </row>
    <row r="2485" customFormat="false" ht="12.8" hidden="false" customHeight="false" outlineLevel="0" collapsed="false">
      <c r="A2485" s="0" t="s">
        <v>12</v>
      </c>
      <c r="B2485" s="0" t="s">
        <v>288</v>
      </c>
      <c r="C2485" s="0" t="s">
        <v>521</v>
      </c>
      <c r="D2485" s="0" t="s">
        <v>520</v>
      </c>
      <c r="E2485" s="0" t="s">
        <v>536</v>
      </c>
      <c r="F2485" s="0" t="s">
        <v>539</v>
      </c>
      <c r="G2485" s="0" t="s">
        <v>530</v>
      </c>
    </row>
    <row r="2486" customFormat="false" ht="12.8" hidden="false" customHeight="false" outlineLevel="0" collapsed="false">
      <c r="A2486" s="0" t="s">
        <v>12</v>
      </c>
      <c r="B2486" s="0" t="s">
        <v>289</v>
      </c>
      <c r="C2486" s="0" t="s">
        <v>519</v>
      </c>
      <c r="D2486" s="0" t="s">
        <v>520</v>
      </c>
      <c r="E2486" s="0" t="s">
        <v>528</v>
      </c>
      <c r="F2486" s="0" t="s">
        <v>539</v>
      </c>
      <c r="G2486" s="0" t="s">
        <v>530</v>
      </c>
    </row>
    <row r="2487" customFormat="false" ht="12.8" hidden="false" customHeight="false" outlineLevel="0" collapsed="false">
      <c r="A2487" s="0" t="s">
        <v>12</v>
      </c>
      <c r="B2487" s="0" t="s">
        <v>289</v>
      </c>
      <c r="C2487" s="0" t="s">
        <v>519</v>
      </c>
      <c r="D2487" s="0" t="s">
        <v>520</v>
      </c>
      <c r="E2487" s="0" t="s">
        <v>531</v>
      </c>
      <c r="F2487" s="0" t="s">
        <v>539</v>
      </c>
      <c r="G2487" s="0" t="s">
        <v>530</v>
      </c>
    </row>
    <row r="2488" customFormat="false" ht="12.8" hidden="false" customHeight="false" outlineLevel="0" collapsed="false">
      <c r="A2488" s="0" t="s">
        <v>12</v>
      </c>
      <c r="B2488" s="0" t="s">
        <v>289</v>
      </c>
      <c r="C2488" s="0" t="s">
        <v>519</v>
      </c>
      <c r="D2488" s="0" t="s">
        <v>520</v>
      </c>
      <c r="E2488" s="0" t="s">
        <v>533</v>
      </c>
      <c r="F2488" s="0" t="s">
        <v>539</v>
      </c>
      <c r="G2488" s="0" t="s">
        <v>530</v>
      </c>
    </row>
    <row r="2489" customFormat="false" ht="12.8" hidden="false" customHeight="false" outlineLevel="0" collapsed="false">
      <c r="A2489" s="0" t="s">
        <v>12</v>
      </c>
      <c r="B2489" s="0" t="s">
        <v>289</v>
      </c>
      <c r="C2489" s="0" t="s">
        <v>519</v>
      </c>
      <c r="D2489" s="0" t="s">
        <v>520</v>
      </c>
      <c r="E2489" s="0" t="s">
        <v>534</v>
      </c>
      <c r="F2489" s="0" t="s">
        <v>539</v>
      </c>
      <c r="G2489" s="0" t="s">
        <v>530</v>
      </c>
    </row>
    <row r="2490" customFormat="false" ht="12.8" hidden="false" customHeight="false" outlineLevel="0" collapsed="false">
      <c r="A2490" s="0" t="s">
        <v>12</v>
      </c>
      <c r="B2490" s="0" t="s">
        <v>289</v>
      </c>
      <c r="C2490" s="0" t="s">
        <v>519</v>
      </c>
      <c r="D2490" s="0" t="s">
        <v>520</v>
      </c>
      <c r="E2490" s="0" t="s">
        <v>535</v>
      </c>
      <c r="F2490" s="0" t="s">
        <v>539</v>
      </c>
      <c r="G2490" s="0" t="s">
        <v>530</v>
      </c>
    </row>
    <row r="2491" customFormat="false" ht="12.8" hidden="false" customHeight="false" outlineLevel="0" collapsed="false">
      <c r="A2491" s="0" t="s">
        <v>12</v>
      </c>
      <c r="B2491" s="0" t="s">
        <v>289</v>
      </c>
      <c r="C2491" s="0" t="s">
        <v>519</v>
      </c>
      <c r="D2491" s="0" t="s">
        <v>520</v>
      </c>
      <c r="E2491" s="0" t="s">
        <v>536</v>
      </c>
      <c r="F2491" s="0" t="s">
        <v>539</v>
      </c>
      <c r="G2491" s="0" t="s">
        <v>530</v>
      </c>
    </row>
    <row r="2492" customFormat="false" ht="12.8" hidden="false" customHeight="false" outlineLevel="0" collapsed="false">
      <c r="A2492" s="0" t="s">
        <v>12</v>
      </c>
      <c r="B2492" s="0" t="s">
        <v>289</v>
      </c>
      <c r="C2492" s="0" t="s">
        <v>521</v>
      </c>
      <c r="D2492" s="0" t="s">
        <v>520</v>
      </c>
      <c r="E2492" s="0" t="s">
        <v>537</v>
      </c>
      <c r="F2492" s="0" t="s">
        <v>539</v>
      </c>
      <c r="G2492" s="0" t="s">
        <v>530</v>
      </c>
    </row>
    <row r="2493" customFormat="false" ht="12.8" hidden="false" customHeight="false" outlineLevel="0" collapsed="false">
      <c r="A2493" s="0" t="s">
        <v>12</v>
      </c>
      <c r="B2493" s="0" t="s">
        <v>289</v>
      </c>
      <c r="C2493" s="0" t="s">
        <v>521</v>
      </c>
      <c r="D2493" s="0" t="s">
        <v>520</v>
      </c>
      <c r="E2493" s="0" t="s">
        <v>531</v>
      </c>
      <c r="F2493" s="0" t="s">
        <v>539</v>
      </c>
      <c r="G2493" s="0" t="s">
        <v>530</v>
      </c>
    </row>
    <row r="2494" customFormat="false" ht="12.8" hidden="false" customHeight="false" outlineLevel="0" collapsed="false">
      <c r="A2494" s="0" t="s">
        <v>12</v>
      </c>
      <c r="B2494" s="0" t="s">
        <v>289</v>
      </c>
      <c r="C2494" s="0" t="s">
        <v>521</v>
      </c>
      <c r="D2494" s="0" t="s">
        <v>520</v>
      </c>
      <c r="E2494" s="0" t="s">
        <v>538</v>
      </c>
      <c r="F2494" s="0" t="s">
        <v>539</v>
      </c>
      <c r="G2494" s="0" t="s">
        <v>530</v>
      </c>
    </row>
    <row r="2495" customFormat="false" ht="12.8" hidden="false" customHeight="false" outlineLevel="0" collapsed="false">
      <c r="A2495" s="0" t="s">
        <v>12</v>
      </c>
      <c r="B2495" s="0" t="s">
        <v>289</v>
      </c>
      <c r="C2495" s="0" t="s">
        <v>521</v>
      </c>
      <c r="D2495" s="0" t="s">
        <v>520</v>
      </c>
      <c r="E2495" s="0" t="s">
        <v>536</v>
      </c>
      <c r="F2495" s="0" t="s">
        <v>539</v>
      </c>
      <c r="G2495" s="0" t="s">
        <v>530</v>
      </c>
    </row>
    <row r="2496" customFormat="false" ht="12.8" hidden="false" customHeight="false" outlineLevel="0" collapsed="false">
      <c r="A2496" s="0" t="s">
        <v>12</v>
      </c>
      <c r="B2496" s="0" t="s">
        <v>290</v>
      </c>
      <c r="C2496" s="0" t="s">
        <v>519</v>
      </c>
      <c r="D2496" s="0" t="s">
        <v>520</v>
      </c>
      <c r="E2496" s="0" t="s">
        <v>528</v>
      </c>
      <c r="F2496" s="0" t="s">
        <v>539</v>
      </c>
      <c r="G2496" s="0" t="s">
        <v>530</v>
      </c>
    </row>
    <row r="2497" customFormat="false" ht="12.8" hidden="false" customHeight="false" outlineLevel="0" collapsed="false">
      <c r="A2497" s="0" t="s">
        <v>12</v>
      </c>
      <c r="B2497" s="0" t="s">
        <v>290</v>
      </c>
      <c r="C2497" s="0" t="s">
        <v>519</v>
      </c>
      <c r="D2497" s="0" t="s">
        <v>520</v>
      </c>
      <c r="E2497" s="0" t="s">
        <v>531</v>
      </c>
      <c r="F2497" s="0" t="s">
        <v>539</v>
      </c>
      <c r="G2497" s="0" t="s">
        <v>530</v>
      </c>
    </row>
    <row r="2498" customFormat="false" ht="12.8" hidden="false" customHeight="false" outlineLevel="0" collapsed="false">
      <c r="A2498" s="0" t="s">
        <v>12</v>
      </c>
      <c r="B2498" s="0" t="s">
        <v>290</v>
      </c>
      <c r="C2498" s="0" t="s">
        <v>519</v>
      </c>
      <c r="D2498" s="0" t="s">
        <v>520</v>
      </c>
      <c r="E2498" s="0" t="s">
        <v>533</v>
      </c>
      <c r="F2498" s="0" t="s">
        <v>539</v>
      </c>
      <c r="G2498" s="0" t="s">
        <v>530</v>
      </c>
    </row>
    <row r="2499" customFormat="false" ht="12.8" hidden="false" customHeight="false" outlineLevel="0" collapsed="false">
      <c r="A2499" s="0" t="s">
        <v>12</v>
      </c>
      <c r="B2499" s="0" t="s">
        <v>290</v>
      </c>
      <c r="C2499" s="0" t="s">
        <v>519</v>
      </c>
      <c r="D2499" s="0" t="s">
        <v>520</v>
      </c>
      <c r="E2499" s="0" t="s">
        <v>534</v>
      </c>
      <c r="F2499" s="0" t="s">
        <v>539</v>
      </c>
      <c r="G2499" s="0" t="s">
        <v>530</v>
      </c>
    </row>
    <row r="2500" customFormat="false" ht="12.8" hidden="false" customHeight="false" outlineLevel="0" collapsed="false">
      <c r="A2500" s="0" t="s">
        <v>12</v>
      </c>
      <c r="B2500" s="0" t="s">
        <v>290</v>
      </c>
      <c r="C2500" s="0" t="s">
        <v>519</v>
      </c>
      <c r="D2500" s="0" t="s">
        <v>520</v>
      </c>
      <c r="E2500" s="0" t="s">
        <v>535</v>
      </c>
      <c r="F2500" s="0" t="s">
        <v>539</v>
      </c>
      <c r="G2500" s="0" t="s">
        <v>530</v>
      </c>
    </row>
    <row r="2501" customFormat="false" ht="12.8" hidden="false" customHeight="false" outlineLevel="0" collapsed="false">
      <c r="A2501" s="0" t="s">
        <v>12</v>
      </c>
      <c r="B2501" s="0" t="s">
        <v>290</v>
      </c>
      <c r="C2501" s="0" t="s">
        <v>519</v>
      </c>
      <c r="D2501" s="0" t="s">
        <v>520</v>
      </c>
      <c r="E2501" s="0" t="s">
        <v>536</v>
      </c>
      <c r="F2501" s="0" t="s">
        <v>539</v>
      </c>
      <c r="G2501" s="0" t="s">
        <v>530</v>
      </c>
    </row>
    <row r="2502" customFormat="false" ht="12.8" hidden="false" customHeight="false" outlineLevel="0" collapsed="false">
      <c r="A2502" s="0" t="s">
        <v>12</v>
      </c>
      <c r="B2502" s="0" t="s">
        <v>290</v>
      </c>
      <c r="C2502" s="0" t="s">
        <v>521</v>
      </c>
      <c r="D2502" s="0" t="s">
        <v>520</v>
      </c>
      <c r="E2502" s="0" t="s">
        <v>537</v>
      </c>
      <c r="F2502" s="0" t="s">
        <v>539</v>
      </c>
      <c r="G2502" s="0" t="s">
        <v>530</v>
      </c>
    </row>
    <row r="2503" customFormat="false" ht="12.8" hidden="false" customHeight="false" outlineLevel="0" collapsed="false">
      <c r="A2503" s="0" t="s">
        <v>12</v>
      </c>
      <c r="B2503" s="0" t="s">
        <v>290</v>
      </c>
      <c r="C2503" s="0" t="s">
        <v>521</v>
      </c>
      <c r="D2503" s="0" t="s">
        <v>520</v>
      </c>
      <c r="E2503" s="0" t="s">
        <v>531</v>
      </c>
      <c r="F2503" s="0" t="s">
        <v>539</v>
      </c>
      <c r="G2503" s="0" t="s">
        <v>530</v>
      </c>
    </row>
    <row r="2504" customFormat="false" ht="12.8" hidden="false" customHeight="false" outlineLevel="0" collapsed="false">
      <c r="A2504" s="0" t="s">
        <v>12</v>
      </c>
      <c r="B2504" s="0" t="s">
        <v>290</v>
      </c>
      <c r="C2504" s="0" t="s">
        <v>521</v>
      </c>
      <c r="D2504" s="0" t="s">
        <v>520</v>
      </c>
      <c r="E2504" s="0" t="s">
        <v>538</v>
      </c>
      <c r="F2504" s="0" t="s">
        <v>539</v>
      </c>
      <c r="G2504" s="0" t="s">
        <v>530</v>
      </c>
    </row>
    <row r="2505" customFormat="false" ht="12.8" hidden="false" customHeight="false" outlineLevel="0" collapsed="false">
      <c r="A2505" s="0" t="s">
        <v>12</v>
      </c>
      <c r="B2505" s="0" t="s">
        <v>290</v>
      </c>
      <c r="C2505" s="0" t="s">
        <v>521</v>
      </c>
      <c r="D2505" s="0" t="s">
        <v>520</v>
      </c>
      <c r="E2505" s="0" t="s">
        <v>536</v>
      </c>
      <c r="F2505" s="0" t="s">
        <v>539</v>
      </c>
      <c r="G2505" s="0" t="s">
        <v>530</v>
      </c>
    </row>
    <row r="2506" customFormat="false" ht="12.8" hidden="false" customHeight="false" outlineLevel="0" collapsed="false">
      <c r="A2506" s="0" t="s">
        <v>12</v>
      </c>
      <c r="B2506" s="0" t="s">
        <v>291</v>
      </c>
      <c r="C2506" s="0" t="s">
        <v>519</v>
      </c>
      <c r="D2506" s="0" t="s">
        <v>520</v>
      </c>
      <c r="E2506" s="0" t="s">
        <v>528</v>
      </c>
      <c r="F2506" s="0" t="s">
        <v>529</v>
      </c>
      <c r="G2506" s="0" t="s">
        <v>530</v>
      </c>
    </row>
    <row r="2507" customFormat="false" ht="12.8" hidden="false" customHeight="false" outlineLevel="0" collapsed="false">
      <c r="A2507" s="0" t="s">
        <v>12</v>
      </c>
      <c r="B2507" s="0" t="s">
        <v>291</v>
      </c>
      <c r="C2507" s="0" t="s">
        <v>519</v>
      </c>
      <c r="D2507" s="0" t="s">
        <v>520</v>
      </c>
      <c r="E2507" s="0" t="s">
        <v>531</v>
      </c>
      <c r="F2507" s="0" t="s">
        <v>529</v>
      </c>
      <c r="G2507" s="0" t="s">
        <v>530</v>
      </c>
    </row>
    <row r="2508" customFormat="false" ht="12.8" hidden="false" customHeight="false" outlineLevel="0" collapsed="false">
      <c r="A2508" s="0" t="s">
        <v>12</v>
      </c>
      <c r="B2508" s="0" t="s">
        <v>291</v>
      </c>
      <c r="C2508" s="0" t="s">
        <v>519</v>
      </c>
      <c r="D2508" s="0" t="s">
        <v>520</v>
      </c>
      <c r="E2508" s="0" t="s">
        <v>533</v>
      </c>
      <c r="F2508" s="0" t="s">
        <v>529</v>
      </c>
      <c r="G2508" s="0" t="s">
        <v>530</v>
      </c>
    </row>
    <row r="2509" customFormat="false" ht="12.8" hidden="false" customHeight="false" outlineLevel="0" collapsed="false">
      <c r="A2509" s="0" t="s">
        <v>12</v>
      </c>
      <c r="B2509" s="0" t="s">
        <v>291</v>
      </c>
      <c r="C2509" s="0" t="s">
        <v>519</v>
      </c>
      <c r="D2509" s="0" t="s">
        <v>520</v>
      </c>
      <c r="E2509" s="0" t="s">
        <v>534</v>
      </c>
      <c r="F2509" s="0" t="s">
        <v>529</v>
      </c>
      <c r="G2509" s="0" t="s">
        <v>530</v>
      </c>
    </row>
    <row r="2510" customFormat="false" ht="12.8" hidden="false" customHeight="false" outlineLevel="0" collapsed="false">
      <c r="A2510" s="0" t="s">
        <v>12</v>
      </c>
      <c r="B2510" s="0" t="s">
        <v>291</v>
      </c>
      <c r="C2510" s="0" t="s">
        <v>519</v>
      </c>
      <c r="D2510" s="0" t="s">
        <v>520</v>
      </c>
      <c r="E2510" s="0" t="s">
        <v>535</v>
      </c>
      <c r="F2510" s="0" t="s">
        <v>529</v>
      </c>
      <c r="G2510" s="0" t="s">
        <v>530</v>
      </c>
    </row>
    <row r="2511" customFormat="false" ht="12.8" hidden="false" customHeight="false" outlineLevel="0" collapsed="false">
      <c r="A2511" s="0" t="s">
        <v>12</v>
      </c>
      <c r="B2511" s="0" t="s">
        <v>291</v>
      </c>
      <c r="C2511" s="0" t="s">
        <v>519</v>
      </c>
      <c r="D2511" s="0" t="s">
        <v>520</v>
      </c>
      <c r="E2511" s="0" t="s">
        <v>536</v>
      </c>
      <c r="F2511" s="0" t="s">
        <v>529</v>
      </c>
      <c r="G2511" s="0" t="s">
        <v>530</v>
      </c>
    </row>
    <row r="2512" customFormat="false" ht="12.8" hidden="false" customHeight="false" outlineLevel="0" collapsed="false">
      <c r="A2512" s="0" t="s">
        <v>12</v>
      </c>
      <c r="B2512" s="0" t="s">
        <v>291</v>
      </c>
      <c r="C2512" s="0" t="s">
        <v>521</v>
      </c>
      <c r="D2512" s="0" t="s">
        <v>520</v>
      </c>
      <c r="E2512" s="0" t="s">
        <v>537</v>
      </c>
      <c r="F2512" s="0" t="s">
        <v>529</v>
      </c>
      <c r="G2512" s="0" t="s">
        <v>530</v>
      </c>
    </row>
    <row r="2513" customFormat="false" ht="12.8" hidden="false" customHeight="false" outlineLevel="0" collapsed="false">
      <c r="A2513" s="0" t="s">
        <v>12</v>
      </c>
      <c r="B2513" s="0" t="s">
        <v>291</v>
      </c>
      <c r="C2513" s="0" t="s">
        <v>521</v>
      </c>
      <c r="D2513" s="0" t="s">
        <v>520</v>
      </c>
      <c r="E2513" s="0" t="s">
        <v>531</v>
      </c>
      <c r="F2513" s="0" t="s">
        <v>529</v>
      </c>
      <c r="G2513" s="0" t="s">
        <v>530</v>
      </c>
    </row>
    <row r="2514" customFormat="false" ht="12.8" hidden="false" customHeight="false" outlineLevel="0" collapsed="false">
      <c r="A2514" s="0" t="s">
        <v>12</v>
      </c>
      <c r="B2514" s="0" t="s">
        <v>291</v>
      </c>
      <c r="C2514" s="0" t="s">
        <v>521</v>
      </c>
      <c r="D2514" s="0" t="s">
        <v>520</v>
      </c>
      <c r="E2514" s="0" t="s">
        <v>538</v>
      </c>
      <c r="F2514" s="0" t="s">
        <v>529</v>
      </c>
      <c r="G2514" s="0" t="s">
        <v>530</v>
      </c>
    </row>
    <row r="2515" customFormat="false" ht="12.8" hidden="false" customHeight="false" outlineLevel="0" collapsed="false">
      <c r="A2515" s="0" t="s">
        <v>12</v>
      </c>
      <c r="B2515" s="0" t="s">
        <v>291</v>
      </c>
      <c r="C2515" s="0" t="s">
        <v>521</v>
      </c>
      <c r="D2515" s="0" t="s">
        <v>520</v>
      </c>
      <c r="E2515" s="0" t="s">
        <v>536</v>
      </c>
      <c r="F2515" s="0" t="s">
        <v>529</v>
      </c>
      <c r="G2515" s="0" t="s">
        <v>530</v>
      </c>
    </row>
    <row r="2516" customFormat="false" ht="12.8" hidden="false" customHeight="false" outlineLevel="0" collapsed="false">
      <c r="A2516" s="0" t="s">
        <v>12</v>
      </c>
      <c r="B2516" s="0" t="s">
        <v>292</v>
      </c>
      <c r="C2516" s="0" t="s">
        <v>519</v>
      </c>
      <c r="D2516" s="0" t="s">
        <v>520</v>
      </c>
      <c r="E2516" s="0" t="s">
        <v>528</v>
      </c>
      <c r="F2516" s="0" t="s">
        <v>529</v>
      </c>
      <c r="G2516" s="0" t="s">
        <v>530</v>
      </c>
    </row>
    <row r="2517" customFormat="false" ht="12.8" hidden="false" customHeight="false" outlineLevel="0" collapsed="false">
      <c r="A2517" s="0" t="s">
        <v>12</v>
      </c>
      <c r="B2517" s="0" t="s">
        <v>292</v>
      </c>
      <c r="C2517" s="0" t="s">
        <v>519</v>
      </c>
      <c r="D2517" s="0" t="s">
        <v>520</v>
      </c>
      <c r="E2517" s="0" t="s">
        <v>531</v>
      </c>
      <c r="F2517" s="0" t="s">
        <v>529</v>
      </c>
      <c r="G2517" s="0" t="s">
        <v>530</v>
      </c>
    </row>
    <row r="2518" customFormat="false" ht="12.8" hidden="false" customHeight="false" outlineLevel="0" collapsed="false">
      <c r="A2518" s="0" t="s">
        <v>12</v>
      </c>
      <c r="B2518" s="0" t="s">
        <v>292</v>
      </c>
      <c r="C2518" s="0" t="s">
        <v>519</v>
      </c>
      <c r="D2518" s="0" t="s">
        <v>520</v>
      </c>
      <c r="E2518" s="0" t="s">
        <v>533</v>
      </c>
      <c r="F2518" s="0" t="s">
        <v>529</v>
      </c>
      <c r="G2518" s="0" t="s">
        <v>530</v>
      </c>
    </row>
    <row r="2519" customFormat="false" ht="12.8" hidden="false" customHeight="false" outlineLevel="0" collapsed="false">
      <c r="A2519" s="0" t="s">
        <v>12</v>
      </c>
      <c r="B2519" s="0" t="s">
        <v>292</v>
      </c>
      <c r="C2519" s="0" t="s">
        <v>519</v>
      </c>
      <c r="D2519" s="0" t="s">
        <v>520</v>
      </c>
      <c r="E2519" s="0" t="s">
        <v>534</v>
      </c>
      <c r="F2519" s="0" t="s">
        <v>529</v>
      </c>
      <c r="G2519" s="0" t="s">
        <v>530</v>
      </c>
    </row>
    <row r="2520" customFormat="false" ht="12.8" hidden="false" customHeight="false" outlineLevel="0" collapsed="false">
      <c r="A2520" s="0" t="s">
        <v>12</v>
      </c>
      <c r="B2520" s="0" t="s">
        <v>292</v>
      </c>
      <c r="C2520" s="0" t="s">
        <v>519</v>
      </c>
      <c r="D2520" s="0" t="s">
        <v>520</v>
      </c>
      <c r="E2520" s="0" t="s">
        <v>535</v>
      </c>
      <c r="F2520" s="0" t="s">
        <v>529</v>
      </c>
      <c r="G2520" s="0" t="s">
        <v>530</v>
      </c>
    </row>
    <row r="2521" customFormat="false" ht="12.8" hidden="false" customHeight="false" outlineLevel="0" collapsed="false">
      <c r="A2521" s="0" t="s">
        <v>12</v>
      </c>
      <c r="B2521" s="0" t="s">
        <v>292</v>
      </c>
      <c r="C2521" s="0" t="s">
        <v>519</v>
      </c>
      <c r="D2521" s="0" t="s">
        <v>520</v>
      </c>
      <c r="E2521" s="0" t="s">
        <v>536</v>
      </c>
      <c r="F2521" s="0" t="s">
        <v>529</v>
      </c>
      <c r="G2521" s="0" t="s">
        <v>530</v>
      </c>
    </row>
    <row r="2522" customFormat="false" ht="12.8" hidden="false" customHeight="false" outlineLevel="0" collapsed="false">
      <c r="A2522" s="0" t="s">
        <v>12</v>
      </c>
      <c r="B2522" s="0" t="s">
        <v>292</v>
      </c>
      <c r="C2522" s="0" t="s">
        <v>521</v>
      </c>
      <c r="D2522" s="0" t="s">
        <v>520</v>
      </c>
      <c r="E2522" s="0" t="s">
        <v>537</v>
      </c>
      <c r="F2522" s="0" t="s">
        <v>529</v>
      </c>
      <c r="G2522" s="0" t="s">
        <v>530</v>
      </c>
    </row>
    <row r="2523" customFormat="false" ht="12.8" hidden="false" customHeight="false" outlineLevel="0" collapsed="false">
      <c r="A2523" s="0" t="s">
        <v>12</v>
      </c>
      <c r="B2523" s="0" t="s">
        <v>292</v>
      </c>
      <c r="C2523" s="0" t="s">
        <v>521</v>
      </c>
      <c r="D2523" s="0" t="s">
        <v>520</v>
      </c>
      <c r="E2523" s="0" t="s">
        <v>531</v>
      </c>
      <c r="F2523" s="0" t="s">
        <v>529</v>
      </c>
      <c r="G2523" s="0" t="s">
        <v>530</v>
      </c>
    </row>
    <row r="2524" customFormat="false" ht="12.8" hidden="false" customHeight="false" outlineLevel="0" collapsed="false">
      <c r="A2524" s="0" t="s">
        <v>12</v>
      </c>
      <c r="B2524" s="0" t="s">
        <v>292</v>
      </c>
      <c r="C2524" s="0" t="s">
        <v>521</v>
      </c>
      <c r="D2524" s="0" t="s">
        <v>520</v>
      </c>
      <c r="E2524" s="0" t="s">
        <v>538</v>
      </c>
      <c r="F2524" s="0" t="s">
        <v>529</v>
      </c>
      <c r="G2524" s="0" t="s">
        <v>530</v>
      </c>
    </row>
    <row r="2525" customFormat="false" ht="12.8" hidden="false" customHeight="false" outlineLevel="0" collapsed="false">
      <c r="A2525" s="0" t="s">
        <v>12</v>
      </c>
      <c r="B2525" s="0" t="s">
        <v>292</v>
      </c>
      <c r="C2525" s="0" t="s">
        <v>521</v>
      </c>
      <c r="D2525" s="0" t="s">
        <v>520</v>
      </c>
      <c r="E2525" s="0" t="s">
        <v>536</v>
      </c>
      <c r="F2525" s="0" t="s">
        <v>529</v>
      </c>
      <c r="G2525" s="0" t="s">
        <v>530</v>
      </c>
    </row>
    <row r="2526" customFormat="false" ht="12.8" hidden="false" customHeight="false" outlineLevel="0" collapsed="false">
      <c r="A2526" s="0" t="s">
        <v>12</v>
      </c>
      <c r="B2526" s="0" t="s">
        <v>293</v>
      </c>
      <c r="C2526" s="0" t="s">
        <v>519</v>
      </c>
      <c r="D2526" s="0" t="s">
        <v>520</v>
      </c>
      <c r="E2526" s="0" t="s">
        <v>528</v>
      </c>
      <c r="F2526" s="0" t="s">
        <v>529</v>
      </c>
      <c r="G2526" s="0" t="s">
        <v>530</v>
      </c>
    </row>
    <row r="2527" customFormat="false" ht="12.8" hidden="false" customHeight="false" outlineLevel="0" collapsed="false">
      <c r="A2527" s="0" t="s">
        <v>12</v>
      </c>
      <c r="B2527" s="0" t="s">
        <v>293</v>
      </c>
      <c r="C2527" s="0" t="s">
        <v>519</v>
      </c>
      <c r="D2527" s="0" t="s">
        <v>520</v>
      </c>
      <c r="E2527" s="0" t="s">
        <v>531</v>
      </c>
      <c r="F2527" s="0" t="s">
        <v>529</v>
      </c>
      <c r="G2527" s="0" t="s">
        <v>530</v>
      </c>
    </row>
    <row r="2528" customFormat="false" ht="12.8" hidden="false" customHeight="false" outlineLevel="0" collapsed="false">
      <c r="A2528" s="0" t="s">
        <v>12</v>
      </c>
      <c r="B2528" s="0" t="s">
        <v>293</v>
      </c>
      <c r="C2528" s="0" t="s">
        <v>519</v>
      </c>
      <c r="D2528" s="0" t="s">
        <v>520</v>
      </c>
      <c r="E2528" s="0" t="s">
        <v>533</v>
      </c>
      <c r="F2528" s="0" t="s">
        <v>529</v>
      </c>
      <c r="G2528" s="0" t="s">
        <v>530</v>
      </c>
    </row>
    <row r="2529" customFormat="false" ht="12.8" hidden="false" customHeight="false" outlineLevel="0" collapsed="false">
      <c r="A2529" s="0" t="s">
        <v>12</v>
      </c>
      <c r="B2529" s="0" t="s">
        <v>293</v>
      </c>
      <c r="C2529" s="0" t="s">
        <v>519</v>
      </c>
      <c r="D2529" s="0" t="s">
        <v>520</v>
      </c>
      <c r="E2529" s="0" t="s">
        <v>534</v>
      </c>
      <c r="F2529" s="0" t="s">
        <v>529</v>
      </c>
      <c r="G2529" s="0" t="s">
        <v>530</v>
      </c>
    </row>
    <row r="2530" customFormat="false" ht="12.8" hidden="false" customHeight="false" outlineLevel="0" collapsed="false">
      <c r="A2530" s="0" t="s">
        <v>12</v>
      </c>
      <c r="B2530" s="0" t="s">
        <v>293</v>
      </c>
      <c r="C2530" s="0" t="s">
        <v>519</v>
      </c>
      <c r="D2530" s="0" t="s">
        <v>520</v>
      </c>
      <c r="E2530" s="0" t="s">
        <v>535</v>
      </c>
      <c r="F2530" s="0" t="s">
        <v>529</v>
      </c>
      <c r="G2530" s="0" t="s">
        <v>530</v>
      </c>
    </row>
    <row r="2531" customFormat="false" ht="12.8" hidden="false" customHeight="false" outlineLevel="0" collapsed="false">
      <c r="A2531" s="0" t="s">
        <v>12</v>
      </c>
      <c r="B2531" s="0" t="s">
        <v>293</v>
      </c>
      <c r="C2531" s="0" t="s">
        <v>519</v>
      </c>
      <c r="D2531" s="0" t="s">
        <v>520</v>
      </c>
      <c r="E2531" s="0" t="s">
        <v>536</v>
      </c>
      <c r="F2531" s="0" t="s">
        <v>529</v>
      </c>
      <c r="G2531" s="0" t="s">
        <v>530</v>
      </c>
    </row>
    <row r="2532" customFormat="false" ht="12.8" hidden="false" customHeight="false" outlineLevel="0" collapsed="false">
      <c r="A2532" s="0" t="s">
        <v>12</v>
      </c>
      <c r="B2532" s="0" t="s">
        <v>293</v>
      </c>
      <c r="C2532" s="0" t="s">
        <v>521</v>
      </c>
      <c r="D2532" s="0" t="s">
        <v>520</v>
      </c>
      <c r="E2532" s="0" t="s">
        <v>537</v>
      </c>
      <c r="F2532" s="0" t="s">
        <v>529</v>
      </c>
      <c r="G2532" s="0" t="s">
        <v>530</v>
      </c>
    </row>
    <row r="2533" customFormat="false" ht="12.8" hidden="false" customHeight="false" outlineLevel="0" collapsed="false">
      <c r="A2533" s="0" t="s">
        <v>12</v>
      </c>
      <c r="B2533" s="0" t="s">
        <v>293</v>
      </c>
      <c r="C2533" s="0" t="s">
        <v>521</v>
      </c>
      <c r="D2533" s="0" t="s">
        <v>520</v>
      </c>
      <c r="E2533" s="0" t="s">
        <v>531</v>
      </c>
      <c r="F2533" s="0" t="s">
        <v>529</v>
      </c>
      <c r="G2533" s="0" t="s">
        <v>530</v>
      </c>
    </row>
    <row r="2534" customFormat="false" ht="12.8" hidden="false" customHeight="false" outlineLevel="0" collapsed="false">
      <c r="A2534" s="0" t="s">
        <v>12</v>
      </c>
      <c r="B2534" s="0" t="s">
        <v>293</v>
      </c>
      <c r="C2534" s="0" t="s">
        <v>521</v>
      </c>
      <c r="D2534" s="0" t="s">
        <v>520</v>
      </c>
      <c r="E2534" s="0" t="s">
        <v>538</v>
      </c>
      <c r="F2534" s="0" t="s">
        <v>529</v>
      </c>
      <c r="G2534" s="0" t="s">
        <v>530</v>
      </c>
    </row>
    <row r="2535" customFormat="false" ht="12.8" hidden="false" customHeight="false" outlineLevel="0" collapsed="false">
      <c r="A2535" s="0" t="s">
        <v>12</v>
      </c>
      <c r="B2535" s="0" t="s">
        <v>293</v>
      </c>
      <c r="C2535" s="0" t="s">
        <v>521</v>
      </c>
      <c r="D2535" s="0" t="s">
        <v>520</v>
      </c>
      <c r="E2535" s="0" t="s">
        <v>536</v>
      </c>
      <c r="F2535" s="0" t="s">
        <v>529</v>
      </c>
      <c r="G2535" s="0" t="s">
        <v>530</v>
      </c>
    </row>
    <row r="2536" customFormat="false" ht="12.8" hidden="false" customHeight="false" outlineLevel="0" collapsed="false">
      <c r="A2536" s="0" t="s">
        <v>12</v>
      </c>
      <c r="B2536" s="0" t="s">
        <v>294</v>
      </c>
      <c r="C2536" s="0" t="s">
        <v>519</v>
      </c>
      <c r="D2536" s="0" t="s">
        <v>520</v>
      </c>
      <c r="E2536" s="0" t="s">
        <v>528</v>
      </c>
      <c r="F2536" s="0" t="s">
        <v>539</v>
      </c>
      <c r="G2536" s="0" t="s">
        <v>530</v>
      </c>
    </row>
    <row r="2537" customFormat="false" ht="12.8" hidden="false" customHeight="false" outlineLevel="0" collapsed="false">
      <c r="A2537" s="0" t="s">
        <v>12</v>
      </c>
      <c r="B2537" s="0" t="s">
        <v>294</v>
      </c>
      <c r="C2537" s="0" t="s">
        <v>519</v>
      </c>
      <c r="D2537" s="0" t="s">
        <v>520</v>
      </c>
      <c r="E2537" s="0" t="s">
        <v>531</v>
      </c>
      <c r="F2537" s="0" t="s">
        <v>539</v>
      </c>
      <c r="G2537" s="0" t="s">
        <v>530</v>
      </c>
    </row>
    <row r="2538" customFormat="false" ht="12.8" hidden="false" customHeight="false" outlineLevel="0" collapsed="false">
      <c r="A2538" s="0" t="s">
        <v>12</v>
      </c>
      <c r="B2538" s="0" t="s">
        <v>294</v>
      </c>
      <c r="C2538" s="0" t="s">
        <v>519</v>
      </c>
      <c r="D2538" s="0" t="s">
        <v>520</v>
      </c>
      <c r="E2538" s="0" t="s">
        <v>533</v>
      </c>
      <c r="F2538" s="0" t="s">
        <v>539</v>
      </c>
      <c r="G2538" s="0" t="s">
        <v>530</v>
      </c>
    </row>
    <row r="2539" customFormat="false" ht="12.8" hidden="false" customHeight="false" outlineLevel="0" collapsed="false">
      <c r="A2539" s="0" t="s">
        <v>12</v>
      </c>
      <c r="B2539" s="0" t="s">
        <v>294</v>
      </c>
      <c r="C2539" s="0" t="s">
        <v>519</v>
      </c>
      <c r="D2539" s="0" t="s">
        <v>520</v>
      </c>
      <c r="E2539" s="0" t="s">
        <v>534</v>
      </c>
      <c r="F2539" s="0" t="s">
        <v>539</v>
      </c>
      <c r="G2539" s="0" t="s">
        <v>530</v>
      </c>
    </row>
    <row r="2540" customFormat="false" ht="12.8" hidden="false" customHeight="false" outlineLevel="0" collapsed="false">
      <c r="A2540" s="0" t="s">
        <v>12</v>
      </c>
      <c r="B2540" s="0" t="s">
        <v>294</v>
      </c>
      <c r="C2540" s="0" t="s">
        <v>519</v>
      </c>
      <c r="D2540" s="0" t="s">
        <v>520</v>
      </c>
      <c r="E2540" s="0" t="s">
        <v>535</v>
      </c>
      <c r="F2540" s="0" t="s">
        <v>539</v>
      </c>
      <c r="G2540" s="0" t="s">
        <v>530</v>
      </c>
    </row>
    <row r="2541" customFormat="false" ht="12.8" hidden="false" customHeight="false" outlineLevel="0" collapsed="false">
      <c r="A2541" s="0" t="s">
        <v>12</v>
      </c>
      <c r="B2541" s="0" t="s">
        <v>294</v>
      </c>
      <c r="C2541" s="0" t="s">
        <v>519</v>
      </c>
      <c r="D2541" s="0" t="s">
        <v>520</v>
      </c>
      <c r="E2541" s="0" t="s">
        <v>536</v>
      </c>
      <c r="F2541" s="0" t="s">
        <v>539</v>
      </c>
      <c r="G2541" s="0" t="s">
        <v>530</v>
      </c>
    </row>
    <row r="2542" customFormat="false" ht="12.8" hidden="false" customHeight="false" outlineLevel="0" collapsed="false">
      <c r="A2542" s="0" t="s">
        <v>12</v>
      </c>
      <c r="B2542" s="0" t="s">
        <v>294</v>
      </c>
      <c r="C2542" s="0" t="s">
        <v>521</v>
      </c>
      <c r="D2542" s="0" t="s">
        <v>520</v>
      </c>
      <c r="E2542" s="0" t="s">
        <v>537</v>
      </c>
      <c r="F2542" s="0" t="s">
        <v>539</v>
      </c>
      <c r="G2542" s="0" t="s">
        <v>530</v>
      </c>
    </row>
    <row r="2543" customFormat="false" ht="12.8" hidden="false" customHeight="false" outlineLevel="0" collapsed="false">
      <c r="A2543" s="0" t="s">
        <v>12</v>
      </c>
      <c r="B2543" s="0" t="s">
        <v>294</v>
      </c>
      <c r="C2543" s="0" t="s">
        <v>521</v>
      </c>
      <c r="D2543" s="0" t="s">
        <v>520</v>
      </c>
      <c r="E2543" s="0" t="s">
        <v>531</v>
      </c>
      <c r="F2543" s="0" t="s">
        <v>539</v>
      </c>
      <c r="G2543" s="0" t="s">
        <v>530</v>
      </c>
    </row>
    <row r="2544" customFormat="false" ht="12.8" hidden="false" customHeight="false" outlineLevel="0" collapsed="false">
      <c r="A2544" s="0" t="s">
        <v>12</v>
      </c>
      <c r="B2544" s="0" t="s">
        <v>294</v>
      </c>
      <c r="C2544" s="0" t="s">
        <v>521</v>
      </c>
      <c r="D2544" s="0" t="s">
        <v>520</v>
      </c>
      <c r="E2544" s="0" t="s">
        <v>538</v>
      </c>
      <c r="F2544" s="0" t="s">
        <v>539</v>
      </c>
      <c r="G2544" s="0" t="s">
        <v>530</v>
      </c>
    </row>
    <row r="2545" customFormat="false" ht="12.8" hidden="false" customHeight="false" outlineLevel="0" collapsed="false">
      <c r="A2545" s="0" t="s">
        <v>12</v>
      </c>
      <c r="B2545" s="0" t="s">
        <v>294</v>
      </c>
      <c r="C2545" s="0" t="s">
        <v>521</v>
      </c>
      <c r="D2545" s="0" t="s">
        <v>520</v>
      </c>
      <c r="E2545" s="0" t="s">
        <v>536</v>
      </c>
      <c r="F2545" s="0" t="s">
        <v>539</v>
      </c>
      <c r="G2545" s="0" t="s">
        <v>530</v>
      </c>
    </row>
    <row r="2546" customFormat="false" ht="12.8" hidden="false" customHeight="false" outlineLevel="0" collapsed="false">
      <c r="A2546" s="0" t="s">
        <v>12</v>
      </c>
      <c r="B2546" s="0" t="s">
        <v>295</v>
      </c>
      <c r="C2546" s="0" t="s">
        <v>519</v>
      </c>
      <c r="D2546" s="0" t="s">
        <v>520</v>
      </c>
      <c r="E2546" s="0" t="s">
        <v>528</v>
      </c>
      <c r="F2546" s="0" t="s">
        <v>539</v>
      </c>
      <c r="G2546" s="0" t="s">
        <v>530</v>
      </c>
    </row>
    <row r="2547" customFormat="false" ht="12.8" hidden="false" customHeight="false" outlineLevel="0" collapsed="false">
      <c r="A2547" s="0" t="s">
        <v>12</v>
      </c>
      <c r="B2547" s="0" t="s">
        <v>295</v>
      </c>
      <c r="C2547" s="0" t="s">
        <v>519</v>
      </c>
      <c r="D2547" s="0" t="s">
        <v>520</v>
      </c>
      <c r="E2547" s="0" t="s">
        <v>531</v>
      </c>
      <c r="F2547" s="0" t="s">
        <v>539</v>
      </c>
      <c r="G2547" s="0" t="s">
        <v>530</v>
      </c>
    </row>
    <row r="2548" customFormat="false" ht="12.8" hidden="false" customHeight="false" outlineLevel="0" collapsed="false">
      <c r="A2548" s="0" t="s">
        <v>12</v>
      </c>
      <c r="B2548" s="0" t="s">
        <v>295</v>
      </c>
      <c r="C2548" s="0" t="s">
        <v>519</v>
      </c>
      <c r="D2548" s="0" t="s">
        <v>520</v>
      </c>
      <c r="E2548" s="0" t="s">
        <v>533</v>
      </c>
      <c r="F2548" s="0" t="s">
        <v>539</v>
      </c>
      <c r="G2548" s="0" t="s">
        <v>530</v>
      </c>
    </row>
    <row r="2549" customFormat="false" ht="12.8" hidden="false" customHeight="false" outlineLevel="0" collapsed="false">
      <c r="A2549" s="0" t="s">
        <v>12</v>
      </c>
      <c r="B2549" s="0" t="s">
        <v>295</v>
      </c>
      <c r="C2549" s="0" t="s">
        <v>519</v>
      </c>
      <c r="D2549" s="0" t="s">
        <v>520</v>
      </c>
      <c r="E2549" s="0" t="s">
        <v>534</v>
      </c>
      <c r="F2549" s="0" t="s">
        <v>539</v>
      </c>
      <c r="G2549" s="0" t="s">
        <v>530</v>
      </c>
    </row>
    <row r="2550" customFormat="false" ht="12.8" hidden="false" customHeight="false" outlineLevel="0" collapsed="false">
      <c r="A2550" s="0" t="s">
        <v>12</v>
      </c>
      <c r="B2550" s="0" t="s">
        <v>295</v>
      </c>
      <c r="C2550" s="0" t="s">
        <v>519</v>
      </c>
      <c r="D2550" s="0" t="s">
        <v>520</v>
      </c>
      <c r="E2550" s="0" t="s">
        <v>535</v>
      </c>
      <c r="F2550" s="0" t="s">
        <v>539</v>
      </c>
      <c r="G2550" s="0" t="s">
        <v>530</v>
      </c>
    </row>
    <row r="2551" customFormat="false" ht="12.8" hidden="false" customHeight="false" outlineLevel="0" collapsed="false">
      <c r="A2551" s="0" t="s">
        <v>12</v>
      </c>
      <c r="B2551" s="0" t="s">
        <v>295</v>
      </c>
      <c r="C2551" s="0" t="s">
        <v>519</v>
      </c>
      <c r="D2551" s="0" t="s">
        <v>520</v>
      </c>
      <c r="E2551" s="0" t="s">
        <v>536</v>
      </c>
      <c r="F2551" s="0" t="s">
        <v>539</v>
      </c>
      <c r="G2551" s="0" t="s">
        <v>530</v>
      </c>
    </row>
    <row r="2552" customFormat="false" ht="12.8" hidden="false" customHeight="false" outlineLevel="0" collapsed="false">
      <c r="A2552" s="0" t="s">
        <v>12</v>
      </c>
      <c r="B2552" s="0" t="s">
        <v>295</v>
      </c>
      <c r="C2552" s="0" t="s">
        <v>521</v>
      </c>
      <c r="D2552" s="0" t="s">
        <v>520</v>
      </c>
      <c r="E2552" s="0" t="s">
        <v>537</v>
      </c>
      <c r="F2552" s="0" t="s">
        <v>539</v>
      </c>
      <c r="G2552" s="0" t="s">
        <v>530</v>
      </c>
    </row>
    <row r="2553" customFormat="false" ht="12.8" hidden="false" customHeight="false" outlineLevel="0" collapsed="false">
      <c r="A2553" s="0" t="s">
        <v>12</v>
      </c>
      <c r="B2553" s="0" t="s">
        <v>295</v>
      </c>
      <c r="C2553" s="0" t="s">
        <v>521</v>
      </c>
      <c r="D2553" s="0" t="s">
        <v>520</v>
      </c>
      <c r="E2553" s="0" t="s">
        <v>531</v>
      </c>
      <c r="F2553" s="0" t="s">
        <v>539</v>
      </c>
      <c r="G2553" s="0" t="s">
        <v>530</v>
      </c>
    </row>
    <row r="2554" customFormat="false" ht="12.8" hidden="false" customHeight="false" outlineLevel="0" collapsed="false">
      <c r="A2554" s="0" t="s">
        <v>12</v>
      </c>
      <c r="B2554" s="0" t="s">
        <v>295</v>
      </c>
      <c r="C2554" s="0" t="s">
        <v>521</v>
      </c>
      <c r="D2554" s="0" t="s">
        <v>520</v>
      </c>
      <c r="E2554" s="0" t="s">
        <v>538</v>
      </c>
      <c r="F2554" s="0" t="s">
        <v>539</v>
      </c>
      <c r="G2554" s="0" t="s">
        <v>530</v>
      </c>
    </row>
    <row r="2555" customFormat="false" ht="12.8" hidden="false" customHeight="false" outlineLevel="0" collapsed="false">
      <c r="A2555" s="0" t="s">
        <v>12</v>
      </c>
      <c r="B2555" s="0" t="s">
        <v>295</v>
      </c>
      <c r="C2555" s="0" t="s">
        <v>521</v>
      </c>
      <c r="D2555" s="0" t="s">
        <v>520</v>
      </c>
      <c r="E2555" s="0" t="s">
        <v>536</v>
      </c>
      <c r="F2555" s="0" t="s">
        <v>539</v>
      </c>
      <c r="G2555" s="0" t="s">
        <v>530</v>
      </c>
    </row>
    <row r="2556" customFormat="false" ht="12.8" hidden="false" customHeight="false" outlineLevel="0" collapsed="false">
      <c r="A2556" s="0" t="s">
        <v>12</v>
      </c>
      <c r="B2556" s="0" t="s">
        <v>296</v>
      </c>
      <c r="C2556" s="0" t="s">
        <v>519</v>
      </c>
      <c r="D2556" s="0" t="s">
        <v>520</v>
      </c>
      <c r="E2556" s="0" t="s">
        <v>528</v>
      </c>
      <c r="F2556" s="0" t="s">
        <v>539</v>
      </c>
      <c r="G2556" s="0" t="s">
        <v>530</v>
      </c>
    </row>
    <row r="2557" customFormat="false" ht="12.8" hidden="false" customHeight="false" outlineLevel="0" collapsed="false">
      <c r="A2557" s="0" t="s">
        <v>12</v>
      </c>
      <c r="B2557" s="0" t="s">
        <v>296</v>
      </c>
      <c r="C2557" s="0" t="s">
        <v>519</v>
      </c>
      <c r="D2557" s="0" t="s">
        <v>520</v>
      </c>
      <c r="E2557" s="0" t="s">
        <v>531</v>
      </c>
      <c r="F2557" s="0" t="s">
        <v>539</v>
      </c>
      <c r="G2557" s="0" t="s">
        <v>530</v>
      </c>
    </row>
    <row r="2558" customFormat="false" ht="12.8" hidden="false" customHeight="false" outlineLevel="0" collapsed="false">
      <c r="A2558" s="0" t="s">
        <v>12</v>
      </c>
      <c r="B2558" s="0" t="s">
        <v>296</v>
      </c>
      <c r="C2558" s="0" t="s">
        <v>519</v>
      </c>
      <c r="D2558" s="0" t="s">
        <v>520</v>
      </c>
      <c r="E2558" s="0" t="s">
        <v>533</v>
      </c>
      <c r="F2558" s="0" t="s">
        <v>539</v>
      </c>
      <c r="G2558" s="0" t="s">
        <v>530</v>
      </c>
    </row>
    <row r="2559" customFormat="false" ht="12.8" hidden="false" customHeight="false" outlineLevel="0" collapsed="false">
      <c r="A2559" s="0" t="s">
        <v>12</v>
      </c>
      <c r="B2559" s="0" t="s">
        <v>296</v>
      </c>
      <c r="C2559" s="0" t="s">
        <v>519</v>
      </c>
      <c r="D2559" s="0" t="s">
        <v>520</v>
      </c>
      <c r="E2559" s="0" t="s">
        <v>534</v>
      </c>
      <c r="F2559" s="0" t="s">
        <v>539</v>
      </c>
      <c r="G2559" s="0" t="s">
        <v>530</v>
      </c>
    </row>
    <row r="2560" customFormat="false" ht="12.8" hidden="false" customHeight="false" outlineLevel="0" collapsed="false">
      <c r="A2560" s="0" t="s">
        <v>12</v>
      </c>
      <c r="B2560" s="0" t="s">
        <v>296</v>
      </c>
      <c r="C2560" s="0" t="s">
        <v>519</v>
      </c>
      <c r="D2560" s="0" t="s">
        <v>520</v>
      </c>
      <c r="E2560" s="0" t="s">
        <v>535</v>
      </c>
      <c r="F2560" s="0" t="s">
        <v>539</v>
      </c>
      <c r="G2560" s="0" t="s">
        <v>530</v>
      </c>
    </row>
    <row r="2561" customFormat="false" ht="12.8" hidden="false" customHeight="false" outlineLevel="0" collapsed="false">
      <c r="A2561" s="0" t="s">
        <v>12</v>
      </c>
      <c r="B2561" s="0" t="s">
        <v>296</v>
      </c>
      <c r="C2561" s="0" t="s">
        <v>519</v>
      </c>
      <c r="D2561" s="0" t="s">
        <v>520</v>
      </c>
      <c r="E2561" s="0" t="s">
        <v>536</v>
      </c>
      <c r="F2561" s="0" t="s">
        <v>539</v>
      </c>
      <c r="G2561" s="0" t="s">
        <v>530</v>
      </c>
    </row>
    <row r="2562" customFormat="false" ht="12.8" hidden="false" customHeight="false" outlineLevel="0" collapsed="false">
      <c r="A2562" s="0" t="s">
        <v>12</v>
      </c>
      <c r="B2562" s="0" t="s">
        <v>296</v>
      </c>
      <c r="C2562" s="0" t="s">
        <v>521</v>
      </c>
      <c r="D2562" s="0" t="s">
        <v>520</v>
      </c>
      <c r="E2562" s="0" t="s">
        <v>537</v>
      </c>
      <c r="F2562" s="0" t="s">
        <v>539</v>
      </c>
      <c r="G2562" s="0" t="s">
        <v>530</v>
      </c>
    </row>
    <row r="2563" customFormat="false" ht="12.8" hidden="false" customHeight="false" outlineLevel="0" collapsed="false">
      <c r="A2563" s="0" t="s">
        <v>12</v>
      </c>
      <c r="B2563" s="0" t="s">
        <v>296</v>
      </c>
      <c r="C2563" s="0" t="s">
        <v>521</v>
      </c>
      <c r="D2563" s="0" t="s">
        <v>520</v>
      </c>
      <c r="E2563" s="0" t="s">
        <v>531</v>
      </c>
      <c r="F2563" s="0" t="s">
        <v>539</v>
      </c>
      <c r="G2563" s="0" t="s">
        <v>530</v>
      </c>
    </row>
    <row r="2564" customFormat="false" ht="12.8" hidden="false" customHeight="false" outlineLevel="0" collapsed="false">
      <c r="A2564" s="0" t="s">
        <v>12</v>
      </c>
      <c r="B2564" s="0" t="s">
        <v>296</v>
      </c>
      <c r="C2564" s="0" t="s">
        <v>521</v>
      </c>
      <c r="D2564" s="0" t="s">
        <v>520</v>
      </c>
      <c r="E2564" s="0" t="s">
        <v>538</v>
      </c>
      <c r="F2564" s="0" t="s">
        <v>539</v>
      </c>
      <c r="G2564" s="0" t="s">
        <v>530</v>
      </c>
    </row>
    <row r="2565" customFormat="false" ht="12.8" hidden="false" customHeight="false" outlineLevel="0" collapsed="false">
      <c r="A2565" s="0" t="s">
        <v>12</v>
      </c>
      <c r="B2565" s="0" t="s">
        <v>296</v>
      </c>
      <c r="C2565" s="0" t="s">
        <v>521</v>
      </c>
      <c r="D2565" s="0" t="s">
        <v>520</v>
      </c>
      <c r="E2565" s="0" t="s">
        <v>536</v>
      </c>
      <c r="F2565" s="0" t="s">
        <v>539</v>
      </c>
      <c r="G2565" s="0" t="s">
        <v>530</v>
      </c>
    </row>
    <row r="2566" customFormat="false" ht="12.8" hidden="false" customHeight="false" outlineLevel="0" collapsed="false">
      <c r="A2566" s="0" t="s">
        <v>13</v>
      </c>
      <c r="B2566" s="0" t="s">
        <v>297</v>
      </c>
      <c r="C2566" s="0" t="s">
        <v>519</v>
      </c>
      <c r="D2566" s="0" t="s">
        <v>520</v>
      </c>
      <c r="E2566" s="0" t="s">
        <v>528</v>
      </c>
      <c r="F2566" s="0" t="s">
        <v>539</v>
      </c>
      <c r="G2566" s="0" t="s">
        <v>530</v>
      </c>
    </row>
    <row r="2567" customFormat="false" ht="12.8" hidden="false" customHeight="false" outlineLevel="0" collapsed="false">
      <c r="A2567" s="0" t="s">
        <v>13</v>
      </c>
      <c r="B2567" s="0" t="s">
        <v>297</v>
      </c>
      <c r="C2567" s="0" t="s">
        <v>519</v>
      </c>
      <c r="D2567" s="0" t="s">
        <v>520</v>
      </c>
      <c r="E2567" s="0" t="s">
        <v>531</v>
      </c>
      <c r="F2567" s="0" t="s">
        <v>539</v>
      </c>
      <c r="G2567" s="0" t="s">
        <v>530</v>
      </c>
    </row>
    <row r="2568" customFormat="false" ht="12.8" hidden="false" customHeight="false" outlineLevel="0" collapsed="false">
      <c r="A2568" s="0" t="s">
        <v>13</v>
      </c>
      <c r="B2568" s="0" t="s">
        <v>297</v>
      </c>
      <c r="C2568" s="0" t="s">
        <v>519</v>
      </c>
      <c r="D2568" s="0" t="s">
        <v>520</v>
      </c>
      <c r="E2568" s="0" t="s">
        <v>533</v>
      </c>
      <c r="F2568" s="0" t="s">
        <v>539</v>
      </c>
      <c r="G2568" s="0" t="s">
        <v>530</v>
      </c>
    </row>
    <row r="2569" customFormat="false" ht="12.8" hidden="false" customHeight="false" outlineLevel="0" collapsed="false">
      <c r="A2569" s="0" t="s">
        <v>13</v>
      </c>
      <c r="B2569" s="0" t="s">
        <v>297</v>
      </c>
      <c r="C2569" s="0" t="s">
        <v>519</v>
      </c>
      <c r="D2569" s="0" t="s">
        <v>520</v>
      </c>
      <c r="E2569" s="0" t="s">
        <v>534</v>
      </c>
      <c r="F2569" s="0" t="s">
        <v>539</v>
      </c>
      <c r="G2569" s="0" t="s">
        <v>530</v>
      </c>
    </row>
    <row r="2570" customFormat="false" ht="12.8" hidden="false" customHeight="false" outlineLevel="0" collapsed="false">
      <c r="A2570" s="0" t="s">
        <v>13</v>
      </c>
      <c r="B2570" s="0" t="s">
        <v>297</v>
      </c>
      <c r="C2570" s="0" t="s">
        <v>519</v>
      </c>
      <c r="D2570" s="0" t="s">
        <v>520</v>
      </c>
      <c r="E2570" s="0" t="s">
        <v>535</v>
      </c>
      <c r="F2570" s="0" t="s">
        <v>539</v>
      </c>
      <c r="G2570" s="0" t="s">
        <v>530</v>
      </c>
    </row>
    <row r="2571" customFormat="false" ht="12.8" hidden="false" customHeight="false" outlineLevel="0" collapsed="false">
      <c r="A2571" s="0" t="s">
        <v>13</v>
      </c>
      <c r="B2571" s="0" t="s">
        <v>297</v>
      </c>
      <c r="C2571" s="0" t="s">
        <v>519</v>
      </c>
      <c r="D2571" s="0" t="s">
        <v>520</v>
      </c>
      <c r="E2571" s="0" t="s">
        <v>536</v>
      </c>
      <c r="F2571" s="0" t="s">
        <v>539</v>
      </c>
      <c r="G2571" s="0" t="s">
        <v>530</v>
      </c>
    </row>
    <row r="2572" customFormat="false" ht="12.8" hidden="false" customHeight="false" outlineLevel="0" collapsed="false">
      <c r="A2572" s="0" t="s">
        <v>13</v>
      </c>
      <c r="B2572" s="0" t="s">
        <v>297</v>
      </c>
      <c r="C2572" s="0" t="s">
        <v>521</v>
      </c>
      <c r="D2572" s="0" t="s">
        <v>520</v>
      </c>
      <c r="E2572" s="0" t="s">
        <v>537</v>
      </c>
      <c r="F2572" s="0" t="s">
        <v>539</v>
      </c>
      <c r="G2572" s="0" t="s">
        <v>530</v>
      </c>
    </row>
    <row r="2573" customFormat="false" ht="12.8" hidden="false" customHeight="false" outlineLevel="0" collapsed="false">
      <c r="A2573" s="0" t="s">
        <v>13</v>
      </c>
      <c r="B2573" s="0" t="s">
        <v>297</v>
      </c>
      <c r="C2573" s="0" t="s">
        <v>521</v>
      </c>
      <c r="D2573" s="0" t="s">
        <v>520</v>
      </c>
      <c r="E2573" s="0" t="s">
        <v>531</v>
      </c>
      <c r="F2573" s="0" t="s">
        <v>539</v>
      </c>
      <c r="G2573" s="0" t="s">
        <v>530</v>
      </c>
    </row>
    <row r="2574" customFormat="false" ht="12.8" hidden="false" customHeight="false" outlineLevel="0" collapsed="false">
      <c r="A2574" s="0" t="s">
        <v>13</v>
      </c>
      <c r="B2574" s="0" t="s">
        <v>297</v>
      </c>
      <c r="C2574" s="0" t="s">
        <v>521</v>
      </c>
      <c r="D2574" s="0" t="s">
        <v>520</v>
      </c>
      <c r="E2574" s="0" t="s">
        <v>538</v>
      </c>
      <c r="F2574" s="0" t="s">
        <v>539</v>
      </c>
      <c r="G2574" s="0" t="s">
        <v>530</v>
      </c>
    </row>
    <row r="2575" customFormat="false" ht="12.8" hidden="false" customHeight="false" outlineLevel="0" collapsed="false">
      <c r="A2575" s="0" t="s">
        <v>13</v>
      </c>
      <c r="B2575" s="0" t="s">
        <v>297</v>
      </c>
      <c r="C2575" s="0" t="s">
        <v>521</v>
      </c>
      <c r="D2575" s="0" t="s">
        <v>520</v>
      </c>
      <c r="E2575" s="0" t="s">
        <v>536</v>
      </c>
      <c r="F2575" s="0" t="s">
        <v>539</v>
      </c>
      <c r="G2575" s="0" t="s">
        <v>530</v>
      </c>
    </row>
    <row r="2576" customFormat="false" ht="12.8" hidden="false" customHeight="false" outlineLevel="0" collapsed="false">
      <c r="A2576" s="0" t="s">
        <v>13</v>
      </c>
      <c r="B2576" s="0" t="s">
        <v>298</v>
      </c>
      <c r="C2576" s="0" t="s">
        <v>519</v>
      </c>
      <c r="D2576" s="0" t="s">
        <v>520</v>
      </c>
      <c r="E2576" s="0" t="s">
        <v>528</v>
      </c>
      <c r="F2576" s="0" t="s">
        <v>539</v>
      </c>
      <c r="G2576" s="0" t="s">
        <v>530</v>
      </c>
    </row>
    <row r="2577" customFormat="false" ht="12.8" hidden="false" customHeight="false" outlineLevel="0" collapsed="false">
      <c r="A2577" s="0" t="s">
        <v>13</v>
      </c>
      <c r="B2577" s="0" t="s">
        <v>298</v>
      </c>
      <c r="C2577" s="0" t="s">
        <v>519</v>
      </c>
      <c r="D2577" s="0" t="s">
        <v>520</v>
      </c>
      <c r="E2577" s="0" t="s">
        <v>531</v>
      </c>
      <c r="F2577" s="0" t="s">
        <v>539</v>
      </c>
      <c r="G2577" s="0" t="s">
        <v>530</v>
      </c>
    </row>
    <row r="2578" customFormat="false" ht="12.8" hidden="false" customHeight="false" outlineLevel="0" collapsed="false">
      <c r="A2578" s="0" t="s">
        <v>13</v>
      </c>
      <c r="B2578" s="0" t="s">
        <v>298</v>
      </c>
      <c r="C2578" s="0" t="s">
        <v>519</v>
      </c>
      <c r="D2578" s="0" t="s">
        <v>520</v>
      </c>
      <c r="E2578" s="0" t="s">
        <v>533</v>
      </c>
      <c r="F2578" s="0" t="s">
        <v>539</v>
      </c>
      <c r="G2578" s="0" t="s">
        <v>530</v>
      </c>
    </row>
    <row r="2579" customFormat="false" ht="12.8" hidden="false" customHeight="false" outlineLevel="0" collapsed="false">
      <c r="A2579" s="0" t="s">
        <v>13</v>
      </c>
      <c r="B2579" s="0" t="s">
        <v>298</v>
      </c>
      <c r="C2579" s="0" t="s">
        <v>519</v>
      </c>
      <c r="D2579" s="0" t="s">
        <v>520</v>
      </c>
      <c r="E2579" s="0" t="s">
        <v>534</v>
      </c>
      <c r="F2579" s="0" t="s">
        <v>539</v>
      </c>
      <c r="G2579" s="0" t="s">
        <v>530</v>
      </c>
    </row>
    <row r="2580" customFormat="false" ht="12.8" hidden="false" customHeight="false" outlineLevel="0" collapsed="false">
      <c r="A2580" s="0" t="s">
        <v>13</v>
      </c>
      <c r="B2580" s="0" t="s">
        <v>298</v>
      </c>
      <c r="C2580" s="0" t="s">
        <v>519</v>
      </c>
      <c r="D2580" s="0" t="s">
        <v>520</v>
      </c>
      <c r="E2580" s="0" t="s">
        <v>535</v>
      </c>
      <c r="F2580" s="0" t="s">
        <v>539</v>
      </c>
      <c r="G2580" s="0" t="s">
        <v>530</v>
      </c>
    </row>
    <row r="2581" customFormat="false" ht="12.8" hidden="false" customHeight="false" outlineLevel="0" collapsed="false">
      <c r="A2581" s="0" t="s">
        <v>13</v>
      </c>
      <c r="B2581" s="0" t="s">
        <v>298</v>
      </c>
      <c r="C2581" s="0" t="s">
        <v>519</v>
      </c>
      <c r="D2581" s="0" t="s">
        <v>520</v>
      </c>
      <c r="E2581" s="0" t="s">
        <v>536</v>
      </c>
      <c r="F2581" s="0" t="s">
        <v>539</v>
      </c>
      <c r="G2581" s="0" t="s">
        <v>530</v>
      </c>
    </row>
    <row r="2582" customFormat="false" ht="12.8" hidden="false" customHeight="false" outlineLevel="0" collapsed="false">
      <c r="A2582" s="0" t="s">
        <v>13</v>
      </c>
      <c r="B2582" s="0" t="s">
        <v>298</v>
      </c>
      <c r="C2582" s="0" t="s">
        <v>521</v>
      </c>
      <c r="D2582" s="0" t="s">
        <v>520</v>
      </c>
      <c r="E2582" s="0" t="s">
        <v>537</v>
      </c>
      <c r="F2582" s="0" t="s">
        <v>539</v>
      </c>
      <c r="G2582" s="0" t="s">
        <v>530</v>
      </c>
    </row>
    <row r="2583" customFormat="false" ht="12.8" hidden="false" customHeight="false" outlineLevel="0" collapsed="false">
      <c r="A2583" s="0" t="s">
        <v>13</v>
      </c>
      <c r="B2583" s="0" t="s">
        <v>298</v>
      </c>
      <c r="C2583" s="0" t="s">
        <v>521</v>
      </c>
      <c r="D2583" s="0" t="s">
        <v>520</v>
      </c>
      <c r="E2583" s="0" t="s">
        <v>531</v>
      </c>
      <c r="F2583" s="0" t="s">
        <v>539</v>
      </c>
      <c r="G2583" s="0" t="s">
        <v>530</v>
      </c>
    </row>
    <row r="2584" customFormat="false" ht="12.8" hidden="false" customHeight="false" outlineLevel="0" collapsed="false">
      <c r="A2584" s="0" t="s">
        <v>13</v>
      </c>
      <c r="B2584" s="0" t="s">
        <v>298</v>
      </c>
      <c r="C2584" s="0" t="s">
        <v>521</v>
      </c>
      <c r="D2584" s="0" t="s">
        <v>520</v>
      </c>
      <c r="E2584" s="0" t="s">
        <v>538</v>
      </c>
      <c r="F2584" s="0" t="s">
        <v>539</v>
      </c>
      <c r="G2584" s="0" t="s">
        <v>530</v>
      </c>
    </row>
    <row r="2585" customFormat="false" ht="12.8" hidden="false" customHeight="false" outlineLevel="0" collapsed="false">
      <c r="A2585" s="0" t="s">
        <v>13</v>
      </c>
      <c r="B2585" s="0" t="s">
        <v>298</v>
      </c>
      <c r="C2585" s="0" t="s">
        <v>521</v>
      </c>
      <c r="D2585" s="0" t="s">
        <v>520</v>
      </c>
      <c r="E2585" s="0" t="s">
        <v>536</v>
      </c>
      <c r="F2585" s="0" t="s">
        <v>539</v>
      </c>
      <c r="G2585" s="0" t="s">
        <v>530</v>
      </c>
    </row>
    <row r="2586" customFormat="false" ht="12.8" hidden="false" customHeight="false" outlineLevel="0" collapsed="false">
      <c r="A2586" s="0" t="s">
        <v>13</v>
      </c>
      <c r="B2586" s="0" t="s">
        <v>299</v>
      </c>
      <c r="C2586" s="0" t="s">
        <v>519</v>
      </c>
      <c r="D2586" s="0" t="s">
        <v>520</v>
      </c>
      <c r="E2586" s="0" t="s">
        <v>528</v>
      </c>
      <c r="F2586" s="0" t="s">
        <v>539</v>
      </c>
      <c r="G2586" s="0" t="s">
        <v>530</v>
      </c>
    </row>
    <row r="2587" customFormat="false" ht="12.8" hidden="false" customHeight="false" outlineLevel="0" collapsed="false">
      <c r="A2587" s="0" t="s">
        <v>13</v>
      </c>
      <c r="B2587" s="0" t="s">
        <v>299</v>
      </c>
      <c r="C2587" s="0" t="s">
        <v>519</v>
      </c>
      <c r="D2587" s="0" t="s">
        <v>520</v>
      </c>
      <c r="E2587" s="0" t="s">
        <v>531</v>
      </c>
      <c r="F2587" s="0" t="s">
        <v>539</v>
      </c>
      <c r="G2587" s="0" t="s">
        <v>530</v>
      </c>
    </row>
    <row r="2588" customFormat="false" ht="12.8" hidden="false" customHeight="false" outlineLevel="0" collapsed="false">
      <c r="A2588" s="0" t="s">
        <v>13</v>
      </c>
      <c r="B2588" s="0" t="s">
        <v>299</v>
      </c>
      <c r="C2588" s="0" t="s">
        <v>519</v>
      </c>
      <c r="D2588" s="0" t="s">
        <v>520</v>
      </c>
      <c r="E2588" s="0" t="s">
        <v>533</v>
      </c>
      <c r="F2588" s="0" t="s">
        <v>539</v>
      </c>
      <c r="G2588" s="0" t="s">
        <v>530</v>
      </c>
    </row>
    <row r="2589" customFormat="false" ht="12.8" hidden="false" customHeight="false" outlineLevel="0" collapsed="false">
      <c r="A2589" s="0" t="s">
        <v>13</v>
      </c>
      <c r="B2589" s="0" t="s">
        <v>299</v>
      </c>
      <c r="C2589" s="0" t="s">
        <v>519</v>
      </c>
      <c r="D2589" s="0" t="s">
        <v>520</v>
      </c>
      <c r="E2589" s="0" t="s">
        <v>534</v>
      </c>
      <c r="F2589" s="0" t="s">
        <v>539</v>
      </c>
      <c r="G2589" s="0" t="s">
        <v>530</v>
      </c>
    </row>
    <row r="2590" customFormat="false" ht="12.8" hidden="false" customHeight="false" outlineLevel="0" collapsed="false">
      <c r="A2590" s="0" t="s">
        <v>13</v>
      </c>
      <c r="B2590" s="0" t="s">
        <v>299</v>
      </c>
      <c r="C2590" s="0" t="s">
        <v>519</v>
      </c>
      <c r="D2590" s="0" t="s">
        <v>520</v>
      </c>
      <c r="E2590" s="0" t="s">
        <v>535</v>
      </c>
      <c r="F2590" s="0" t="s">
        <v>539</v>
      </c>
      <c r="G2590" s="0" t="s">
        <v>530</v>
      </c>
    </row>
    <row r="2591" customFormat="false" ht="12.8" hidden="false" customHeight="false" outlineLevel="0" collapsed="false">
      <c r="A2591" s="0" t="s">
        <v>13</v>
      </c>
      <c r="B2591" s="0" t="s">
        <v>299</v>
      </c>
      <c r="C2591" s="0" t="s">
        <v>519</v>
      </c>
      <c r="D2591" s="0" t="s">
        <v>520</v>
      </c>
      <c r="E2591" s="0" t="s">
        <v>536</v>
      </c>
      <c r="F2591" s="0" t="s">
        <v>539</v>
      </c>
      <c r="G2591" s="0" t="s">
        <v>530</v>
      </c>
    </row>
    <row r="2592" customFormat="false" ht="12.8" hidden="false" customHeight="false" outlineLevel="0" collapsed="false">
      <c r="A2592" s="0" t="s">
        <v>13</v>
      </c>
      <c r="B2592" s="0" t="s">
        <v>299</v>
      </c>
      <c r="C2592" s="0" t="s">
        <v>521</v>
      </c>
      <c r="D2592" s="0" t="s">
        <v>520</v>
      </c>
      <c r="E2592" s="0" t="s">
        <v>537</v>
      </c>
      <c r="F2592" s="0" t="s">
        <v>539</v>
      </c>
      <c r="G2592" s="0" t="s">
        <v>530</v>
      </c>
    </row>
    <row r="2593" customFormat="false" ht="12.8" hidden="false" customHeight="false" outlineLevel="0" collapsed="false">
      <c r="A2593" s="0" t="s">
        <v>13</v>
      </c>
      <c r="B2593" s="0" t="s">
        <v>299</v>
      </c>
      <c r="C2593" s="0" t="s">
        <v>521</v>
      </c>
      <c r="D2593" s="0" t="s">
        <v>520</v>
      </c>
      <c r="E2593" s="0" t="s">
        <v>531</v>
      </c>
      <c r="F2593" s="0" t="s">
        <v>539</v>
      </c>
      <c r="G2593" s="0" t="s">
        <v>530</v>
      </c>
    </row>
    <row r="2594" customFormat="false" ht="12.8" hidden="false" customHeight="false" outlineLevel="0" collapsed="false">
      <c r="A2594" s="0" t="s">
        <v>13</v>
      </c>
      <c r="B2594" s="0" t="s">
        <v>299</v>
      </c>
      <c r="C2594" s="0" t="s">
        <v>521</v>
      </c>
      <c r="D2594" s="0" t="s">
        <v>520</v>
      </c>
      <c r="E2594" s="0" t="s">
        <v>538</v>
      </c>
      <c r="F2594" s="0" t="s">
        <v>539</v>
      </c>
      <c r="G2594" s="0" t="s">
        <v>530</v>
      </c>
    </row>
    <row r="2595" customFormat="false" ht="12.8" hidden="false" customHeight="false" outlineLevel="0" collapsed="false">
      <c r="A2595" s="0" t="s">
        <v>13</v>
      </c>
      <c r="B2595" s="0" t="s">
        <v>299</v>
      </c>
      <c r="C2595" s="0" t="s">
        <v>521</v>
      </c>
      <c r="D2595" s="0" t="s">
        <v>520</v>
      </c>
      <c r="E2595" s="0" t="s">
        <v>536</v>
      </c>
      <c r="F2595" s="0" t="s">
        <v>539</v>
      </c>
      <c r="G2595" s="0" t="s">
        <v>530</v>
      </c>
    </row>
    <row r="2596" customFormat="false" ht="12.8" hidden="false" customHeight="false" outlineLevel="0" collapsed="false">
      <c r="A2596" s="0" t="s">
        <v>13</v>
      </c>
      <c r="B2596" s="0" t="s">
        <v>300</v>
      </c>
      <c r="C2596" s="0" t="s">
        <v>519</v>
      </c>
      <c r="D2596" s="0" t="s">
        <v>520</v>
      </c>
      <c r="E2596" s="0" t="s">
        <v>528</v>
      </c>
      <c r="F2596" s="0" t="s">
        <v>539</v>
      </c>
      <c r="G2596" s="0" t="s">
        <v>530</v>
      </c>
    </row>
    <row r="2597" customFormat="false" ht="12.8" hidden="false" customHeight="false" outlineLevel="0" collapsed="false">
      <c r="A2597" s="0" t="s">
        <v>13</v>
      </c>
      <c r="B2597" s="0" t="s">
        <v>300</v>
      </c>
      <c r="C2597" s="0" t="s">
        <v>519</v>
      </c>
      <c r="D2597" s="0" t="s">
        <v>520</v>
      </c>
      <c r="E2597" s="0" t="s">
        <v>531</v>
      </c>
      <c r="F2597" s="0" t="s">
        <v>539</v>
      </c>
      <c r="G2597" s="0" t="s">
        <v>530</v>
      </c>
    </row>
    <row r="2598" customFormat="false" ht="12.8" hidden="false" customHeight="false" outlineLevel="0" collapsed="false">
      <c r="A2598" s="0" t="s">
        <v>13</v>
      </c>
      <c r="B2598" s="0" t="s">
        <v>300</v>
      </c>
      <c r="C2598" s="0" t="s">
        <v>519</v>
      </c>
      <c r="D2598" s="0" t="s">
        <v>520</v>
      </c>
      <c r="E2598" s="0" t="s">
        <v>533</v>
      </c>
      <c r="F2598" s="0" t="s">
        <v>539</v>
      </c>
      <c r="G2598" s="0" t="s">
        <v>530</v>
      </c>
    </row>
    <row r="2599" customFormat="false" ht="12.8" hidden="false" customHeight="false" outlineLevel="0" collapsed="false">
      <c r="A2599" s="0" t="s">
        <v>13</v>
      </c>
      <c r="B2599" s="0" t="s">
        <v>300</v>
      </c>
      <c r="C2599" s="0" t="s">
        <v>519</v>
      </c>
      <c r="D2599" s="0" t="s">
        <v>520</v>
      </c>
      <c r="E2599" s="0" t="s">
        <v>534</v>
      </c>
      <c r="F2599" s="0" t="s">
        <v>539</v>
      </c>
      <c r="G2599" s="0" t="s">
        <v>530</v>
      </c>
    </row>
    <row r="2600" customFormat="false" ht="12.8" hidden="false" customHeight="false" outlineLevel="0" collapsed="false">
      <c r="A2600" s="0" t="s">
        <v>13</v>
      </c>
      <c r="B2600" s="0" t="s">
        <v>300</v>
      </c>
      <c r="C2600" s="0" t="s">
        <v>519</v>
      </c>
      <c r="D2600" s="0" t="s">
        <v>520</v>
      </c>
      <c r="E2600" s="0" t="s">
        <v>535</v>
      </c>
      <c r="F2600" s="0" t="s">
        <v>539</v>
      </c>
      <c r="G2600" s="0" t="s">
        <v>530</v>
      </c>
    </row>
    <row r="2601" customFormat="false" ht="12.8" hidden="false" customHeight="false" outlineLevel="0" collapsed="false">
      <c r="A2601" s="0" t="s">
        <v>13</v>
      </c>
      <c r="B2601" s="0" t="s">
        <v>300</v>
      </c>
      <c r="C2601" s="0" t="s">
        <v>519</v>
      </c>
      <c r="D2601" s="0" t="s">
        <v>520</v>
      </c>
      <c r="E2601" s="0" t="s">
        <v>536</v>
      </c>
      <c r="F2601" s="0" t="s">
        <v>539</v>
      </c>
      <c r="G2601" s="0" t="s">
        <v>530</v>
      </c>
    </row>
    <row r="2602" customFormat="false" ht="12.8" hidden="false" customHeight="false" outlineLevel="0" collapsed="false">
      <c r="A2602" s="0" t="s">
        <v>13</v>
      </c>
      <c r="B2602" s="0" t="s">
        <v>300</v>
      </c>
      <c r="C2602" s="0" t="s">
        <v>521</v>
      </c>
      <c r="D2602" s="0" t="s">
        <v>520</v>
      </c>
      <c r="E2602" s="0" t="s">
        <v>537</v>
      </c>
      <c r="F2602" s="0" t="s">
        <v>539</v>
      </c>
      <c r="G2602" s="0" t="s">
        <v>530</v>
      </c>
    </row>
    <row r="2603" customFormat="false" ht="12.8" hidden="false" customHeight="false" outlineLevel="0" collapsed="false">
      <c r="A2603" s="0" t="s">
        <v>13</v>
      </c>
      <c r="B2603" s="0" t="s">
        <v>300</v>
      </c>
      <c r="C2603" s="0" t="s">
        <v>521</v>
      </c>
      <c r="D2603" s="0" t="s">
        <v>520</v>
      </c>
      <c r="E2603" s="0" t="s">
        <v>531</v>
      </c>
      <c r="F2603" s="0" t="s">
        <v>539</v>
      </c>
      <c r="G2603" s="0" t="s">
        <v>530</v>
      </c>
    </row>
    <row r="2604" customFormat="false" ht="12.8" hidden="false" customHeight="false" outlineLevel="0" collapsed="false">
      <c r="A2604" s="0" t="s">
        <v>13</v>
      </c>
      <c r="B2604" s="0" t="s">
        <v>300</v>
      </c>
      <c r="C2604" s="0" t="s">
        <v>521</v>
      </c>
      <c r="D2604" s="0" t="s">
        <v>520</v>
      </c>
      <c r="E2604" s="0" t="s">
        <v>538</v>
      </c>
      <c r="F2604" s="0" t="s">
        <v>539</v>
      </c>
      <c r="G2604" s="0" t="s">
        <v>530</v>
      </c>
    </row>
    <row r="2605" customFormat="false" ht="12.8" hidden="false" customHeight="false" outlineLevel="0" collapsed="false">
      <c r="A2605" s="0" t="s">
        <v>13</v>
      </c>
      <c r="B2605" s="0" t="s">
        <v>300</v>
      </c>
      <c r="C2605" s="0" t="s">
        <v>521</v>
      </c>
      <c r="D2605" s="0" t="s">
        <v>520</v>
      </c>
      <c r="E2605" s="0" t="s">
        <v>536</v>
      </c>
      <c r="F2605" s="0" t="s">
        <v>539</v>
      </c>
      <c r="G2605" s="0" t="s">
        <v>530</v>
      </c>
    </row>
    <row r="2606" customFormat="false" ht="12.8" hidden="false" customHeight="false" outlineLevel="0" collapsed="false">
      <c r="A2606" s="0" t="s">
        <v>13</v>
      </c>
      <c r="B2606" s="0" t="s">
        <v>301</v>
      </c>
      <c r="C2606" s="0" t="s">
        <v>519</v>
      </c>
      <c r="D2606" s="0" t="s">
        <v>520</v>
      </c>
      <c r="E2606" s="0" t="s">
        <v>528</v>
      </c>
      <c r="F2606" s="0" t="s">
        <v>539</v>
      </c>
      <c r="G2606" s="0" t="s">
        <v>530</v>
      </c>
    </row>
    <row r="2607" customFormat="false" ht="12.8" hidden="false" customHeight="false" outlineLevel="0" collapsed="false">
      <c r="A2607" s="0" t="s">
        <v>13</v>
      </c>
      <c r="B2607" s="0" t="s">
        <v>301</v>
      </c>
      <c r="C2607" s="0" t="s">
        <v>519</v>
      </c>
      <c r="D2607" s="0" t="s">
        <v>520</v>
      </c>
      <c r="E2607" s="0" t="s">
        <v>531</v>
      </c>
      <c r="F2607" s="0" t="s">
        <v>539</v>
      </c>
      <c r="G2607" s="0" t="s">
        <v>530</v>
      </c>
    </row>
    <row r="2608" customFormat="false" ht="12.8" hidden="false" customHeight="false" outlineLevel="0" collapsed="false">
      <c r="A2608" s="0" t="s">
        <v>13</v>
      </c>
      <c r="B2608" s="0" t="s">
        <v>301</v>
      </c>
      <c r="C2608" s="0" t="s">
        <v>519</v>
      </c>
      <c r="D2608" s="0" t="s">
        <v>520</v>
      </c>
      <c r="E2608" s="0" t="s">
        <v>533</v>
      </c>
      <c r="F2608" s="0" t="s">
        <v>539</v>
      </c>
      <c r="G2608" s="0" t="s">
        <v>530</v>
      </c>
    </row>
    <row r="2609" customFormat="false" ht="12.8" hidden="false" customHeight="false" outlineLevel="0" collapsed="false">
      <c r="A2609" s="0" t="s">
        <v>13</v>
      </c>
      <c r="B2609" s="0" t="s">
        <v>301</v>
      </c>
      <c r="C2609" s="0" t="s">
        <v>519</v>
      </c>
      <c r="D2609" s="0" t="s">
        <v>520</v>
      </c>
      <c r="E2609" s="0" t="s">
        <v>534</v>
      </c>
      <c r="F2609" s="0" t="s">
        <v>539</v>
      </c>
      <c r="G2609" s="0" t="s">
        <v>530</v>
      </c>
    </row>
    <row r="2610" customFormat="false" ht="12.8" hidden="false" customHeight="false" outlineLevel="0" collapsed="false">
      <c r="A2610" s="0" t="s">
        <v>13</v>
      </c>
      <c r="B2610" s="0" t="s">
        <v>301</v>
      </c>
      <c r="C2610" s="0" t="s">
        <v>519</v>
      </c>
      <c r="D2610" s="0" t="s">
        <v>520</v>
      </c>
      <c r="E2610" s="0" t="s">
        <v>535</v>
      </c>
      <c r="F2610" s="0" t="s">
        <v>539</v>
      </c>
      <c r="G2610" s="0" t="s">
        <v>530</v>
      </c>
    </row>
    <row r="2611" customFormat="false" ht="12.8" hidden="false" customHeight="false" outlineLevel="0" collapsed="false">
      <c r="A2611" s="0" t="s">
        <v>13</v>
      </c>
      <c r="B2611" s="0" t="s">
        <v>301</v>
      </c>
      <c r="C2611" s="0" t="s">
        <v>519</v>
      </c>
      <c r="D2611" s="0" t="s">
        <v>520</v>
      </c>
      <c r="E2611" s="0" t="s">
        <v>536</v>
      </c>
      <c r="F2611" s="0" t="s">
        <v>539</v>
      </c>
      <c r="G2611" s="0" t="s">
        <v>530</v>
      </c>
    </row>
    <row r="2612" customFormat="false" ht="12.8" hidden="false" customHeight="false" outlineLevel="0" collapsed="false">
      <c r="A2612" s="0" t="s">
        <v>13</v>
      </c>
      <c r="B2612" s="0" t="s">
        <v>301</v>
      </c>
      <c r="C2612" s="0" t="s">
        <v>521</v>
      </c>
      <c r="D2612" s="0" t="s">
        <v>520</v>
      </c>
      <c r="E2612" s="0" t="s">
        <v>537</v>
      </c>
      <c r="F2612" s="0" t="s">
        <v>539</v>
      </c>
      <c r="G2612" s="0" t="s">
        <v>530</v>
      </c>
    </row>
    <row r="2613" customFormat="false" ht="12.8" hidden="false" customHeight="false" outlineLevel="0" collapsed="false">
      <c r="A2613" s="0" t="s">
        <v>13</v>
      </c>
      <c r="B2613" s="0" t="s">
        <v>301</v>
      </c>
      <c r="C2613" s="0" t="s">
        <v>521</v>
      </c>
      <c r="D2613" s="0" t="s">
        <v>520</v>
      </c>
      <c r="E2613" s="0" t="s">
        <v>531</v>
      </c>
      <c r="F2613" s="0" t="s">
        <v>539</v>
      </c>
      <c r="G2613" s="0" t="s">
        <v>530</v>
      </c>
    </row>
    <row r="2614" customFormat="false" ht="12.8" hidden="false" customHeight="false" outlineLevel="0" collapsed="false">
      <c r="A2614" s="0" t="s">
        <v>13</v>
      </c>
      <c r="B2614" s="0" t="s">
        <v>301</v>
      </c>
      <c r="C2614" s="0" t="s">
        <v>521</v>
      </c>
      <c r="D2614" s="0" t="s">
        <v>520</v>
      </c>
      <c r="E2614" s="0" t="s">
        <v>538</v>
      </c>
      <c r="F2614" s="0" t="s">
        <v>539</v>
      </c>
      <c r="G2614" s="0" t="s">
        <v>530</v>
      </c>
    </row>
    <row r="2615" customFormat="false" ht="12.8" hidden="false" customHeight="false" outlineLevel="0" collapsed="false">
      <c r="A2615" s="0" t="s">
        <v>13</v>
      </c>
      <c r="B2615" s="0" t="s">
        <v>301</v>
      </c>
      <c r="C2615" s="0" t="s">
        <v>521</v>
      </c>
      <c r="D2615" s="0" t="s">
        <v>520</v>
      </c>
      <c r="E2615" s="0" t="s">
        <v>536</v>
      </c>
      <c r="F2615" s="0" t="s">
        <v>539</v>
      </c>
      <c r="G2615" s="0" t="s">
        <v>530</v>
      </c>
    </row>
    <row r="2616" customFormat="false" ht="12.8" hidden="false" customHeight="false" outlineLevel="0" collapsed="false">
      <c r="A2616" s="0" t="s">
        <v>13</v>
      </c>
      <c r="B2616" s="0" t="s">
        <v>302</v>
      </c>
      <c r="C2616" s="0" t="s">
        <v>519</v>
      </c>
      <c r="D2616" s="0" t="s">
        <v>520</v>
      </c>
      <c r="E2616" s="0" t="s">
        <v>528</v>
      </c>
      <c r="F2616" s="0" t="s">
        <v>539</v>
      </c>
      <c r="G2616" s="0" t="s">
        <v>530</v>
      </c>
    </row>
    <row r="2617" customFormat="false" ht="12.8" hidden="false" customHeight="false" outlineLevel="0" collapsed="false">
      <c r="A2617" s="0" t="s">
        <v>13</v>
      </c>
      <c r="B2617" s="0" t="s">
        <v>302</v>
      </c>
      <c r="C2617" s="0" t="s">
        <v>519</v>
      </c>
      <c r="D2617" s="0" t="s">
        <v>520</v>
      </c>
      <c r="E2617" s="0" t="s">
        <v>531</v>
      </c>
      <c r="F2617" s="0" t="s">
        <v>539</v>
      </c>
      <c r="G2617" s="0" t="s">
        <v>530</v>
      </c>
    </row>
    <row r="2618" customFormat="false" ht="12.8" hidden="false" customHeight="false" outlineLevel="0" collapsed="false">
      <c r="A2618" s="0" t="s">
        <v>13</v>
      </c>
      <c r="B2618" s="0" t="s">
        <v>302</v>
      </c>
      <c r="C2618" s="0" t="s">
        <v>519</v>
      </c>
      <c r="D2618" s="0" t="s">
        <v>520</v>
      </c>
      <c r="E2618" s="0" t="s">
        <v>533</v>
      </c>
      <c r="F2618" s="0" t="s">
        <v>539</v>
      </c>
      <c r="G2618" s="0" t="s">
        <v>530</v>
      </c>
    </row>
    <row r="2619" customFormat="false" ht="12.8" hidden="false" customHeight="false" outlineLevel="0" collapsed="false">
      <c r="A2619" s="0" t="s">
        <v>13</v>
      </c>
      <c r="B2619" s="0" t="s">
        <v>302</v>
      </c>
      <c r="C2619" s="0" t="s">
        <v>519</v>
      </c>
      <c r="D2619" s="0" t="s">
        <v>520</v>
      </c>
      <c r="E2619" s="0" t="s">
        <v>534</v>
      </c>
      <c r="F2619" s="0" t="s">
        <v>539</v>
      </c>
      <c r="G2619" s="0" t="s">
        <v>530</v>
      </c>
    </row>
    <row r="2620" customFormat="false" ht="12.8" hidden="false" customHeight="false" outlineLevel="0" collapsed="false">
      <c r="A2620" s="0" t="s">
        <v>13</v>
      </c>
      <c r="B2620" s="0" t="s">
        <v>302</v>
      </c>
      <c r="C2620" s="0" t="s">
        <v>519</v>
      </c>
      <c r="D2620" s="0" t="s">
        <v>520</v>
      </c>
      <c r="E2620" s="0" t="s">
        <v>535</v>
      </c>
      <c r="F2620" s="0" t="s">
        <v>539</v>
      </c>
      <c r="G2620" s="0" t="s">
        <v>530</v>
      </c>
    </row>
    <row r="2621" customFormat="false" ht="12.8" hidden="false" customHeight="false" outlineLevel="0" collapsed="false">
      <c r="A2621" s="0" t="s">
        <v>13</v>
      </c>
      <c r="B2621" s="0" t="s">
        <v>302</v>
      </c>
      <c r="C2621" s="0" t="s">
        <v>519</v>
      </c>
      <c r="D2621" s="0" t="s">
        <v>520</v>
      </c>
      <c r="E2621" s="0" t="s">
        <v>536</v>
      </c>
      <c r="F2621" s="0" t="s">
        <v>539</v>
      </c>
      <c r="G2621" s="0" t="s">
        <v>530</v>
      </c>
    </row>
    <row r="2622" customFormat="false" ht="12.8" hidden="false" customHeight="false" outlineLevel="0" collapsed="false">
      <c r="A2622" s="0" t="s">
        <v>13</v>
      </c>
      <c r="B2622" s="0" t="s">
        <v>302</v>
      </c>
      <c r="C2622" s="0" t="s">
        <v>521</v>
      </c>
      <c r="D2622" s="0" t="s">
        <v>520</v>
      </c>
      <c r="E2622" s="0" t="s">
        <v>537</v>
      </c>
      <c r="F2622" s="0" t="s">
        <v>539</v>
      </c>
      <c r="G2622" s="0" t="s">
        <v>530</v>
      </c>
    </row>
    <row r="2623" customFormat="false" ht="12.8" hidden="false" customHeight="false" outlineLevel="0" collapsed="false">
      <c r="A2623" s="0" t="s">
        <v>13</v>
      </c>
      <c r="B2623" s="0" t="s">
        <v>302</v>
      </c>
      <c r="C2623" s="0" t="s">
        <v>521</v>
      </c>
      <c r="D2623" s="0" t="s">
        <v>520</v>
      </c>
      <c r="E2623" s="0" t="s">
        <v>531</v>
      </c>
      <c r="F2623" s="0" t="s">
        <v>539</v>
      </c>
      <c r="G2623" s="0" t="s">
        <v>530</v>
      </c>
    </row>
    <row r="2624" customFormat="false" ht="12.8" hidden="false" customHeight="false" outlineLevel="0" collapsed="false">
      <c r="A2624" s="0" t="s">
        <v>13</v>
      </c>
      <c r="B2624" s="0" t="s">
        <v>302</v>
      </c>
      <c r="C2624" s="0" t="s">
        <v>521</v>
      </c>
      <c r="D2624" s="0" t="s">
        <v>520</v>
      </c>
      <c r="E2624" s="0" t="s">
        <v>538</v>
      </c>
      <c r="F2624" s="0" t="s">
        <v>539</v>
      </c>
      <c r="G2624" s="0" t="s">
        <v>530</v>
      </c>
    </row>
    <row r="2625" customFormat="false" ht="12.8" hidden="false" customHeight="false" outlineLevel="0" collapsed="false">
      <c r="A2625" s="0" t="s">
        <v>13</v>
      </c>
      <c r="B2625" s="0" t="s">
        <v>302</v>
      </c>
      <c r="C2625" s="0" t="s">
        <v>521</v>
      </c>
      <c r="D2625" s="0" t="s">
        <v>520</v>
      </c>
      <c r="E2625" s="0" t="s">
        <v>536</v>
      </c>
      <c r="F2625" s="0" t="s">
        <v>539</v>
      </c>
      <c r="G2625" s="0" t="s">
        <v>530</v>
      </c>
    </row>
    <row r="2626" customFormat="false" ht="12.8" hidden="false" customHeight="false" outlineLevel="0" collapsed="false">
      <c r="A2626" s="0" t="s">
        <v>13</v>
      </c>
      <c r="B2626" s="0" t="s">
        <v>303</v>
      </c>
      <c r="C2626" s="0" t="s">
        <v>519</v>
      </c>
      <c r="D2626" s="0" t="s">
        <v>520</v>
      </c>
      <c r="E2626" s="0" t="s">
        <v>528</v>
      </c>
      <c r="F2626" s="0" t="s">
        <v>539</v>
      </c>
      <c r="G2626" s="0" t="s">
        <v>530</v>
      </c>
    </row>
    <row r="2627" customFormat="false" ht="12.8" hidden="false" customHeight="false" outlineLevel="0" collapsed="false">
      <c r="A2627" s="0" t="s">
        <v>13</v>
      </c>
      <c r="B2627" s="0" t="s">
        <v>303</v>
      </c>
      <c r="C2627" s="0" t="s">
        <v>519</v>
      </c>
      <c r="D2627" s="0" t="s">
        <v>520</v>
      </c>
      <c r="E2627" s="0" t="s">
        <v>531</v>
      </c>
      <c r="F2627" s="0" t="s">
        <v>539</v>
      </c>
      <c r="G2627" s="0" t="s">
        <v>530</v>
      </c>
    </row>
    <row r="2628" customFormat="false" ht="12.8" hidden="false" customHeight="false" outlineLevel="0" collapsed="false">
      <c r="A2628" s="0" t="s">
        <v>13</v>
      </c>
      <c r="B2628" s="0" t="s">
        <v>303</v>
      </c>
      <c r="C2628" s="0" t="s">
        <v>519</v>
      </c>
      <c r="D2628" s="0" t="s">
        <v>520</v>
      </c>
      <c r="E2628" s="0" t="s">
        <v>533</v>
      </c>
      <c r="F2628" s="0" t="s">
        <v>539</v>
      </c>
      <c r="G2628" s="0" t="s">
        <v>530</v>
      </c>
    </row>
    <row r="2629" customFormat="false" ht="12.8" hidden="false" customHeight="false" outlineLevel="0" collapsed="false">
      <c r="A2629" s="0" t="s">
        <v>13</v>
      </c>
      <c r="B2629" s="0" t="s">
        <v>303</v>
      </c>
      <c r="C2629" s="0" t="s">
        <v>519</v>
      </c>
      <c r="D2629" s="0" t="s">
        <v>520</v>
      </c>
      <c r="E2629" s="0" t="s">
        <v>534</v>
      </c>
      <c r="F2629" s="0" t="s">
        <v>539</v>
      </c>
      <c r="G2629" s="0" t="s">
        <v>530</v>
      </c>
    </row>
    <row r="2630" customFormat="false" ht="12.8" hidden="false" customHeight="false" outlineLevel="0" collapsed="false">
      <c r="A2630" s="0" t="s">
        <v>13</v>
      </c>
      <c r="B2630" s="0" t="s">
        <v>303</v>
      </c>
      <c r="C2630" s="0" t="s">
        <v>519</v>
      </c>
      <c r="D2630" s="0" t="s">
        <v>520</v>
      </c>
      <c r="E2630" s="0" t="s">
        <v>535</v>
      </c>
      <c r="F2630" s="0" t="s">
        <v>539</v>
      </c>
      <c r="G2630" s="0" t="s">
        <v>530</v>
      </c>
    </row>
    <row r="2631" customFormat="false" ht="12.8" hidden="false" customHeight="false" outlineLevel="0" collapsed="false">
      <c r="A2631" s="0" t="s">
        <v>13</v>
      </c>
      <c r="B2631" s="0" t="s">
        <v>303</v>
      </c>
      <c r="C2631" s="0" t="s">
        <v>519</v>
      </c>
      <c r="D2631" s="0" t="s">
        <v>520</v>
      </c>
      <c r="E2631" s="0" t="s">
        <v>536</v>
      </c>
      <c r="F2631" s="0" t="s">
        <v>539</v>
      </c>
      <c r="G2631" s="0" t="s">
        <v>530</v>
      </c>
    </row>
    <row r="2632" customFormat="false" ht="12.8" hidden="false" customHeight="false" outlineLevel="0" collapsed="false">
      <c r="A2632" s="0" t="s">
        <v>13</v>
      </c>
      <c r="B2632" s="0" t="s">
        <v>303</v>
      </c>
      <c r="C2632" s="0" t="s">
        <v>521</v>
      </c>
      <c r="D2632" s="0" t="s">
        <v>520</v>
      </c>
      <c r="E2632" s="0" t="s">
        <v>537</v>
      </c>
      <c r="F2632" s="0" t="s">
        <v>539</v>
      </c>
      <c r="G2632" s="0" t="s">
        <v>530</v>
      </c>
    </row>
    <row r="2633" customFormat="false" ht="12.8" hidden="false" customHeight="false" outlineLevel="0" collapsed="false">
      <c r="A2633" s="0" t="s">
        <v>13</v>
      </c>
      <c r="B2633" s="0" t="s">
        <v>303</v>
      </c>
      <c r="C2633" s="0" t="s">
        <v>521</v>
      </c>
      <c r="D2633" s="0" t="s">
        <v>520</v>
      </c>
      <c r="E2633" s="0" t="s">
        <v>531</v>
      </c>
      <c r="F2633" s="0" t="s">
        <v>539</v>
      </c>
      <c r="G2633" s="0" t="s">
        <v>530</v>
      </c>
    </row>
    <row r="2634" customFormat="false" ht="12.8" hidden="false" customHeight="false" outlineLevel="0" collapsed="false">
      <c r="A2634" s="0" t="s">
        <v>13</v>
      </c>
      <c r="B2634" s="0" t="s">
        <v>303</v>
      </c>
      <c r="C2634" s="0" t="s">
        <v>521</v>
      </c>
      <c r="D2634" s="0" t="s">
        <v>520</v>
      </c>
      <c r="E2634" s="0" t="s">
        <v>538</v>
      </c>
      <c r="F2634" s="0" t="s">
        <v>539</v>
      </c>
      <c r="G2634" s="0" t="s">
        <v>530</v>
      </c>
    </row>
    <row r="2635" customFormat="false" ht="12.8" hidden="false" customHeight="false" outlineLevel="0" collapsed="false">
      <c r="A2635" s="0" t="s">
        <v>13</v>
      </c>
      <c r="B2635" s="0" t="s">
        <v>303</v>
      </c>
      <c r="C2635" s="0" t="s">
        <v>521</v>
      </c>
      <c r="D2635" s="0" t="s">
        <v>520</v>
      </c>
      <c r="E2635" s="0" t="s">
        <v>536</v>
      </c>
      <c r="F2635" s="0" t="s">
        <v>539</v>
      </c>
      <c r="G2635" s="0" t="s">
        <v>530</v>
      </c>
    </row>
    <row r="2636" customFormat="false" ht="12.8" hidden="false" customHeight="false" outlineLevel="0" collapsed="false">
      <c r="A2636" s="0" t="s">
        <v>13</v>
      </c>
      <c r="B2636" s="0" t="s">
        <v>304</v>
      </c>
      <c r="C2636" s="0" t="s">
        <v>519</v>
      </c>
      <c r="D2636" s="0" t="s">
        <v>520</v>
      </c>
      <c r="E2636" s="0" t="s">
        <v>528</v>
      </c>
      <c r="F2636" s="0" t="s">
        <v>539</v>
      </c>
      <c r="G2636" s="0" t="s">
        <v>530</v>
      </c>
    </row>
    <row r="2637" customFormat="false" ht="12.8" hidden="false" customHeight="false" outlineLevel="0" collapsed="false">
      <c r="A2637" s="0" t="s">
        <v>13</v>
      </c>
      <c r="B2637" s="0" t="s">
        <v>304</v>
      </c>
      <c r="C2637" s="0" t="s">
        <v>519</v>
      </c>
      <c r="D2637" s="0" t="s">
        <v>520</v>
      </c>
      <c r="E2637" s="0" t="s">
        <v>531</v>
      </c>
      <c r="F2637" s="0" t="s">
        <v>539</v>
      </c>
      <c r="G2637" s="0" t="s">
        <v>530</v>
      </c>
    </row>
    <row r="2638" customFormat="false" ht="12.8" hidden="false" customHeight="false" outlineLevel="0" collapsed="false">
      <c r="A2638" s="0" t="s">
        <v>13</v>
      </c>
      <c r="B2638" s="0" t="s">
        <v>304</v>
      </c>
      <c r="C2638" s="0" t="s">
        <v>519</v>
      </c>
      <c r="D2638" s="0" t="s">
        <v>520</v>
      </c>
      <c r="E2638" s="0" t="s">
        <v>533</v>
      </c>
      <c r="F2638" s="0" t="s">
        <v>539</v>
      </c>
      <c r="G2638" s="0" t="s">
        <v>530</v>
      </c>
    </row>
    <row r="2639" customFormat="false" ht="12.8" hidden="false" customHeight="false" outlineLevel="0" collapsed="false">
      <c r="A2639" s="0" t="s">
        <v>13</v>
      </c>
      <c r="B2639" s="0" t="s">
        <v>304</v>
      </c>
      <c r="C2639" s="0" t="s">
        <v>519</v>
      </c>
      <c r="D2639" s="0" t="s">
        <v>520</v>
      </c>
      <c r="E2639" s="0" t="s">
        <v>534</v>
      </c>
      <c r="F2639" s="0" t="s">
        <v>539</v>
      </c>
      <c r="G2639" s="0" t="s">
        <v>530</v>
      </c>
    </row>
    <row r="2640" customFormat="false" ht="12.8" hidden="false" customHeight="false" outlineLevel="0" collapsed="false">
      <c r="A2640" s="0" t="s">
        <v>13</v>
      </c>
      <c r="B2640" s="0" t="s">
        <v>304</v>
      </c>
      <c r="C2640" s="0" t="s">
        <v>519</v>
      </c>
      <c r="D2640" s="0" t="s">
        <v>520</v>
      </c>
      <c r="E2640" s="0" t="s">
        <v>535</v>
      </c>
      <c r="F2640" s="0" t="s">
        <v>539</v>
      </c>
      <c r="G2640" s="0" t="s">
        <v>530</v>
      </c>
    </row>
    <row r="2641" customFormat="false" ht="12.8" hidden="false" customHeight="false" outlineLevel="0" collapsed="false">
      <c r="A2641" s="0" t="s">
        <v>13</v>
      </c>
      <c r="B2641" s="0" t="s">
        <v>304</v>
      </c>
      <c r="C2641" s="0" t="s">
        <v>519</v>
      </c>
      <c r="D2641" s="0" t="s">
        <v>520</v>
      </c>
      <c r="E2641" s="0" t="s">
        <v>536</v>
      </c>
      <c r="F2641" s="0" t="s">
        <v>539</v>
      </c>
      <c r="G2641" s="0" t="s">
        <v>530</v>
      </c>
    </row>
    <row r="2642" customFormat="false" ht="12.8" hidden="false" customHeight="false" outlineLevel="0" collapsed="false">
      <c r="A2642" s="0" t="s">
        <v>13</v>
      </c>
      <c r="B2642" s="0" t="s">
        <v>304</v>
      </c>
      <c r="C2642" s="0" t="s">
        <v>521</v>
      </c>
      <c r="D2642" s="0" t="s">
        <v>520</v>
      </c>
      <c r="E2642" s="0" t="s">
        <v>537</v>
      </c>
      <c r="F2642" s="0" t="s">
        <v>539</v>
      </c>
      <c r="G2642" s="0" t="s">
        <v>530</v>
      </c>
    </row>
    <row r="2643" customFormat="false" ht="12.8" hidden="false" customHeight="false" outlineLevel="0" collapsed="false">
      <c r="A2643" s="0" t="s">
        <v>13</v>
      </c>
      <c r="B2643" s="0" t="s">
        <v>304</v>
      </c>
      <c r="C2643" s="0" t="s">
        <v>521</v>
      </c>
      <c r="D2643" s="0" t="s">
        <v>520</v>
      </c>
      <c r="E2643" s="0" t="s">
        <v>531</v>
      </c>
      <c r="F2643" s="0" t="s">
        <v>539</v>
      </c>
      <c r="G2643" s="0" t="s">
        <v>530</v>
      </c>
    </row>
    <row r="2644" customFormat="false" ht="12.8" hidden="false" customHeight="false" outlineLevel="0" collapsed="false">
      <c r="A2644" s="0" t="s">
        <v>13</v>
      </c>
      <c r="B2644" s="0" t="s">
        <v>304</v>
      </c>
      <c r="C2644" s="0" t="s">
        <v>521</v>
      </c>
      <c r="D2644" s="0" t="s">
        <v>520</v>
      </c>
      <c r="E2644" s="0" t="s">
        <v>538</v>
      </c>
      <c r="F2644" s="0" t="s">
        <v>539</v>
      </c>
      <c r="G2644" s="0" t="s">
        <v>530</v>
      </c>
    </row>
    <row r="2645" customFormat="false" ht="12.8" hidden="false" customHeight="false" outlineLevel="0" collapsed="false">
      <c r="A2645" s="0" t="s">
        <v>13</v>
      </c>
      <c r="B2645" s="0" t="s">
        <v>304</v>
      </c>
      <c r="C2645" s="0" t="s">
        <v>521</v>
      </c>
      <c r="D2645" s="0" t="s">
        <v>520</v>
      </c>
      <c r="E2645" s="0" t="s">
        <v>536</v>
      </c>
      <c r="F2645" s="0" t="s">
        <v>539</v>
      </c>
      <c r="G2645" s="0" t="s">
        <v>530</v>
      </c>
    </row>
    <row r="2646" customFormat="false" ht="12.8" hidden="false" customHeight="false" outlineLevel="0" collapsed="false">
      <c r="A2646" s="0" t="s">
        <v>13</v>
      </c>
      <c r="B2646" s="0" t="s">
        <v>305</v>
      </c>
      <c r="C2646" s="0" t="s">
        <v>519</v>
      </c>
      <c r="D2646" s="0" t="s">
        <v>520</v>
      </c>
      <c r="E2646" s="0" t="s">
        <v>528</v>
      </c>
      <c r="F2646" s="0" t="s">
        <v>539</v>
      </c>
      <c r="G2646" s="0" t="s">
        <v>530</v>
      </c>
    </row>
    <row r="2647" customFormat="false" ht="12.8" hidden="false" customHeight="false" outlineLevel="0" collapsed="false">
      <c r="A2647" s="0" t="s">
        <v>13</v>
      </c>
      <c r="B2647" s="0" t="s">
        <v>305</v>
      </c>
      <c r="C2647" s="0" t="s">
        <v>519</v>
      </c>
      <c r="D2647" s="0" t="s">
        <v>520</v>
      </c>
      <c r="E2647" s="0" t="s">
        <v>531</v>
      </c>
      <c r="F2647" s="0" t="s">
        <v>539</v>
      </c>
      <c r="G2647" s="0" t="s">
        <v>530</v>
      </c>
    </row>
    <row r="2648" customFormat="false" ht="12.8" hidden="false" customHeight="false" outlineLevel="0" collapsed="false">
      <c r="A2648" s="0" t="s">
        <v>13</v>
      </c>
      <c r="B2648" s="0" t="s">
        <v>305</v>
      </c>
      <c r="C2648" s="0" t="s">
        <v>519</v>
      </c>
      <c r="D2648" s="0" t="s">
        <v>520</v>
      </c>
      <c r="E2648" s="0" t="s">
        <v>533</v>
      </c>
      <c r="F2648" s="0" t="s">
        <v>539</v>
      </c>
      <c r="G2648" s="0" t="s">
        <v>530</v>
      </c>
    </row>
    <row r="2649" customFormat="false" ht="12.8" hidden="false" customHeight="false" outlineLevel="0" collapsed="false">
      <c r="A2649" s="0" t="s">
        <v>13</v>
      </c>
      <c r="B2649" s="0" t="s">
        <v>305</v>
      </c>
      <c r="C2649" s="0" t="s">
        <v>519</v>
      </c>
      <c r="D2649" s="0" t="s">
        <v>520</v>
      </c>
      <c r="E2649" s="0" t="s">
        <v>534</v>
      </c>
      <c r="F2649" s="0" t="s">
        <v>539</v>
      </c>
      <c r="G2649" s="0" t="s">
        <v>530</v>
      </c>
    </row>
    <row r="2650" customFormat="false" ht="12.8" hidden="false" customHeight="false" outlineLevel="0" collapsed="false">
      <c r="A2650" s="0" t="s">
        <v>13</v>
      </c>
      <c r="B2650" s="0" t="s">
        <v>305</v>
      </c>
      <c r="C2650" s="0" t="s">
        <v>519</v>
      </c>
      <c r="D2650" s="0" t="s">
        <v>520</v>
      </c>
      <c r="E2650" s="0" t="s">
        <v>535</v>
      </c>
      <c r="F2650" s="0" t="s">
        <v>539</v>
      </c>
      <c r="G2650" s="0" t="s">
        <v>530</v>
      </c>
    </row>
    <row r="2651" customFormat="false" ht="12.8" hidden="false" customHeight="false" outlineLevel="0" collapsed="false">
      <c r="A2651" s="0" t="s">
        <v>13</v>
      </c>
      <c r="B2651" s="0" t="s">
        <v>305</v>
      </c>
      <c r="C2651" s="0" t="s">
        <v>519</v>
      </c>
      <c r="D2651" s="0" t="s">
        <v>520</v>
      </c>
      <c r="E2651" s="0" t="s">
        <v>536</v>
      </c>
      <c r="F2651" s="0" t="s">
        <v>539</v>
      </c>
      <c r="G2651" s="0" t="s">
        <v>530</v>
      </c>
    </row>
    <row r="2652" customFormat="false" ht="12.8" hidden="false" customHeight="false" outlineLevel="0" collapsed="false">
      <c r="A2652" s="0" t="s">
        <v>13</v>
      </c>
      <c r="B2652" s="0" t="s">
        <v>305</v>
      </c>
      <c r="C2652" s="0" t="s">
        <v>521</v>
      </c>
      <c r="D2652" s="0" t="s">
        <v>520</v>
      </c>
      <c r="E2652" s="0" t="s">
        <v>537</v>
      </c>
      <c r="F2652" s="0" t="s">
        <v>539</v>
      </c>
      <c r="G2652" s="0" t="s">
        <v>530</v>
      </c>
    </row>
    <row r="2653" customFormat="false" ht="12.8" hidden="false" customHeight="false" outlineLevel="0" collapsed="false">
      <c r="A2653" s="0" t="s">
        <v>13</v>
      </c>
      <c r="B2653" s="0" t="s">
        <v>305</v>
      </c>
      <c r="C2653" s="0" t="s">
        <v>521</v>
      </c>
      <c r="D2653" s="0" t="s">
        <v>520</v>
      </c>
      <c r="E2653" s="0" t="s">
        <v>531</v>
      </c>
      <c r="F2653" s="0" t="s">
        <v>539</v>
      </c>
      <c r="G2653" s="0" t="s">
        <v>530</v>
      </c>
    </row>
    <row r="2654" customFormat="false" ht="12.8" hidden="false" customHeight="false" outlineLevel="0" collapsed="false">
      <c r="A2654" s="0" t="s">
        <v>13</v>
      </c>
      <c r="B2654" s="0" t="s">
        <v>305</v>
      </c>
      <c r="C2654" s="0" t="s">
        <v>521</v>
      </c>
      <c r="D2654" s="0" t="s">
        <v>520</v>
      </c>
      <c r="E2654" s="0" t="s">
        <v>538</v>
      </c>
      <c r="F2654" s="0" t="s">
        <v>539</v>
      </c>
      <c r="G2654" s="0" t="s">
        <v>530</v>
      </c>
    </row>
    <row r="2655" customFormat="false" ht="12.8" hidden="false" customHeight="false" outlineLevel="0" collapsed="false">
      <c r="A2655" s="0" t="s">
        <v>13</v>
      </c>
      <c r="B2655" s="0" t="s">
        <v>305</v>
      </c>
      <c r="C2655" s="0" t="s">
        <v>521</v>
      </c>
      <c r="D2655" s="0" t="s">
        <v>520</v>
      </c>
      <c r="E2655" s="0" t="s">
        <v>536</v>
      </c>
      <c r="F2655" s="0" t="s">
        <v>539</v>
      </c>
      <c r="G2655" s="0" t="s">
        <v>530</v>
      </c>
    </row>
    <row r="2656" customFormat="false" ht="12.8" hidden="false" customHeight="false" outlineLevel="0" collapsed="false">
      <c r="A2656" s="0" t="s">
        <v>13</v>
      </c>
      <c r="B2656" s="0" t="s">
        <v>306</v>
      </c>
      <c r="C2656" s="0" t="s">
        <v>519</v>
      </c>
      <c r="D2656" s="0" t="s">
        <v>520</v>
      </c>
      <c r="E2656" s="0" t="s">
        <v>528</v>
      </c>
      <c r="F2656" s="0" t="s">
        <v>539</v>
      </c>
      <c r="G2656" s="0" t="s">
        <v>530</v>
      </c>
    </row>
    <row r="2657" customFormat="false" ht="12.8" hidden="false" customHeight="false" outlineLevel="0" collapsed="false">
      <c r="A2657" s="0" t="s">
        <v>13</v>
      </c>
      <c r="B2657" s="0" t="s">
        <v>306</v>
      </c>
      <c r="C2657" s="0" t="s">
        <v>519</v>
      </c>
      <c r="D2657" s="0" t="s">
        <v>520</v>
      </c>
      <c r="E2657" s="0" t="s">
        <v>531</v>
      </c>
      <c r="F2657" s="0" t="s">
        <v>539</v>
      </c>
      <c r="G2657" s="0" t="s">
        <v>530</v>
      </c>
    </row>
    <row r="2658" customFormat="false" ht="12.8" hidden="false" customHeight="false" outlineLevel="0" collapsed="false">
      <c r="A2658" s="0" t="s">
        <v>13</v>
      </c>
      <c r="B2658" s="0" t="s">
        <v>306</v>
      </c>
      <c r="C2658" s="0" t="s">
        <v>519</v>
      </c>
      <c r="D2658" s="0" t="s">
        <v>520</v>
      </c>
      <c r="E2658" s="0" t="s">
        <v>533</v>
      </c>
      <c r="F2658" s="0" t="s">
        <v>539</v>
      </c>
      <c r="G2658" s="0" t="s">
        <v>530</v>
      </c>
    </row>
    <row r="2659" customFormat="false" ht="12.8" hidden="false" customHeight="false" outlineLevel="0" collapsed="false">
      <c r="A2659" s="0" t="s">
        <v>13</v>
      </c>
      <c r="B2659" s="0" t="s">
        <v>306</v>
      </c>
      <c r="C2659" s="0" t="s">
        <v>519</v>
      </c>
      <c r="D2659" s="0" t="s">
        <v>520</v>
      </c>
      <c r="E2659" s="0" t="s">
        <v>534</v>
      </c>
      <c r="F2659" s="0" t="s">
        <v>539</v>
      </c>
      <c r="G2659" s="0" t="s">
        <v>530</v>
      </c>
    </row>
    <row r="2660" customFormat="false" ht="12.8" hidden="false" customHeight="false" outlineLevel="0" collapsed="false">
      <c r="A2660" s="0" t="s">
        <v>13</v>
      </c>
      <c r="B2660" s="0" t="s">
        <v>306</v>
      </c>
      <c r="C2660" s="0" t="s">
        <v>519</v>
      </c>
      <c r="D2660" s="0" t="s">
        <v>520</v>
      </c>
      <c r="E2660" s="0" t="s">
        <v>535</v>
      </c>
      <c r="F2660" s="0" t="s">
        <v>539</v>
      </c>
      <c r="G2660" s="0" t="s">
        <v>530</v>
      </c>
    </row>
    <row r="2661" customFormat="false" ht="12.8" hidden="false" customHeight="false" outlineLevel="0" collapsed="false">
      <c r="A2661" s="0" t="s">
        <v>13</v>
      </c>
      <c r="B2661" s="0" t="s">
        <v>306</v>
      </c>
      <c r="C2661" s="0" t="s">
        <v>519</v>
      </c>
      <c r="D2661" s="0" t="s">
        <v>520</v>
      </c>
      <c r="E2661" s="0" t="s">
        <v>536</v>
      </c>
      <c r="F2661" s="0" t="s">
        <v>539</v>
      </c>
      <c r="G2661" s="0" t="s">
        <v>530</v>
      </c>
    </row>
    <row r="2662" customFormat="false" ht="12.8" hidden="false" customHeight="false" outlineLevel="0" collapsed="false">
      <c r="A2662" s="0" t="s">
        <v>13</v>
      </c>
      <c r="B2662" s="0" t="s">
        <v>306</v>
      </c>
      <c r="C2662" s="0" t="s">
        <v>521</v>
      </c>
      <c r="D2662" s="0" t="s">
        <v>520</v>
      </c>
      <c r="E2662" s="0" t="s">
        <v>537</v>
      </c>
      <c r="F2662" s="0" t="s">
        <v>539</v>
      </c>
      <c r="G2662" s="0" t="s">
        <v>530</v>
      </c>
    </row>
    <row r="2663" customFormat="false" ht="12.8" hidden="false" customHeight="false" outlineLevel="0" collapsed="false">
      <c r="A2663" s="0" t="s">
        <v>13</v>
      </c>
      <c r="B2663" s="0" t="s">
        <v>306</v>
      </c>
      <c r="C2663" s="0" t="s">
        <v>521</v>
      </c>
      <c r="D2663" s="0" t="s">
        <v>520</v>
      </c>
      <c r="E2663" s="0" t="s">
        <v>531</v>
      </c>
      <c r="F2663" s="0" t="s">
        <v>539</v>
      </c>
      <c r="G2663" s="0" t="s">
        <v>530</v>
      </c>
    </row>
    <row r="2664" customFormat="false" ht="12.8" hidden="false" customHeight="false" outlineLevel="0" collapsed="false">
      <c r="A2664" s="0" t="s">
        <v>13</v>
      </c>
      <c r="B2664" s="0" t="s">
        <v>306</v>
      </c>
      <c r="C2664" s="0" t="s">
        <v>521</v>
      </c>
      <c r="D2664" s="0" t="s">
        <v>520</v>
      </c>
      <c r="E2664" s="0" t="s">
        <v>538</v>
      </c>
      <c r="F2664" s="0" t="s">
        <v>539</v>
      </c>
      <c r="G2664" s="0" t="s">
        <v>530</v>
      </c>
    </row>
    <row r="2665" customFormat="false" ht="12.8" hidden="false" customHeight="false" outlineLevel="0" collapsed="false">
      <c r="A2665" s="0" t="s">
        <v>13</v>
      </c>
      <c r="B2665" s="0" t="s">
        <v>306</v>
      </c>
      <c r="C2665" s="0" t="s">
        <v>521</v>
      </c>
      <c r="D2665" s="0" t="s">
        <v>520</v>
      </c>
      <c r="E2665" s="0" t="s">
        <v>536</v>
      </c>
      <c r="F2665" s="0" t="s">
        <v>539</v>
      </c>
      <c r="G2665" s="0" t="s">
        <v>530</v>
      </c>
    </row>
    <row r="2666" customFormat="false" ht="12.8" hidden="false" customHeight="false" outlineLevel="0" collapsed="false">
      <c r="A2666" s="0" t="s">
        <v>13</v>
      </c>
      <c r="B2666" s="0" t="s">
        <v>307</v>
      </c>
      <c r="C2666" s="0" t="s">
        <v>519</v>
      </c>
      <c r="D2666" s="0" t="s">
        <v>520</v>
      </c>
      <c r="E2666" s="0" t="s">
        <v>528</v>
      </c>
      <c r="F2666" s="0" t="s">
        <v>539</v>
      </c>
      <c r="G2666" s="0" t="s">
        <v>530</v>
      </c>
    </row>
    <row r="2667" customFormat="false" ht="12.8" hidden="false" customHeight="false" outlineLevel="0" collapsed="false">
      <c r="A2667" s="0" t="s">
        <v>13</v>
      </c>
      <c r="B2667" s="0" t="s">
        <v>307</v>
      </c>
      <c r="C2667" s="0" t="s">
        <v>519</v>
      </c>
      <c r="D2667" s="0" t="s">
        <v>520</v>
      </c>
      <c r="E2667" s="0" t="s">
        <v>531</v>
      </c>
      <c r="F2667" s="0" t="s">
        <v>539</v>
      </c>
      <c r="G2667" s="0" t="s">
        <v>530</v>
      </c>
    </row>
    <row r="2668" customFormat="false" ht="12.8" hidden="false" customHeight="false" outlineLevel="0" collapsed="false">
      <c r="A2668" s="0" t="s">
        <v>13</v>
      </c>
      <c r="B2668" s="0" t="s">
        <v>307</v>
      </c>
      <c r="C2668" s="0" t="s">
        <v>519</v>
      </c>
      <c r="D2668" s="0" t="s">
        <v>520</v>
      </c>
      <c r="E2668" s="0" t="s">
        <v>533</v>
      </c>
      <c r="F2668" s="0" t="s">
        <v>539</v>
      </c>
      <c r="G2668" s="0" t="s">
        <v>530</v>
      </c>
    </row>
    <row r="2669" customFormat="false" ht="12.8" hidden="false" customHeight="false" outlineLevel="0" collapsed="false">
      <c r="A2669" s="0" t="s">
        <v>13</v>
      </c>
      <c r="B2669" s="0" t="s">
        <v>307</v>
      </c>
      <c r="C2669" s="0" t="s">
        <v>519</v>
      </c>
      <c r="D2669" s="0" t="s">
        <v>520</v>
      </c>
      <c r="E2669" s="0" t="s">
        <v>534</v>
      </c>
      <c r="F2669" s="0" t="s">
        <v>539</v>
      </c>
      <c r="G2669" s="0" t="s">
        <v>530</v>
      </c>
    </row>
    <row r="2670" customFormat="false" ht="12.8" hidden="false" customHeight="false" outlineLevel="0" collapsed="false">
      <c r="A2670" s="0" t="s">
        <v>13</v>
      </c>
      <c r="B2670" s="0" t="s">
        <v>307</v>
      </c>
      <c r="C2670" s="0" t="s">
        <v>519</v>
      </c>
      <c r="D2670" s="0" t="s">
        <v>520</v>
      </c>
      <c r="E2670" s="0" t="s">
        <v>535</v>
      </c>
      <c r="F2670" s="0" t="s">
        <v>539</v>
      </c>
      <c r="G2670" s="0" t="s">
        <v>530</v>
      </c>
    </row>
    <row r="2671" customFormat="false" ht="12.8" hidden="false" customHeight="false" outlineLevel="0" collapsed="false">
      <c r="A2671" s="0" t="s">
        <v>13</v>
      </c>
      <c r="B2671" s="0" t="s">
        <v>307</v>
      </c>
      <c r="C2671" s="0" t="s">
        <v>519</v>
      </c>
      <c r="D2671" s="0" t="s">
        <v>520</v>
      </c>
      <c r="E2671" s="0" t="s">
        <v>536</v>
      </c>
      <c r="F2671" s="0" t="s">
        <v>539</v>
      </c>
      <c r="G2671" s="0" t="s">
        <v>530</v>
      </c>
    </row>
    <row r="2672" customFormat="false" ht="12.8" hidden="false" customHeight="false" outlineLevel="0" collapsed="false">
      <c r="A2672" s="0" t="s">
        <v>13</v>
      </c>
      <c r="B2672" s="0" t="s">
        <v>307</v>
      </c>
      <c r="C2672" s="0" t="s">
        <v>521</v>
      </c>
      <c r="D2672" s="0" t="s">
        <v>520</v>
      </c>
      <c r="E2672" s="0" t="s">
        <v>537</v>
      </c>
      <c r="F2672" s="0" t="s">
        <v>539</v>
      </c>
      <c r="G2672" s="0" t="s">
        <v>530</v>
      </c>
    </row>
    <row r="2673" customFormat="false" ht="12.8" hidden="false" customHeight="false" outlineLevel="0" collapsed="false">
      <c r="A2673" s="0" t="s">
        <v>13</v>
      </c>
      <c r="B2673" s="0" t="s">
        <v>307</v>
      </c>
      <c r="C2673" s="0" t="s">
        <v>521</v>
      </c>
      <c r="D2673" s="0" t="s">
        <v>520</v>
      </c>
      <c r="E2673" s="0" t="s">
        <v>531</v>
      </c>
      <c r="F2673" s="0" t="s">
        <v>539</v>
      </c>
      <c r="G2673" s="0" t="s">
        <v>530</v>
      </c>
    </row>
    <row r="2674" customFormat="false" ht="12.8" hidden="false" customHeight="false" outlineLevel="0" collapsed="false">
      <c r="A2674" s="0" t="s">
        <v>13</v>
      </c>
      <c r="B2674" s="0" t="s">
        <v>307</v>
      </c>
      <c r="C2674" s="0" t="s">
        <v>521</v>
      </c>
      <c r="D2674" s="0" t="s">
        <v>520</v>
      </c>
      <c r="E2674" s="0" t="s">
        <v>538</v>
      </c>
      <c r="F2674" s="0" t="s">
        <v>539</v>
      </c>
      <c r="G2674" s="0" t="s">
        <v>530</v>
      </c>
    </row>
    <row r="2675" customFormat="false" ht="12.8" hidden="false" customHeight="false" outlineLevel="0" collapsed="false">
      <c r="A2675" s="0" t="s">
        <v>13</v>
      </c>
      <c r="B2675" s="0" t="s">
        <v>307</v>
      </c>
      <c r="C2675" s="0" t="s">
        <v>521</v>
      </c>
      <c r="D2675" s="0" t="s">
        <v>520</v>
      </c>
      <c r="E2675" s="0" t="s">
        <v>536</v>
      </c>
      <c r="F2675" s="0" t="s">
        <v>539</v>
      </c>
      <c r="G2675" s="0" t="s">
        <v>530</v>
      </c>
    </row>
    <row r="2676" customFormat="false" ht="12.8" hidden="false" customHeight="false" outlineLevel="0" collapsed="false">
      <c r="A2676" s="0" t="s">
        <v>13</v>
      </c>
      <c r="B2676" s="0" t="s">
        <v>308</v>
      </c>
      <c r="C2676" s="0" t="s">
        <v>519</v>
      </c>
      <c r="D2676" s="0" t="s">
        <v>520</v>
      </c>
      <c r="E2676" s="0" t="s">
        <v>528</v>
      </c>
      <c r="F2676" s="0" t="s">
        <v>539</v>
      </c>
      <c r="G2676" s="0" t="s">
        <v>530</v>
      </c>
    </row>
    <row r="2677" customFormat="false" ht="12.8" hidden="false" customHeight="false" outlineLevel="0" collapsed="false">
      <c r="A2677" s="0" t="s">
        <v>13</v>
      </c>
      <c r="B2677" s="0" t="s">
        <v>308</v>
      </c>
      <c r="C2677" s="0" t="s">
        <v>519</v>
      </c>
      <c r="D2677" s="0" t="s">
        <v>520</v>
      </c>
      <c r="E2677" s="0" t="s">
        <v>531</v>
      </c>
      <c r="F2677" s="0" t="s">
        <v>539</v>
      </c>
      <c r="G2677" s="0" t="s">
        <v>530</v>
      </c>
    </row>
    <row r="2678" customFormat="false" ht="12.8" hidden="false" customHeight="false" outlineLevel="0" collapsed="false">
      <c r="A2678" s="0" t="s">
        <v>13</v>
      </c>
      <c r="B2678" s="0" t="s">
        <v>308</v>
      </c>
      <c r="C2678" s="0" t="s">
        <v>519</v>
      </c>
      <c r="D2678" s="0" t="s">
        <v>520</v>
      </c>
      <c r="E2678" s="0" t="s">
        <v>533</v>
      </c>
      <c r="F2678" s="0" t="s">
        <v>539</v>
      </c>
      <c r="G2678" s="0" t="s">
        <v>530</v>
      </c>
    </row>
    <row r="2679" customFormat="false" ht="12.8" hidden="false" customHeight="false" outlineLevel="0" collapsed="false">
      <c r="A2679" s="0" t="s">
        <v>13</v>
      </c>
      <c r="B2679" s="0" t="s">
        <v>308</v>
      </c>
      <c r="C2679" s="0" t="s">
        <v>519</v>
      </c>
      <c r="D2679" s="0" t="s">
        <v>520</v>
      </c>
      <c r="E2679" s="0" t="s">
        <v>534</v>
      </c>
      <c r="F2679" s="0" t="s">
        <v>539</v>
      </c>
      <c r="G2679" s="0" t="s">
        <v>530</v>
      </c>
    </row>
    <row r="2680" customFormat="false" ht="12.8" hidden="false" customHeight="false" outlineLevel="0" collapsed="false">
      <c r="A2680" s="0" t="s">
        <v>13</v>
      </c>
      <c r="B2680" s="0" t="s">
        <v>308</v>
      </c>
      <c r="C2680" s="0" t="s">
        <v>519</v>
      </c>
      <c r="D2680" s="0" t="s">
        <v>520</v>
      </c>
      <c r="E2680" s="0" t="s">
        <v>535</v>
      </c>
      <c r="F2680" s="0" t="s">
        <v>539</v>
      </c>
      <c r="G2680" s="0" t="s">
        <v>530</v>
      </c>
    </row>
    <row r="2681" customFormat="false" ht="12.8" hidden="false" customHeight="false" outlineLevel="0" collapsed="false">
      <c r="A2681" s="0" t="s">
        <v>13</v>
      </c>
      <c r="B2681" s="0" t="s">
        <v>308</v>
      </c>
      <c r="C2681" s="0" t="s">
        <v>519</v>
      </c>
      <c r="D2681" s="0" t="s">
        <v>520</v>
      </c>
      <c r="E2681" s="0" t="s">
        <v>536</v>
      </c>
      <c r="F2681" s="0" t="s">
        <v>539</v>
      </c>
      <c r="G2681" s="0" t="s">
        <v>530</v>
      </c>
    </row>
    <row r="2682" customFormat="false" ht="12.8" hidden="false" customHeight="false" outlineLevel="0" collapsed="false">
      <c r="A2682" s="0" t="s">
        <v>13</v>
      </c>
      <c r="B2682" s="0" t="s">
        <v>308</v>
      </c>
      <c r="C2682" s="0" t="s">
        <v>521</v>
      </c>
      <c r="D2682" s="0" t="s">
        <v>520</v>
      </c>
      <c r="E2682" s="0" t="s">
        <v>537</v>
      </c>
      <c r="F2682" s="0" t="s">
        <v>539</v>
      </c>
      <c r="G2682" s="0" t="s">
        <v>530</v>
      </c>
    </row>
    <row r="2683" customFormat="false" ht="12.8" hidden="false" customHeight="false" outlineLevel="0" collapsed="false">
      <c r="A2683" s="0" t="s">
        <v>13</v>
      </c>
      <c r="B2683" s="0" t="s">
        <v>308</v>
      </c>
      <c r="C2683" s="0" t="s">
        <v>521</v>
      </c>
      <c r="D2683" s="0" t="s">
        <v>520</v>
      </c>
      <c r="E2683" s="0" t="s">
        <v>531</v>
      </c>
      <c r="F2683" s="0" t="s">
        <v>539</v>
      </c>
      <c r="G2683" s="0" t="s">
        <v>530</v>
      </c>
    </row>
    <row r="2684" customFormat="false" ht="12.8" hidden="false" customHeight="false" outlineLevel="0" collapsed="false">
      <c r="A2684" s="0" t="s">
        <v>13</v>
      </c>
      <c r="B2684" s="0" t="s">
        <v>308</v>
      </c>
      <c r="C2684" s="0" t="s">
        <v>521</v>
      </c>
      <c r="D2684" s="0" t="s">
        <v>520</v>
      </c>
      <c r="E2684" s="0" t="s">
        <v>538</v>
      </c>
      <c r="F2684" s="0" t="s">
        <v>539</v>
      </c>
      <c r="G2684" s="0" t="s">
        <v>530</v>
      </c>
    </row>
    <row r="2685" customFormat="false" ht="12.8" hidden="false" customHeight="false" outlineLevel="0" collapsed="false">
      <c r="A2685" s="0" t="s">
        <v>13</v>
      </c>
      <c r="B2685" s="0" t="s">
        <v>308</v>
      </c>
      <c r="C2685" s="0" t="s">
        <v>521</v>
      </c>
      <c r="D2685" s="0" t="s">
        <v>520</v>
      </c>
      <c r="E2685" s="0" t="s">
        <v>536</v>
      </c>
      <c r="F2685" s="0" t="s">
        <v>539</v>
      </c>
      <c r="G2685" s="0" t="s">
        <v>530</v>
      </c>
    </row>
    <row r="2686" customFormat="false" ht="12.8" hidden="false" customHeight="false" outlineLevel="0" collapsed="false">
      <c r="A2686" s="0" t="s">
        <v>13</v>
      </c>
      <c r="B2686" s="0" t="s">
        <v>309</v>
      </c>
      <c r="C2686" s="0" t="s">
        <v>519</v>
      </c>
      <c r="D2686" s="0" t="s">
        <v>520</v>
      </c>
      <c r="E2686" s="0" t="s">
        <v>528</v>
      </c>
      <c r="F2686" s="0" t="s">
        <v>539</v>
      </c>
      <c r="G2686" s="0" t="s">
        <v>530</v>
      </c>
    </row>
    <row r="2687" customFormat="false" ht="12.8" hidden="false" customHeight="false" outlineLevel="0" collapsed="false">
      <c r="A2687" s="0" t="s">
        <v>13</v>
      </c>
      <c r="B2687" s="0" t="s">
        <v>309</v>
      </c>
      <c r="C2687" s="0" t="s">
        <v>519</v>
      </c>
      <c r="D2687" s="0" t="s">
        <v>520</v>
      </c>
      <c r="E2687" s="0" t="s">
        <v>531</v>
      </c>
      <c r="F2687" s="0" t="s">
        <v>539</v>
      </c>
      <c r="G2687" s="0" t="s">
        <v>530</v>
      </c>
    </row>
    <row r="2688" customFormat="false" ht="12.8" hidden="false" customHeight="false" outlineLevel="0" collapsed="false">
      <c r="A2688" s="0" t="s">
        <v>13</v>
      </c>
      <c r="B2688" s="0" t="s">
        <v>309</v>
      </c>
      <c r="C2688" s="0" t="s">
        <v>519</v>
      </c>
      <c r="D2688" s="0" t="s">
        <v>520</v>
      </c>
      <c r="E2688" s="0" t="s">
        <v>533</v>
      </c>
      <c r="F2688" s="0" t="s">
        <v>539</v>
      </c>
      <c r="G2688" s="0" t="s">
        <v>530</v>
      </c>
    </row>
    <row r="2689" customFormat="false" ht="12.8" hidden="false" customHeight="false" outlineLevel="0" collapsed="false">
      <c r="A2689" s="0" t="s">
        <v>13</v>
      </c>
      <c r="B2689" s="0" t="s">
        <v>309</v>
      </c>
      <c r="C2689" s="0" t="s">
        <v>519</v>
      </c>
      <c r="D2689" s="0" t="s">
        <v>520</v>
      </c>
      <c r="E2689" s="0" t="s">
        <v>534</v>
      </c>
      <c r="F2689" s="0" t="s">
        <v>539</v>
      </c>
      <c r="G2689" s="0" t="s">
        <v>530</v>
      </c>
    </row>
    <row r="2690" customFormat="false" ht="12.8" hidden="false" customHeight="false" outlineLevel="0" collapsed="false">
      <c r="A2690" s="0" t="s">
        <v>13</v>
      </c>
      <c r="B2690" s="0" t="s">
        <v>309</v>
      </c>
      <c r="C2690" s="0" t="s">
        <v>519</v>
      </c>
      <c r="D2690" s="0" t="s">
        <v>520</v>
      </c>
      <c r="E2690" s="0" t="s">
        <v>535</v>
      </c>
      <c r="F2690" s="0" t="s">
        <v>539</v>
      </c>
      <c r="G2690" s="0" t="s">
        <v>530</v>
      </c>
    </row>
    <row r="2691" customFormat="false" ht="12.8" hidden="false" customHeight="false" outlineLevel="0" collapsed="false">
      <c r="A2691" s="0" t="s">
        <v>13</v>
      </c>
      <c r="B2691" s="0" t="s">
        <v>309</v>
      </c>
      <c r="C2691" s="0" t="s">
        <v>519</v>
      </c>
      <c r="D2691" s="0" t="s">
        <v>520</v>
      </c>
      <c r="E2691" s="0" t="s">
        <v>536</v>
      </c>
      <c r="F2691" s="0" t="s">
        <v>539</v>
      </c>
      <c r="G2691" s="0" t="s">
        <v>530</v>
      </c>
    </row>
    <row r="2692" customFormat="false" ht="12.8" hidden="false" customHeight="false" outlineLevel="0" collapsed="false">
      <c r="A2692" s="0" t="s">
        <v>13</v>
      </c>
      <c r="B2692" s="0" t="s">
        <v>309</v>
      </c>
      <c r="C2692" s="0" t="s">
        <v>521</v>
      </c>
      <c r="D2692" s="0" t="s">
        <v>520</v>
      </c>
      <c r="E2692" s="0" t="s">
        <v>537</v>
      </c>
      <c r="F2692" s="0" t="s">
        <v>539</v>
      </c>
      <c r="G2692" s="0" t="s">
        <v>530</v>
      </c>
    </row>
    <row r="2693" customFormat="false" ht="12.8" hidden="false" customHeight="false" outlineLevel="0" collapsed="false">
      <c r="A2693" s="0" t="s">
        <v>13</v>
      </c>
      <c r="B2693" s="0" t="s">
        <v>309</v>
      </c>
      <c r="C2693" s="0" t="s">
        <v>521</v>
      </c>
      <c r="D2693" s="0" t="s">
        <v>520</v>
      </c>
      <c r="E2693" s="0" t="s">
        <v>531</v>
      </c>
      <c r="F2693" s="0" t="s">
        <v>539</v>
      </c>
      <c r="G2693" s="0" t="s">
        <v>530</v>
      </c>
    </row>
    <row r="2694" customFormat="false" ht="12.8" hidden="false" customHeight="false" outlineLevel="0" collapsed="false">
      <c r="A2694" s="0" t="s">
        <v>13</v>
      </c>
      <c r="B2694" s="0" t="s">
        <v>309</v>
      </c>
      <c r="C2694" s="0" t="s">
        <v>521</v>
      </c>
      <c r="D2694" s="0" t="s">
        <v>520</v>
      </c>
      <c r="E2694" s="0" t="s">
        <v>538</v>
      </c>
      <c r="F2694" s="0" t="s">
        <v>539</v>
      </c>
      <c r="G2694" s="0" t="s">
        <v>530</v>
      </c>
    </row>
    <row r="2695" customFormat="false" ht="12.8" hidden="false" customHeight="false" outlineLevel="0" collapsed="false">
      <c r="A2695" s="0" t="s">
        <v>13</v>
      </c>
      <c r="B2695" s="0" t="s">
        <v>309</v>
      </c>
      <c r="C2695" s="0" t="s">
        <v>521</v>
      </c>
      <c r="D2695" s="0" t="s">
        <v>520</v>
      </c>
      <c r="E2695" s="0" t="s">
        <v>536</v>
      </c>
      <c r="F2695" s="0" t="s">
        <v>539</v>
      </c>
      <c r="G2695" s="0" t="s">
        <v>530</v>
      </c>
    </row>
    <row r="2696" customFormat="false" ht="12.8" hidden="false" customHeight="false" outlineLevel="0" collapsed="false">
      <c r="A2696" s="0" t="s">
        <v>13</v>
      </c>
      <c r="B2696" s="0" t="s">
        <v>310</v>
      </c>
      <c r="C2696" s="0" t="s">
        <v>519</v>
      </c>
      <c r="D2696" s="0" t="s">
        <v>520</v>
      </c>
      <c r="E2696" s="0" t="s">
        <v>528</v>
      </c>
      <c r="F2696" s="0" t="s">
        <v>539</v>
      </c>
      <c r="G2696" s="0" t="s">
        <v>530</v>
      </c>
    </row>
    <row r="2697" customFormat="false" ht="12.8" hidden="false" customHeight="false" outlineLevel="0" collapsed="false">
      <c r="A2697" s="0" t="s">
        <v>13</v>
      </c>
      <c r="B2697" s="0" t="s">
        <v>310</v>
      </c>
      <c r="C2697" s="0" t="s">
        <v>519</v>
      </c>
      <c r="D2697" s="0" t="s">
        <v>520</v>
      </c>
      <c r="E2697" s="0" t="s">
        <v>531</v>
      </c>
      <c r="F2697" s="0" t="s">
        <v>539</v>
      </c>
      <c r="G2697" s="0" t="s">
        <v>530</v>
      </c>
    </row>
    <row r="2698" customFormat="false" ht="12.8" hidden="false" customHeight="false" outlineLevel="0" collapsed="false">
      <c r="A2698" s="0" t="s">
        <v>13</v>
      </c>
      <c r="B2698" s="0" t="s">
        <v>310</v>
      </c>
      <c r="C2698" s="0" t="s">
        <v>519</v>
      </c>
      <c r="D2698" s="0" t="s">
        <v>520</v>
      </c>
      <c r="E2698" s="0" t="s">
        <v>533</v>
      </c>
      <c r="F2698" s="0" t="s">
        <v>539</v>
      </c>
      <c r="G2698" s="0" t="s">
        <v>530</v>
      </c>
    </row>
    <row r="2699" customFormat="false" ht="12.8" hidden="false" customHeight="false" outlineLevel="0" collapsed="false">
      <c r="A2699" s="0" t="s">
        <v>13</v>
      </c>
      <c r="B2699" s="0" t="s">
        <v>310</v>
      </c>
      <c r="C2699" s="0" t="s">
        <v>519</v>
      </c>
      <c r="D2699" s="0" t="s">
        <v>520</v>
      </c>
      <c r="E2699" s="0" t="s">
        <v>534</v>
      </c>
      <c r="F2699" s="0" t="s">
        <v>539</v>
      </c>
      <c r="G2699" s="0" t="s">
        <v>530</v>
      </c>
    </row>
    <row r="2700" customFormat="false" ht="12.8" hidden="false" customHeight="false" outlineLevel="0" collapsed="false">
      <c r="A2700" s="0" t="s">
        <v>13</v>
      </c>
      <c r="B2700" s="0" t="s">
        <v>310</v>
      </c>
      <c r="C2700" s="0" t="s">
        <v>519</v>
      </c>
      <c r="D2700" s="0" t="s">
        <v>520</v>
      </c>
      <c r="E2700" s="0" t="s">
        <v>535</v>
      </c>
      <c r="F2700" s="0" t="s">
        <v>539</v>
      </c>
      <c r="G2700" s="0" t="s">
        <v>530</v>
      </c>
    </row>
    <row r="2701" customFormat="false" ht="12.8" hidden="false" customHeight="false" outlineLevel="0" collapsed="false">
      <c r="A2701" s="0" t="s">
        <v>13</v>
      </c>
      <c r="B2701" s="0" t="s">
        <v>310</v>
      </c>
      <c r="C2701" s="0" t="s">
        <v>519</v>
      </c>
      <c r="D2701" s="0" t="s">
        <v>520</v>
      </c>
      <c r="E2701" s="0" t="s">
        <v>536</v>
      </c>
      <c r="F2701" s="0" t="s">
        <v>539</v>
      </c>
      <c r="G2701" s="0" t="s">
        <v>530</v>
      </c>
    </row>
    <row r="2702" customFormat="false" ht="12.8" hidden="false" customHeight="false" outlineLevel="0" collapsed="false">
      <c r="A2702" s="0" t="s">
        <v>13</v>
      </c>
      <c r="B2702" s="0" t="s">
        <v>310</v>
      </c>
      <c r="C2702" s="0" t="s">
        <v>521</v>
      </c>
      <c r="D2702" s="0" t="s">
        <v>520</v>
      </c>
      <c r="E2702" s="0" t="s">
        <v>537</v>
      </c>
      <c r="F2702" s="0" t="s">
        <v>539</v>
      </c>
      <c r="G2702" s="0" t="s">
        <v>530</v>
      </c>
    </row>
    <row r="2703" customFormat="false" ht="12.8" hidden="false" customHeight="false" outlineLevel="0" collapsed="false">
      <c r="A2703" s="0" t="s">
        <v>13</v>
      </c>
      <c r="B2703" s="0" t="s">
        <v>310</v>
      </c>
      <c r="C2703" s="0" t="s">
        <v>521</v>
      </c>
      <c r="D2703" s="0" t="s">
        <v>520</v>
      </c>
      <c r="E2703" s="0" t="s">
        <v>531</v>
      </c>
      <c r="F2703" s="0" t="s">
        <v>539</v>
      </c>
      <c r="G2703" s="0" t="s">
        <v>530</v>
      </c>
    </row>
    <row r="2704" customFormat="false" ht="12.8" hidden="false" customHeight="false" outlineLevel="0" collapsed="false">
      <c r="A2704" s="0" t="s">
        <v>13</v>
      </c>
      <c r="B2704" s="0" t="s">
        <v>310</v>
      </c>
      <c r="C2704" s="0" t="s">
        <v>521</v>
      </c>
      <c r="D2704" s="0" t="s">
        <v>520</v>
      </c>
      <c r="E2704" s="0" t="s">
        <v>538</v>
      </c>
      <c r="F2704" s="0" t="s">
        <v>539</v>
      </c>
      <c r="G2704" s="0" t="s">
        <v>530</v>
      </c>
    </row>
    <row r="2705" customFormat="false" ht="12.8" hidden="false" customHeight="false" outlineLevel="0" collapsed="false">
      <c r="A2705" s="0" t="s">
        <v>13</v>
      </c>
      <c r="B2705" s="0" t="s">
        <v>310</v>
      </c>
      <c r="C2705" s="0" t="s">
        <v>521</v>
      </c>
      <c r="D2705" s="0" t="s">
        <v>520</v>
      </c>
      <c r="E2705" s="0" t="s">
        <v>536</v>
      </c>
      <c r="F2705" s="0" t="s">
        <v>539</v>
      </c>
      <c r="G2705" s="0" t="s">
        <v>530</v>
      </c>
    </row>
    <row r="2706" customFormat="false" ht="12.8" hidden="false" customHeight="false" outlineLevel="0" collapsed="false">
      <c r="A2706" s="0" t="s">
        <v>13</v>
      </c>
      <c r="B2706" s="0" t="s">
        <v>311</v>
      </c>
      <c r="C2706" s="0" t="s">
        <v>519</v>
      </c>
      <c r="D2706" s="0" t="s">
        <v>520</v>
      </c>
      <c r="E2706" s="0" t="s">
        <v>528</v>
      </c>
      <c r="F2706" s="0" t="s">
        <v>539</v>
      </c>
      <c r="G2706" s="0" t="s">
        <v>530</v>
      </c>
    </row>
    <row r="2707" customFormat="false" ht="12.8" hidden="false" customHeight="false" outlineLevel="0" collapsed="false">
      <c r="A2707" s="0" t="s">
        <v>13</v>
      </c>
      <c r="B2707" s="0" t="s">
        <v>311</v>
      </c>
      <c r="C2707" s="0" t="s">
        <v>519</v>
      </c>
      <c r="D2707" s="0" t="s">
        <v>520</v>
      </c>
      <c r="E2707" s="0" t="s">
        <v>531</v>
      </c>
      <c r="F2707" s="0" t="s">
        <v>539</v>
      </c>
      <c r="G2707" s="0" t="s">
        <v>530</v>
      </c>
    </row>
    <row r="2708" customFormat="false" ht="12.8" hidden="false" customHeight="false" outlineLevel="0" collapsed="false">
      <c r="A2708" s="0" t="s">
        <v>13</v>
      </c>
      <c r="B2708" s="0" t="s">
        <v>311</v>
      </c>
      <c r="C2708" s="0" t="s">
        <v>519</v>
      </c>
      <c r="D2708" s="0" t="s">
        <v>520</v>
      </c>
      <c r="E2708" s="0" t="s">
        <v>533</v>
      </c>
      <c r="F2708" s="0" t="s">
        <v>539</v>
      </c>
      <c r="G2708" s="0" t="s">
        <v>530</v>
      </c>
    </row>
    <row r="2709" customFormat="false" ht="12.8" hidden="false" customHeight="false" outlineLevel="0" collapsed="false">
      <c r="A2709" s="0" t="s">
        <v>13</v>
      </c>
      <c r="B2709" s="0" t="s">
        <v>311</v>
      </c>
      <c r="C2709" s="0" t="s">
        <v>519</v>
      </c>
      <c r="D2709" s="0" t="s">
        <v>520</v>
      </c>
      <c r="E2709" s="0" t="s">
        <v>534</v>
      </c>
      <c r="F2709" s="0" t="s">
        <v>539</v>
      </c>
      <c r="G2709" s="0" t="s">
        <v>530</v>
      </c>
    </row>
    <row r="2710" customFormat="false" ht="12.8" hidden="false" customHeight="false" outlineLevel="0" collapsed="false">
      <c r="A2710" s="0" t="s">
        <v>13</v>
      </c>
      <c r="B2710" s="0" t="s">
        <v>311</v>
      </c>
      <c r="C2710" s="0" t="s">
        <v>519</v>
      </c>
      <c r="D2710" s="0" t="s">
        <v>520</v>
      </c>
      <c r="E2710" s="0" t="s">
        <v>535</v>
      </c>
      <c r="F2710" s="0" t="s">
        <v>539</v>
      </c>
      <c r="G2710" s="0" t="s">
        <v>530</v>
      </c>
    </row>
    <row r="2711" customFormat="false" ht="12.8" hidden="false" customHeight="false" outlineLevel="0" collapsed="false">
      <c r="A2711" s="0" t="s">
        <v>13</v>
      </c>
      <c r="B2711" s="0" t="s">
        <v>311</v>
      </c>
      <c r="C2711" s="0" t="s">
        <v>519</v>
      </c>
      <c r="D2711" s="0" t="s">
        <v>520</v>
      </c>
      <c r="E2711" s="0" t="s">
        <v>536</v>
      </c>
      <c r="F2711" s="0" t="s">
        <v>539</v>
      </c>
      <c r="G2711" s="0" t="s">
        <v>530</v>
      </c>
    </row>
    <row r="2712" customFormat="false" ht="12.8" hidden="false" customHeight="false" outlineLevel="0" collapsed="false">
      <c r="A2712" s="0" t="s">
        <v>13</v>
      </c>
      <c r="B2712" s="0" t="s">
        <v>311</v>
      </c>
      <c r="C2712" s="0" t="s">
        <v>521</v>
      </c>
      <c r="D2712" s="0" t="s">
        <v>520</v>
      </c>
      <c r="E2712" s="0" t="s">
        <v>537</v>
      </c>
      <c r="F2712" s="0" t="s">
        <v>539</v>
      </c>
      <c r="G2712" s="0" t="s">
        <v>530</v>
      </c>
    </row>
    <row r="2713" customFormat="false" ht="12.8" hidden="false" customHeight="false" outlineLevel="0" collapsed="false">
      <c r="A2713" s="0" t="s">
        <v>13</v>
      </c>
      <c r="B2713" s="0" t="s">
        <v>311</v>
      </c>
      <c r="C2713" s="0" t="s">
        <v>521</v>
      </c>
      <c r="D2713" s="0" t="s">
        <v>520</v>
      </c>
      <c r="E2713" s="0" t="s">
        <v>531</v>
      </c>
      <c r="F2713" s="0" t="s">
        <v>539</v>
      </c>
      <c r="G2713" s="0" t="s">
        <v>530</v>
      </c>
    </row>
    <row r="2714" customFormat="false" ht="12.8" hidden="false" customHeight="false" outlineLevel="0" collapsed="false">
      <c r="A2714" s="0" t="s">
        <v>13</v>
      </c>
      <c r="B2714" s="0" t="s">
        <v>311</v>
      </c>
      <c r="C2714" s="0" t="s">
        <v>521</v>
      </c>
      <c r="D2714" s="0" t="s">
        <v>520</v>
      </c>
      <c r="E2714" s="0" t="s">
        <v>538</v>
      </c>
      <c r="F2714" s="0" t="s">
        <v>539</v>
      </c>
      <c r="G2714" s="0" t="s">
        <v>530</v>
      </c>
    </row>
    <row r="2715" customFormat="false" ht="12.8" hidden="false" customHeight="false" outlineLevel="0" collapsed="false">
      <c r="A2715" s="0" t="s">
        <v>13</v>
      </c>
      <c r="B2715" s="0" t="s">
        <v>311</v>
      </c>
      <c r="C2715" s="0" t="s">
        <v>521</v>
      </c>
      <c r="D2715" s="0" t="s">
        <v>520</v>
      </c>
      <c r="E2715" s="0" t="s">
        <v>536</v>
      </c>
      <c r="F2715" s="0" t="s">
        <v>539</v>
      </c>
      <c r="G2715" s="0" t="s">
        <v>530</v>
      </c>
    </row>
    <row r="2716" customFormat="false" ht="12.8" hidden="false" customHeight="false" outlineLevel="0" collapsed="false">
      <c r="A2716" s="0" t="s">
        <v>13</v>
      </c>
      <c r="B2716" s="0" t="s">
        <v>312</v>
      </c>
      <c r="C2716" s="0" t="s">
        <v>519</v>
      </c>
      <c r="D2716" s="0" t="s">
        <v>520</v>
      </c>
      <c r="E2716" s="0" t="s">
        <v>528</v>
      </c>
      <c r="F2716" s="0" t="s">
        <v>539</v>
      </c>
      <c r="G2716" s="0" t="s">
        <v>530</v>
      </c>
    </row>
    <row r="2717" customFormat="false" ht="12.8" hidden="false" customHeight="false" outlineLevel="0" collapsed="false">
      <c r="A2717" s="0" t="s">
        <v>13</v>
      </c>
      <c r="B2717" s="0" t="s">
        <v>312</v>
      </c>
      <c r="C2717" s="0" t="s">
        <v>519</v>
      </c>
      <c r="D2717" s="0" t="s">
        <v>520</v>
      </c>
      <c r="E2717" s="0" t="s">
        <v>531</v>
      </c>
      <c r="F2717" s="0" t="s">
        <v>539</v>
      </c>
      <c r="G2717" s="0" t="s">
        <v>530</v>
      </c>
    </row>
    <row r="2718" customFormat="false" ht="12.8" hidden="false" customHeight="false" outlineLevel="0" collapsed="false">
      <c r="A2718" s="0" t="s">
        <v>13</v>
      </c>
      <c r="B2718" s="0" t="s">
        <v>312</v>
      </c>
      <c r="C2718" s="0" t="s">
        <v>519</v>
      </c>
      <c r="D2718" s="0" t="s">
        <v>520</v>
      </c>
      <c r="E2718" s="0" t="s">
        <v>533</v>
      </c>
      <c r="F2718" s="0" t="s">
        <v>539</v>
      </c>
      <c r="G2718" s="0" t="s">
        <v>530</v>
      </c>
    </row>
    <row r="2719" customFormat="false" ht="12.8" hidden="false" customHeight="false" outlineLevel="0" collapsed="false">
      <c r="A2719" s="0" t="s">
        <v>13</v>
      </c>
      <c r="B2719" s="0" t="s">
        <v>312</v>
      </c>
      <c r="C2719" s="0" t="s">
        <v>519</v>
      </c>
      <c r="D2719" s="0" t="s">
        <v>520</v>
      </c>
      <c r="E2719" s="0" t="s">
        <v>534</v>
      </c>
      <c r="F2719" s="0" t="s">
        <v>539</v>
      </c>
      <c r="G2719" s="0" t="s">
        <v>530</v>
      </c>
    </row>
    <row r="2720" customFormat="false" ht="12.8" hidden="false" customHeight="false" outlineLevel="0" collapsed="false">
      <c r="A2720" s="0" t="s">
        <v>13</v>
      </c>
      <c r="B2720" s="0" t="s">
        <v>312</v>
      </c>
      <c r="C2720" s="0" t="s">
        <v>519</v>
      </c>
      <c r="D2720" s="0" t="s">
        <v>520</v>
      </c>
      <c r="E2720" s="0" t="s">
        <v>535</v>
      </c>
      <c r="F2720" s="0" t="s">
        <v>539</v>
      </c>
      <c r="G2720" s="0" t="s">
        <v>530</v>
      </c>
    </row>
    <row r="2721" customFormat="false" ht="12.8" hidden="false" customHeight="false" outlineLevel="0" collapsed="false">
      <c r="A2721" s="0" t="s">
        <v>13</v>
      </c>
      <c r="B2721" s="0" t="s">
        <v>312</v>
      </c>
      <c r="C2721" s="0" t="s">
        <v>519</v>
      </c>
      <c r="D2721" s="0" t="s">
        <v>520</v>
      </c>
      <c r="E2721" s="0" t="s">
        <v>536</v>
      </c>
      <c r="F2721" s="0" t="s">
        <v>539</v>
      </c>
      <c r="G2721" s="0" t="s">
        <v>530</v>
      </c>
    </row>
    <row r="2722" customFormat="false" ht="12.8" hidden="false" customHeight="false" outlineLevel="0" collapsed="false">
      <c r="A2722" s="0" t="s">
        <v>13</v>
      </c>
      <c r="B2722" s="0" t="s">
        <v>312</v>
      </c>
      <c r="C2722" s="0" t="s">
        <v>521</v>
      </c>
      <c r="D2722" s="0" t="s">
        <v>520</v>
      </c>
      <c r="E2722" s="0" t="s">
        <v>537</v>
      </c>
      <c r="F2722" s="0" t="s">
        <v>539</v>
      </c>
      <c r="G2722" s="0" t="s">
        <v>530</v>
      </c>
    </row>
    <row r="2723" customFormat="false" ht="12.8" hidden="false" customHeight="false" outlineLevel="0" collapsed="false">
      <c r="A2723" s="0" t="s">
        <v>13</v>
      </c>
      <c r="B2723" s="0" t="s">
        <v>312</v>
      </c>
      <c r="C2723" s="0" t="s">
        <v>521</v>
      </c>
      <c r="D2723" s="0" t="s">
        <v>520</v>
      </c>
      <c r="E2723" s="0" t="s">
        <v>531</v>
      </c>
      <c r="F2723" s="0" t="s">
        <v>539</v>
      </c>
      <c r="G2723" s="0" t="s">
        <v>530</v>
      </c>
    </row>
    <row r="2724" customFormat="false" ht="12.8" hidden="false" customHeight="false" outlineLevel="0" collapsed="false">
      <c r="A2724" s="0" t="s">
        <v>13</v>
      </c>
      <c r="B2724" s="0" t="s">
        <v>312</v>
      </c>
      <c r="C2724" s="0" t="s">
        <v>521</v>
      </c>
      <c r="D2724" s="0" t="s">
        <v>520</v>
      </c>
      <c r="E2724" s="0" t="s">
        <v>538</v>
      </c>
      <c r="F2724" s="0" t="s">
        <v>539</v>
      </c>
      <c r="G2724" s="0" t="s">
        <v>530</v>
      </c>
    </row>
    <row r="2725" customFormat="false" ht="12.8" hidden="false" customHeight="false" outlineLevel="0" collapsed="false">
      <c r="A2725" s="0" t="s">
        <v>13</v>
      </c>
      <c r="B2725" s="0" t="s">
        <v>312</v>
      </c>
      <c r="C2725" s="0" t="s">
        <v>521</v>
      </c>
      <c r="D2725" s="0" t="s">
        <v>520</v>
      </c>
      <c r="E2725" s="0" t="s">
        <v>536</v>
      </c>
      <c r="F2725" s="0" t="s">
        <v>539</v>
      </c>
      <c r="G2725" s="0" t="s">
        <v>530</v>
      </c>
    </row>
    <row r="2726" customFormat="false" ht="12.8" hidden="false" customHeight="false" outlineLevel="0" collapsed="false">
      <c r="A2726" s="0" t="s">
        <v>13</v>
      </c>
      <c r="B2726" s="0" t="s">
        <v>313</v>
      </c>
      <c r="C2726" s="0" t="s">
        <v>519</v>
      </c>
      <c r="D2726" s="0" t="s">
        <v>520</v>
      </c>
      <c r="E2726" s="0" t="s">
        <v>528</v>
      </c>
      <c r="F2726" s="0" t="s">
        <v>539</v>
      </c>
      <c r="G2726" s="0" t="s">
        <v>530</v>
      </c>
    </row>
    <row r="2727" customFormat="false" ht="12.8" hidden="false" customHeight="false" outlineLevel="0" collapsed="false">
      <c r="A2727" s="0" t="s">
        <v>13</v>
      </c>
      <c r="B2727" s="0" t="s">
        <v>313</v>
      </c>
      <c r="C2727" s="0" t="s">
        <v>519</v>
      </c>
      <c r="D2727" s="0" t="s">
        <v>520</v>
      </c>
      <c r="E2727" s="0" t="s">
        <v>531</v>
      </c>
      <c r="F2727" s="0" t="s">
        <v>539</v>
      </c>
      <c r="G2727" s="0" t="s">
        <v>530</v>
      </c>
    </row>
    <row r="2728" customFormat="false" ht="12.8" hidden="false" customHeight="false" outlineLevel="0" collapsed="false">
      <c r="A2728" s="0" t="s">
        <v>13</v>
      </c>
      <c r="B2728" s="0" t="s">
        <v>313</v>
      </c>
      <c r="C2728" s="0" t="s">
        <v>519</v>
      </c>
      <c r="D2728" s="0" t="s">
        <v>520</v>
      </c>
      <c r="E2728" s="0" t="s">
        <v>533</v>
      </c>
      <c r="F2728" s="0" t="s">
        <v>539</v>
      </c>
      <c r="G2728" s="0" t="s">
        <v>530</v>
      </c>
    </row>
    <row r="2729" customFormat="false" ht="12.8" hidden="false" customHeight="false" outlineLevel="0" collapsed="false">
      <c r="A2729" s="0" t="s">
        <v>13</v>
      </c>
      <c r="B2729" s="0" t="s">
        <v>313</v>
      </c>
      <c r="C2729" s="0" t="s">
        <v>519</v>
      </c>
      <c r="D2729" s="0" t="s">
        <v>520</v>
      </c>
      <c r="E2729" s="0" t="s">
        <v>534</v>
      </c>
      <c r="F2729" s="0" t="s">
        <v>539</v>
      </c>
      <c r="G2729" s="0" t="s">
        <v>530</v>
      </c>
    </row>
    <row r="2730" customFormat="false" ht="12.8" hidden="false" customHeight="false" outlineLevel="0" collapsed="false">
      <c r="A2730" s="0" t="s">
        <v>13</v>
      </c>
      <c r="B2730" s="0" t="s">
        <v>313</v>
      </c>
      <c r="C2730" s="0" t="s">
        <v>519</v>
      </c>
      <c r="D2730" s="0" t="s">
        <v>520</v>
      </c>
      <c r="E2730" s="0" t="s">
        <v>535</v>
      </c>
      <c r="F2730" s="0" t="s">
        <v>539</v>
      </c>
      <c r="G2730" s="0" t="s">
        <v>530</v>
      </c>
    </row>
    <row r="2731" customFormat="false" ht="12.8" hidden="false" customHeight="false" outlineLevel="0" collapsed="false">
      <c r="A2731" s="0" t="s">
        <v>13</v>
      </c>
      <c r="B2731" s="0" t="s">
        <v>313</v>
      </c>
      <c r="C2731" s="0" t="s">
        <v>519</v>
      </c>
      <c r="D2731" s="0" t="s">
        <v>520</v>
      </c>
      <c r="E2731" s="0" t="s">
        <v>536</v>
      </c>
      <c r="F2731" s="0" t="s">
        <v>539</v>
      </c>
      <c r="G2731" s="0" t="s">
        <v>530</v>
      </c>
    </row>
    <row r="2732" customFormat="false" ht="12.8" hidden="false" customHeight="false" outlineLevel="0" collapsed="false">
      <c r="A2732" s="0" t="s">
        <v>13</v>
      </c>
      <c r="B2732" s="0" t="s">
        <v>313</v>
      </c>
      <c r="C2732" s="0" t="s">
        <v>521</v>
      </c>
      <c r="D2732" s="0" t="s">
        <v>520</v>
      </c>
      <c r="E2732" s="0" t="s">
        <v>537</v>
      </c>
      <c r="F2732" s="0" t="s">
        <v>539</v>
      </c>
      <c r="G2732" s="0" t="s">
        <v>530</v>
      </c>
    </row>
    <row r="2733" customFormat="false" ht="12.8" hidden="false" customHeight="false" outlineLevel="0" collapsed="false">
      <c r="A2733" s="0" t="s">
        <v>13</v>
      </c>
      <c r="B2733" s="0" t="s">
        <v>313</v>
      </c>
      <c r="C2733" s="0" t="s">
        <v>521</v>
      </c>
      <c r="D2733" s="0" t="s">
        <v>520</v>
      </c>
      <c r="E2733" s="0" t="s">
        <v>531</v>
      </c>
      <c r="F2733" s="0" t="s">
        <v>539</v>
      </c>
      <c r="G2733" s="0" t="s">
        <v>530</v>
      </c>
    </row>
    <row r="2734" customFormat="false" ht="12.8" hidden="false" customHeight="false" outlineLevel="0" collapsed="false">
      <c r="A2734" s="0" t="s">
        <v>13</v>
      </c>
      <c r="B2734" s="0" t="s">
        <v>313</v>
      </c>
      <c r="C2734" s="0" t="s">
        <v>521</v>
      </c>
      <c r="D2734" s="0" t="s">
        <v>520</v>
      </c>
      <c r="E2734" s="0" t="s">
        <v>538</v>
      </c>
      <c r="F2734" s="0" t="s">
        <v>539</v>
      </c>
      <c r="G2734" s="0" t="s">
        <v>530</v>
      </c>
    </row>
    <row r="2735" customFormat="false" ht="12.8" hidden="false" customHeight="false" outlineLevel="0" collapsed="false">
      <c r="A2735" s="0" t="s">
        <v>13</v>
      </c>
      <c r="B2735" s="0" t="s">
        <v>313</v>
      </c>
      <c r="C2735" s="0" t="s">
        <v>521</v>
      </c>
      <c r="D2735" s="0" t="s">
        <v>520</v>
      </c>
      <c r="E2735" s="0" t="s">
        <v>536</v>
      </c>
      <c r="F2735" s="0" t="s">
        <v>539</v>
      </c>
      <c r="G2735" s="0" t="s">
        <v>530</v>
      </c>
    </row>
    <row r="2736" customFormat="false" ht="12.8" hidden="false" customHeight="false" outlineLevel="0" collapsed="false">
      <c r="A2736" s="0" t="s">
        <v>13</v>
      </c>
      <c r="B2736" s="0" t="s">
        <v>314</v>
      </c>
      <c r="C2736" s="0" t="s">
        <v>519</v>
      </c>
      <c r="D2736" s="0" t="s">
        <v>520</v>
      </c>
      <c r="E2736" s="0" t="s">
        <v>528</v>
      </c>
      <c r="F2736" s="0" t="s">
        <v>539</v>
      </c>
      <c r="G2736" s="0" t="s">
        <v>530</v>
      </c>
    </row>
    <row r="2737" customFormat="false" ht="12.8" hidden="false" customHeight="false" outlineLevel="0" collapsed="false">
      <c r="A2737" s="0" t="s">
        <v>13</v>
      </c>
      <c r="B2737" s="0" t="s">
        <v>314</v>
      </c>
      <c r="C2737" s="0" t="s">
        <v>519</v>
      </c>
      <c r="D2737" s="0" t="s">
        <v>520</v>
      </c>
      <c r="E2737" s="0" t="s">
        <v>531</v>
      </c>
      <c r="F2737" s="0" t="s">
        <v>539</v>
      </c>
      <c r="G2737" s="0" t="s">
        <v>530</v>
      </c>
    </row>
    <row r="2738" customFormat="false" ht="12.8" hidden="false" customHeight="false" outlineLevel="0" collapsed="false">
      <c r="A2738" s="0" t="s">
        <v>13</v>
      </c>
      <c r="B2738" s="0" t="s">
        <v>314</v>
      </c>
      <c r="C2738" s="0" t="s">
        <v>519</v>
      </c>
      <c r="D2738" s="0" t="s">
        <v>520</v>
      </c>
      <c r="E2738" s="0" t="s">
        <v>533</v>
      </c>
      <c r="F2738" s="0" t="s">
        <v>539</v>
      </c>
      <c r="G2738" s="0" t="s">
        <v>530</v>
      </c>
    </row>
    <row r="2739" customFormat="false" ht="12.8" hidden="false" customHeight="false" outlineLevel="0" collapsed="false">
      <c r="A2739" s="0" t="s">
        <v>13</v>
      </c>
      <c r="B2739" s="0" t="s">
        <v>314</v>
      </c>
      <c r="C2739" s="0" t="s">
        <v>519</v>
      </c>
      <c r="D2739" s="0" t="s">
        <v>520</v>
      </c>
      <c r="E2739" s="0" t="s">
        <v>534</v>
      </c>
      <c r="F2739" s="0" t="s">
        <v>539</v>
      </c>
      <c r="G2739" s="0" t="s">
        <v>530</v>
      </c>
    </row>
    <row r="2740" customFormat="false" ht="12.8" hidden="false" customHeight="false" outlineLevel="0" collapsed="false">
      <c r="A2740" s="0" t="s">
        <v>13</v>
      </c>
      <c r="B2740" s="0" t="s">
        <v>314</v>
      </c>
      <c r="C2740" s="0" t="s">
        <v>519</v>
      </c>
      <c r="D2740" s="0" t="s">
        <v>520</v>
      </c>
      <c r="E2740" s="0" t="s">
        <v>535</v>
      </c>
      <c r="F2740" s="0" t="s">
        <v>539</v>
      </c>
      <c r="G2740" s="0" t="s">
        <v>530</v>
      </c>
    </row>
    <row r="2741" customFormat="false" ht="12.8" hidden="false" customHeight="false" outlineLevel="0" collapsed="false">
      <c r="A2741" s="0" t="s">
        <v>13</v>
      </c>
      <c r="B2741" s="0" t="s">
        <v>314</v>
      </c>
      <c r="C2741" s="0" t="s">
        <v>519</v>
      </c>
      <c r="D2741" s="0" t="s">
        <v>520</v>
      </c>
      <c r="E2741" s="0" t="s">
        <v>536</v>
      </c>
      <c r="F2741" s="0" t="s">
        <v>539</v>
      </c>
      <c r="G2741" s="0" t="s">
        <v>530</v>
      </c>
    </row>
    <row r="2742" customFormat="false" ht="12.8" hidden="false" customHeight="false" outlineLevel="0" collapsed="false">
      <c r="A2742" s="0" t="s">
        <v>13</v>
      </c>
      <c r="B2742" s="0" t="s">
        <v>314</v>
      </c>
      <c r="C2742" s="0" t="s">
        <v>521</v>
      </c>
      <c r="D2742" s="0" t="s">
        <v>520</v>
      </c>
      <c r="E2742" s="0" t="s">
        <v>537</v>
      </c>
      <c r="F2742" s="0" t="s">
        <v>539</v>
      </c>
      <c r="G2742" s="0" t="s">
        <v>530</v>
      </c>
    </row>
    <row r="2743" customFormat="false" ht="12.8" hidden="false" customHeight="false" outlineLevel="0" collapsed="false">
      <c r="A2743" s="0" t="s">
        <v>13</v>
      </c>
      <c r="B2743" s="0" t="s">
        <v>314</v>
      </c>
      <c r="C2743" s="0" t="s">
        <v>521</v>
      </c>
      <c r="D2743" s="0" t="s">
        <v>520</v>
      </c>
      <c r="E2743" s="0" t="s">
        <v>531</v>
      </c>
      <c r="F2743" s="0" t="s">
        <v>539</v>
      </c>
      <c r="G2743" s="0" t="s">
        <v>530</v>
      </c>
    </row>
    <row r="2744" customFormat="false" ht="12.8" hidden="false" customHeight="false" outlineLevel="0" collapsed="false">
      <c r="A2744" s="0" t="s">
        <v>13</v>
      </c>
      <c r="B2744" s="0" t="s">
        <v>314</v>
      </c>
      <c r="C2744" s="0" t="s">
        <v>521</v>
      </c>
      <c r="D2744" s="0" t="s">
        <v>520</v>
      </c>
      <c r="E2744" s="0" t="s">
        <v>538</v>
      </c>
      <c r="F2744" s="0" t="s">
        <v>539</v>
      </c>
      <c r="G2744" s="0" t="s">
        <v>530</v>
      </c>
    </row>
    <row r="2745" customFormat="false" ht="12.8" hidden="false" customHeight="false" outlineLevel="0" collapsed="false">
      <c r="A2745" s="0" t="s">
        <v>13</v>
      </c>
      <c r="B2745" s="0" t="s">
        <v>314</v>
      </c>
      <c r="C2745" s="0" t="s">
        <v>521</v>
      </c>
      <c r="D2745" s="0" t="s">
        <v>520</v>
      </c>
      <c r="E2745" s="0" t="s">
        <v>536</v>
      </c>
      <c r="F2745" s="0" t="s">
        <v>539</v>
      </c>
      <c r="G2745" s="0" t="s">
        <v>530</v>
      </c>
    </row>
    <row r="2746" customFormat="false" ht="12.8" hidden="false" customHeight="false" outlineLevel="0" collapsed="false">
      <c r="A2746" s="0" t="s">
        <v>13</v>
      </c>
      <c r="B2746" s="0" t="s">
        <v>315</v>
      </c>
      <c r="C2746" s="0" t="s">
        <v>519</v>
      </c>
      <c r="D2746" s="0" t="s">
        <v>520</v>
      </c>
      <c r="E2746" s="0" t="s">
        <v>528</v>
      </c>
      <c r="F2746" s="0" t="s">
        <v>539</v>
      </c>
      <c r="G2746" s="0" t="s">
        <v>530</v>
      </c>
    </row>
    <row r="2747" customFormat="false" ht="12.8" hidden="false" customHeight="false" outlineLevel="0" collapsed="false">
      <c r="A2747" s="0" t="s">
        <v>13</v>
      </c>
      <c r="B2747" s="0" t="s">
        <v>315</v>
      </c>
      <c r="C2747" s="0" t="s">
        <v>519</v>
      </c>
      <c r="D2747" s="0" t="s">
        <v>520</v>
      </c>
      <c r="E2747" s="0" t="s">
        <v>531</v>
      </c>
      <c r="F2747" s="0" t="s">
        <v>539</v>
      </c>
      <c r="G2747" s="0" t="s">
        <v>530</v>
      </c>
    </row>
    <row r="2748" customFormat="false" ht="12.8" hidden="false" customHeight="false" outlineLevel="0" collapsed="false">
      <c r="A2748" s="0" t="s">
        <v>13</v>
      </c>
      <c r="B2748" s="0" t="s">
        <v>315</v>
      </c>
      <c r="C2748" s="0" t="s">
        <v>519</v>
      </c>
      <c r="D2748" s="0" t="s">
        <v>520</v>
      </c>
      <c r="E2748" s="0" t="s">
        <v>533</v>
      </c>
      <c r="F2748" s="0" t="s">
        <v>539</v>
      </c>
      <c r="G2748" s="0" t="s">
        <v>530</v>
      </c>
    </row>
    <row r="2749" customFormat="false" ht="12.8" hidden="false" customHeight="false" outlineLevel="0" collapsed="false">
      <c r="A2749" s="0" t="s">
        <v>13</v>
      </c>
      <c r="B2749" s="0" t="s">
        <v>315</v>
      </c>
      <c r="C2749" s="0" t="s">
        <v>519</v>
      </c>
      <c r="D2749" s="0" t="s">
        <v>520</v>
      </c>
      <c r="E2749" s="0" t="s">
        <v>534</v>
      </c>
      <c r="F2749" s="0" t="s">
        <v>539</v>
      </c>
      <c r="G2749" s="0" t="s">
        <v>530</v>
      </c>
    </row>
    <row r="2750" customFormat="false" ht="12.8" hidden="false" customHeight="false" outlineLevel="0" collapsed="false">
      <c r="A2750" s="0" t="s">
        <v>13</v>
      </c>
      <c r="B2750" s="0" t="s">
        <v>315</v>
      </c>
      <c r="C2750" s="0" t="s">
        <v>519</v>
      </c>
      <c r="D2750" s="0" t="s">
        <v>520</v>
      </c>
      <c r="E2750" s="0" t="s">
        <v>535</v>
      </c>
      <c r="F2750" s="0" t="s">
        <v>539</v>
      </c>
      <c r="G2750" s="0" t="s">
        <v>530</v>
      </c>
    </row>
    <row r="2751" customFormat="false" ht="12.8" hidden="false" customHeight="false" outlineLevel="0" collapsed="false">
      <c r="A2751" s="0" t="s">
        <v>13</v>
      </c>
      <c r="B2751" s="0" t="s">
        <v>315</v>
      </c>
      <c r="C2751" s="0" t="s">
        <v>519</v>
      </c>
      <c r="D2751" s="0" t="s">
        <v>520</v>
      </c>
      <c r="E2751" s="0" t="s">
        <v>536</v>
      </c>
      <c r="F2751" s="0" t="s">
        <v>539</v>
      </c>
      <c r="G2751" s="0" t="s">
        <v>530</v>
      </c>
    </row>
    <row r="2752" customFormat="false" ht="12.8" hidden="false" customHeight="false" outlineLevel="0" collapsed="false">
      <c r="A2752" s="0" t="s">
        <v>13</v>
      </c>
      <c r="B2752" s="0" t="s">
        <v>315</v>
      </c>
      <c r="C2752" s="0" t="s">
        <v>521</v>
      </c>
      <c r="D2752" s="0" t="s">
        <v>520</v>
      </c>
      <c r="E2752" s="0" t="s">
        <v>537</v>
      </c>
      <c r="F2752" s="0" t="s">
        <v>539</v>
      </c>
      <c r="G2752" s="0" t="s">
        <v>530</v>
      </c>
    </row>
    <row r="2753" customFormat="false" ht="12.8" hidden="false" customHeight="false" outlineLevel="0" collapsed="false">
      <c r="A2753" s="0" t="s">
        <v>13</v>
      </c>
      <c r="B2753" s="0" t="s">
        <v>315</v>
      </c>
      <c r="C2753" s="0" t="s">
        <v>521</v>
      </c>
      <c r="D2753" s="0" t="s">
        <v>520</v>
      </c>
      <c r="E2753" s="0" t="s">
        <v>531</v>
      </c>
      <c r="F2753" s="0" t="s">
        <v>539</v>
      </c>
      <c r="G2753" s="0" t="s">
        <v>530</v>
      </c>
    </row>
    <row r="2754" customFormat="false" ht="12.8" hidden="false" customHeight="false" outlineLevel="0" collapsed="false">
      <c r="A2754" s="0" t="s">
        <v>13</v>
      </c>
      <c r="B2754" s="0" t="s">
        <v>315</v>
      </c>
      <c r="C2754" s="0" t="s">
        <v>521</v>
      </c>
      <c r="D2754" s="0" t="s">
        <v>520</v>
      </c>
      <c r="E2754" s="0" t="s">
        <v>538</v>
      </c>
      <c r="F2754" s="0" t="s">
        <v>539</v>
      </c>
      <c r="G2754" s="0" t="s">
        <v>530</v>
      </c>
    </row>
    <row r="2755" customFormat="false" ht="12.8" hidden="false" customHeight="false" outlineLevel="0" collapsed="false">
      <c r="A2755" s="0" t="s">
        <v>13</v>
      </c>
      <c r="B2755" s="0" t="s">
        <v>315</v>
      </c>
      <c r="C2755" s="0" t="s">
        <v>521</v>
      </c>
      <c r="D2755" s="0" t="s">
        <v>520</v>
      </c>
      <c r="E2755" s="0" t="s">
        <v>536</v>
      </c>
      <c r="F2755" s="0" t="s">
        <v>539</v>
      </c>
      <c r="G2755" s="0" t="s">
        <v>530</v>
      </c>
    </row>
    <row r="2756" customFormat="false" ht="12.8" hidden="false" customHeight="false" outlineLevel="0" collapsed="false">
      <c r="A2756" s="0" t="s">
        <v>13</v>
      </c>
      <c r="B2756" s="0" t="s">
        <v>316</v>
      </c>
      <c r="C2756" s="0" t="s">
        <v>519</v>
      </c>
      <c r="D2756" s="0" t="s">
        <v>520</v>
      </c>
      <c r="E2756" s="0" t="s">
        <v>528</v>
      </c>
      <c r="F2756" s="0" t="s">
        <v>539</v>
      </c>
      <c r="G2756" s="0" t="s">
        <v>530</v>
      </c>
    </row>
    <row r="2757" customFormat="false" ht="12.8" hidden="false" customHeight="false" outlineLevel="0" collapsed="false">
      <c r="A2757" s="0" t="s">
        <v>13</v>
      </c>
      <c r="B2757" s="0" t="s">
        <v>316</v>
      </c>
      <c r="C2757" s="0" t="s">
        <v>519</v>
      </c>
      <c r="D2757" s="0" t="s">
        <v>520</v>
      </c>
      <c r="E2757" s="0" t="s">
        <v>531</v>
      </c>
      <c r="F2757" s="0" t="s">
        <v>539</v>
      </c>
      <c r="G2757" s="0" t="s">
        <v>530</v>
      </c>
    </row>
    <row r="2758" customFormat="false" ht="12.8" hidden="false" customHeight="false" outlineLevel="0" collapsed="false">
      <c r="A2758" s="0" t="s">
        <v>13</v>
      </c>
      <c r="B2758" s="0" t="s">
        <v>316</v>
      </c>
      <c r="C2758" s="0" t="s">
        <v>519</v>
      </c>
      <c r="D2758" s="0" t="s">
        <v>520</v>
      </c>
      <c r="E2758" s="0" t="s">
        <v>533</v>
      </c>
      <c r="F2758" s="0" t="s">
        <v>539</v>
      </c>
      <c r="G2758" s="0" t="s">
        <v>530</v>
      </c>
    </row>
    <row r="2759" customFormat="false" ht="12.8" hidden="false" customHeight="false" outlineLevel="0" collapsed="false">
      <c r="A2759" s="0" t="s">
        <v>13</v>
      </c>
      <c r="B2759" s="0" t="s">
        <v>316</v>
      </c>
      <c r="C2759" s="0" t="s">
        <v>519</v>
      </c>
      <c r="D2759" s="0" t="s">
        <v>520</v>
      </c>
      <c r="E2759" s="0" t="s">
        <v>534</v>
      </c>
      <c r="F2759" s="0" t="s">
        <v>539</v>
      </c>
      <c r="G2759" s="0" t="s">
        <v>530</v>
      </c>
    </row>
    <row r="2760" customFormat="false" ht="12.8" hidden="false" customHeight="false" outlineLevel="0" collapsed="false">
      <c r="A2760" s="0" t="s">
        <v>13</v>
      </c>
      <c r="B2760" s="0" t="s">
        <v>316</v>
      </c>
      <c r="C2760" s="0" t="s">
        <v>519</v>
      </c>
      <c r="D2760" s="0" t="s">
        <v>520</v>
      </c>
      <c r="E2760" s="0" t="s">
        <v>535</v>
      </c>
      <c r="F2760" s="0" t="s">
        <v>539</v>
      </c>
      <c r="G2760" s="0" t="s">
        <v>530</v>
      </c>
    </row>
    <row r="2761" customFormat="false" ht="12.8" hidden="false" customHeight="false" outlineLevel="0" collapsed="false">
      <c r="A2761" s="0" t="s">
        <v>13</v>
      </c>
      <c r="B2761" s="0" t="s">
        <v>316</v>
      </c>
      <c r="C2761" s="0" t="s">
        <v>519</v>
      </c>
      <c r="D2761" s="0" t="s">
        <v>520</v>
      </c>
      <c r="E2761" s="0" t="s">
        <v>536</v>
      </c>
      <c r="F2761" s="0" t="s">
        <v>539</v>
      </c>
      <c r="G2761" s="0" t="s">
        <v>530</v>
      </c>
    </row>
    <row r="2762" customFormat="false" ht="12.8" hidden="false" customHeight="false" outlineLevel="0" collapsed="false">
      <c r="A2762" s="0" t="s">
        <v>13</v>
      </c>
      <c r="B2762" s="0" t="s">
        <v>316</v>
      </c>
      <c r="C2762" s="0" t="s">
        <v>521</v>
      </c>
      <c r="D2762" s="0" t="s">
        <v>520</v>
      </c>
      <c r="E2762" s="0" t="s">
        <v>537</v>
      </c>
      <c r="F2762" s="0" t="s">
        <v>539</v>
      </c>
      <c r="G2762" s="0" t="s">
        <v>530</v>
      </c>
    </row>
    <row r="2763" customFormat="false" ht="12.8" hidden="false" customHeight="false" outlineLevel="0" collapsed="false">
      <c r="A2763" s="0" t="s">
        <v>13</v>
      </c>
      <c r="B2763" s="0" t="s">
        <v>316</v>
      </c>
      <c r="C2763" s="0" t="s">
        <v>521</v>
      </c>
      <c r="D2763" s="0" t="s">
        <v>520</v>
      </c>
      <c r="E2763" s="0" t="s">
        <v>531</v>
      </c>
      <c r="F2763" s="0" t="s">
        <v>539</v>
      </c>
      <c r="G2763" s="0" t="s">
        <v>530</v>
      </c>
    </row>
    <row r="2764" customFormat="false" ht="12.8" hidden="false" customHeight="false" outlineLevel="0" collapsed="false">
      <c r="A2764" s="0" t="s">
        <v>13</v>
      </c>
      <c r="B2764" s="0" t="s">
        <v>316</v>
      </c>
      <c r="C2764" s="0" t="s">
        <v>521</v>
      </c>
      <c r="D2764" s="0" t="s">
        <v>520</v>
      </c>
      <c r="E2764" s="0" t="s">
        <v>538</v>
      </c>
      <c r="F2764" s="0" t="s">
        <v>539</v>
      </c>
      <c r="G2764" s="0" t="s">
        <v>530</v>
      </c>
    </row>
    <row r="2765" customFormat="false" ht="12.8" hidden="false" customHeight="false" outlineLevel="0" collapsed="false">
      <c r="A2765" s="0" t="s">
        <v>13</v>
      </c>
      <c r="B2765" s="0" t="s">
        <v>316</v>
      </c>
      <c r="C2765" s="0" t="s">
        <v>521</v>
      </c>
      <c r="D2765" s="0" t="s">
        <v>520</v>
      </c>
      <c r="E2765" s="0" t="s">
        <v>536</v>
      </c>
      <c r="F2765" s="0" t="s">
        <v>539</v>
      </c>
      <c r="G2765" s="0" t="s">
        <v>530</v>
      </c>
    </row>
    <row r="2766" customFormat="false" ht="12.8" hidden="false" customHeight="false" outlineLevel="0" collapsed="false">
      <c r="A2766" s="0" t="s">
        <v>13</v>
      </c>
      <c r="B2766" s="0" t="s">
        <v>317</v>
      </c>
      <c r="C2766" s="0" t="s">
        <v>519</v>
      </c>
      <c r="D2766" s="0" t="s">
        <v>522</v>
      </c>
      <c r="E2766" s="0" t="s">
        <v>541</v>
      </c>
      <c r="F2766" s="0" t="s">
        <v>539</v>
      </c>
      <c r="G2766" s="0" t="s">
        <v>530</v>
      </c>
    </row>
    <row r="2767" customFormat="false" ht="12.8" hidden="false" customHeight="false" outlineLevel="0" collapsed="false">
      <c r="A2767" s="0" t="s">
        <v>13</v>
      </c>
      <c r="B2767" s="0" t="s">
        <v>317</v>
      </c>
      <c r="C2767" s="0" t="s">
        <v>519</v>
      </c>
      <c r="D2767" s="0" t="s">
        <v>522</v>
      </c>
      <c r="E2767" s="0" t="s">
        <v>537</v>
      </c>
      <c r="F2767" s="0" t="s">
        <v>539</v>
      </c>
      <c r="G2767" s="0" t="s">
        <v>530</v>
      </c>
    </row>
    <row r="2768" customFormat="false" ht="12.8" hidden="false" customHeight="false" outlineLevel="0" collapsed="false">
      <c r="A2768" s="0" t="s">
        <v>13</v>
      </c>
      <c r="B2768" s="0" t="s">
        <v>317</v>
      </c>
      <c r="C2768" s="0" t="s">
        <v>519</v>
      </c>
      <c r="D2768" s="0" t="s">
        <v>522</v>
      </c>
      <c r="E2768" s="0" t="s">
        <v>531</v>
      </c>
      <c r="F2768" s="0" t="s">
        <v>539</v>
      </c>
      <c r="G2768" s="0" t="s">
        <v>530</v>
      </c>
    </row>
    <row r="2769" customFormat="false" ht="12.8" hidden="false" customHeight="false" outlineLevel="0" collapsed="false">
      <c r="A2769" s="0" t="s">
        <v>13</v>
      </c>
      <c r="B2769" s="0" t="s">
        <v>317</v>
      </c>
      <c r="C2769" s="0" t="s">
        <v>521</v>
      </c>
      <c r="D2769" s="0" t="s">
        <v>522</v>
      </c>
      <c r="E2769" s="0" t="s">
        <v>541</v>
      </c>
      <c r="F2769" s="0" t="s">
        <v>539</v>
      </c>
      <c r="G2769" s="0" t="s">
        <v>530</v>
      </c>
    </row>
    <row r="2770" customFormat="false" ht="12.8" hidden="false" customHeight="false" outlineLevel="0" collapsed="false">
      <c r="A2770" s="0" t="s">
        <v>13</v>
      </c>
      <c r="B2770" s="0" t="s">
        <v>317</v>
      </c>
      <c r="C2770" s="0" t="s">
        <v>521</v>
      </c>
      <c r="D2770" s="0" t="s">
        <v>522</v>
      </c>
      <c r="E2770" s="0" t="s">
        <v>537</v>
      </c>
      <c r="F2770" s="0" t="s">
        <v>539</v>
      </c>
      <c r="G2770" s="0" t="s">
        <v>530</v>
      </c>
    </row>
    <row r="2771" customFormat="false" ht="12.8" hidden="false" customHeight="false" outlineLevel="0" collapsed="false">
      <c r="A2771" s="0" t="s">
        <v>13</v>
      </c>
      <c r="B2771" s="0" t="s">
        <v>317</v>
      </c>
      <c r="C2771" s="0" t="s">
        <v>521</v>
      </c>
      <c r="D2771" s="0" t="s">
        <v>522</v>
      </c>
      <c r="E2771" s="0" t="s">
        <v>531</v>
      </c>
      <c r="F2771" s="0" t="s">
        <v>539</v>
      </c>
      <c r="G2771" s="0" t="s">
        <v>530</v>
      </c>
    </row>
    <row r="2772" customFormat="false" ht="12.8" hidden="false" customHeight="false" outlineLevel="0" collapsed="false">
      <c r="A2772" s="0" t="s">
        <v>13</v>
      </c>
      <c r="B2772" s="0" t="s">
        <v>318</v>
      </c>
      <c r="C2772" s="0" t="s">
        <v>519</v>
      </c>
      <c r="D2772" s="0" t="s">
        <v>522</v>
      </c>
      <c r="E2772" s="0" t="s">
        <v>541</v>
      </c>
      <c r="F2772" s="0" t="s">
        <v>539</v>
      </c>
      <c r="G2772" s="0" t="s">
        <v>530</v>
      </c>
    </row>
    <row r="2773" customFormat="false" ht="12.8" hidden="false" customHeight="false" outlineLevel="0" collapsed="false">
      <c r="A2773" s="0" t="s">
        <v>13</v>
      </c>
      <c r="B2773" s="0" t="s">
        <v>318</v>
      </c>
      <c r="C2773" s="0" t="s">
        <v>519</v>
      </c>
      <c r="D2773" s="0" t="s">
        <v>522</v>
      </c>
      <c r="E2773" s="0" t="s">
        <v>537</v>
      </c>
      <c r="F2773" s="0" t="s">
        <v>539</v>
      </c>
      <c r="G2773" s="0" t="s">
        <v>530</v>
      </c>
    </row>
    <row r="2774" customFormat="false" ht="12.8" hidden="false" customHeight="false" outlineLevel="0" collapsed="false">
      <c r="A2774" s="0" t="s">
        <v>13</v>
      </c>
      <c r="B2774" s="0" t="s">
        <v>318</v>
      </c>
      <c r="C2774" s="0" t="s">
        <v>519</v>
      </c>
      <c r="D2774" s="0" t="s">
        <v>522</v>
      </c>
      <c r="E2774" s="0" t="s">
        <v>531</v>
      </c>
      <c r="F2774" s="0" t="s">
        <v>539</v>
      </c>
      <c r="G2774" s="0" t="s">
        <v>530</v>
      </c>
    </row>
    <row r="2775" customFormat="false" ht="12.8" hidden="false" customHeight="false" outlineLevel="0" collapsed="false">
      <c r="A2775" s="0" t="s">
        <v>13</v>
      </c>
      <c r="B2775" s="0" t="s">
        <v>318</v>
      </c>
      <c r="C2775" s="0" t="s">
        <v>521</v>
      </c>
      <c r="D2775" s="0" t="s">
        <v>522</v>
      </c>
      <c r="E2775" s="0" t="s">
        <v>541</v>
      </c>
      <c r="F2775" s="0" t="s">
        <v>539</v>
      </c>
      <c r="G2775" s="0" t="s">
        <v>530</v>
      </c>
    </row>
    <row r="2776" customFormat="false" ht="12.8" hidden="false" customHeight="false" outlineLevel="0" collapsed="false">
      <c r="A2776" s="0" t="s">
        <v>13</v>
      </c>
      <c r="B2776" s="0" t="s">
        <v>318</v>
      </c>
      <c r="C2776" s="0" t="s">
        <v>521</v>
      </c>
      <c r="D2776" s="0" t="s">
        <v>522</v>
      </c>
      <c r="E2776" s="0" t="s">
        <v>537</v>
      </c>
      <c r="F2776" s="0" t="s">
        <v>539</v>
      </c>
      <c r="G2776" s="0" t="s">
        <v>530</v>
      </c>
    </row>
    <row r="2777" customFormat="false" ht="12.8" hidden="false" customHeight="false" outlineLevel="0" collapsed="false">
      <c r="A2777" s="0" t="s">
        <v>13</v>
      </c>
      <c r="B2777" s="0" t="s">
        <v>318</v>
      </c>
      <c r="C2777" s="0" t="s">
        <v>521</v>
      </c>
      <c r="D2777" s="0" t="s">
        <v>522</v>
      </c>
      <c r="E2777" s="0" t="s">
        <v>531</v>
      </c>
      <c r="F2777" s="0" t="s">
        <v>539</v>
      </c>
      <c r="G2777" s="0" t="s">
        <v>530</v>
      </c>
    </row>
    <row r="2778" customFormat="false" ht="12.8" hidden="false" customHeight="false" outlineLevel="0" collapsed="false">
      <c r="A2778" s="0" t="s">
        <v>13</v>
      </c>
      <c r="B2778" s="0" t="s">
        <v>319</v>
      </c>
      <c r="C2778" s="0" t="s">
        <v>519</v>
      </c>
      <c r="D2778" s="0" t="s">
        <v>522</v>
      </c>
      <c r="E2778" s="0" t="s">
        <v>541</v>
      </c>
      <c r="F2778" s="0" t="s">
        <v>539</v>
      </c>
      <c r="G2778" s="0" t="s">
        <v>530</v>
      </c>
    </row>
    <row r="2779" customFormat="false" ht="12.8" hidden="false" customHeight="false" outlineLevel="0" collapsed="false">
      <c r="A2779" s="0" t="s">
        <v>13</v>
      </c>
      <c r="B2779" s="0" t="s">
        <v>319</v>
      </c>
      <c r="C2779" s="0" t="s">
        <v>519</v>
      </c>
      <c r="D2779" s="0" t="s">
        <v>522</v>
      </c>
      <c r="E2779" s="0" t="s">
        <v>537</v>
      </c>
      <c r="F2779" s="0" t="s">
        <v>539</v>
      </c>
      <c r="G2779" s="0" t="s">
        <v>530</v>
      </c>
    </row>
    <row r="2780" customFormat="false" ht="12.8" hidden="false" customHeight="false" outlineLevel="0" collapsed="false">
      <c r="A2780" s="0" t="s">
        <v>13</v>
      </c>
      <c r="B2780" s="0" t="s">
        <v>319</v>
      </c>
      <c r="C2780" s="0" t="s">
        <v>519</v>
      </c>
      <c r="D2780" s="0" t="s">
        <v>522</v>
      </c>
      <c r="E2780" s="0" t="s">
        <v>531</v>
      </c>
      <c r="F2780" s="0" t="s">
        <v>539</v>
      </c>
      <c r="G2780" s="0" t="s">
        <v>530</v>
      </c>
    </row>
    <row r="2781" customFormat="false" ht="12.8" hidden="false" customHeight="false" outlineLevel="0" collapsed="false">
      <c r="A2781" s="0" t="s">
        <v>13</v>
      </c>
      <c r="B2781" s="0" t="s">
        <v>319</v>
      </c>
      <c r="C2781" s="0" t="s">
        <v>521</v>
      </c>
      <c r="D2781" s="0" t="s">
        <v>522</v>
      </c>
      <c r="E2781" s="0" t="s">
        <v>541</v>
      </c>
      <c r="F2781" s="0" t="s">
        <v>539</v>
      </c>
      <c r="G2781" s="0" t="s">
        <v>530</v>
      </c>
    </row>
    <row r="2782" customFormat="false" ht="12.8" hidden="false" customHeight="false" outlineLevel="0" collapsed="false">
      <c r="A2782" s="0" t="s">
        <v>13</v>
      </c>
      <c r="B2782" s="0" t="s">
        <v>319</v>
      </c>
      <c r="C2782" s="0" t="s">
        <v>521</v>
      </c>
      <c r="D2782" s="0" t="s">
        <v>522</v>
      </c>
      <c r="E2782" s="0" t="s">
        <v>537</v>
      </c>
      <c r="F2782" s="0" t="s">
        <v>539</v>
      </c>
      <c r="G2782" s="0" t="s">
        <v>530</v>
      </c>
    </row>
    <row r="2783" customFormat="false" ht="12.8" hidden="false" customHeight="false" outlineLevel="0" collapsed="false">
      <c r="A2783" s="0" t="s">
        <v>13</v>
      </c>
      <c r="B2783" s="0" t="s">
        <v>319</v>
      </c>
      <c r="C2783" s="0" t="s">
        <v>521</v>
      </c>
      <c r="D2783" s="0" t="s">
        <v>522</v>
      </c>
      <c r="E2783" s="0" t="s">
        <v>531</v>
      </c>
      <c r="F2783" s="0" t="s">
        <v>539</v>
      </c>
      <c r="G2783" s="0" t="s">
        <v>530</v>
      </c>
    </row>
    <row r="2784" customFormat="false" ht="12.8" hidden="false" customHeight="false" outlineLevel="0" collapsed="false">
      <c r="A2784" s="0" t="s">
        <v>13</v>
      </c>
      <c r="B2784" s="0" t="s">
        <v>320</v>
      </c>
      <c r="C2784" s="0" t="s">
        <v>519</v>
      </c>
      <c r="D2784" s="0" t="s">
        <v>520</v>
      </c>
      <c r="E2784" s="0" t="s">
        <v>528</v>
      </c>
      <c r="F2784" s="0" t="s">
        <v>529</v>
      </c>
      <c r="G2784" s="0" t="s">
        <v>530</v>
      </c>
    </row>
    <row r="2785" customFormat="false" ht="12.8" hidden="false" customHeight="false" outlineLevel="0" collapsed="false">
      <c r="A2785" s="0" t="s">
        <v>13</v>
      </c>
      <c r="B2785" s="0" t="s">
        <v>320</v>
      </c>
      <c r="C2785" s="0" t="s">
        <v>519</v>
      </c>
      <c r="D2785" s="0" t="s">
        <v>520</v>
      </c>
      <c r="E2785" s="0" t="s">
        <v>531</v>
      </c>
      <c r="F2785" s="0" t="s">
        <v>529</v>
      </c>
      <c r="G2785" s="0" t="s">
        <v>530</v>
      </c>
    </row>
    <row r="2786" customFormat="false" ht="12.8" hidden="false" customHeight="false" outlineLevel="0" collapsed="false">
      <c r="A2786" s="0" t="s">
        <v>13</v>
      </c>
      <c r="B2786" s="0" t="s">
        <v>320</v>
      </c>
      <c r="C2786" s="0" t="s">
        <v>519</v>
      </c>
      <c r="D2786" s="0" t="s">
        <v>520</v>
      </c>
      <c r="E2786" s="0" t="s">
        <v>533</v>
      </c>
      <c r="F2786" s="0" t="s">
        <v>529</v>
      </c>
      <c r="G2786" s="0" t="s">
        <v>530</v>
      </c>
    </row>
    <row r="2787" customFormat="false" ht="12.8" hidden="false" customHeight="false" outlineLevel="0" collapsed="false">
      <c r="A2787" s="0" t="s">
        <v>13</v>
      </c>
      <c r="B2787" s="0" t="s">
        <v>320</v>
      </c>
      <c r="C2787" s="0" t="s">
        <v>519</v>
      </c>
      <c r="D2787" s="0" t="s">
        <v>520</v>
      </c>
      <c r="E2787" s="0" t="s">
        <v>534</v>
      </c>
      <c r="F2787" s="0" t="s">
        <v>529</v>
      </c>
      <c r="G2787" s="0" t="s">
        <v>530</v>
      </c>
    </row>
    <row r="2788" customFormat="false" ht="12.8" hidden="false" customHeight="false" outlineLevel="0" collapsed="false">
      <c r="A2788" s="0" t="s">
        <v>13</v>
      </c>
      <c r="B2788" s="0" t="s">
        <v>320</v>
      </c>
      <c r="C2788" s="0" t="s">
        <v>519</v>
      </c>
      <c r="D2788" s="0" t="s">
        <v>520</v>
      </c>
      <c r="E2788" s="0" t="s">
        <v>535</v>
      </c>
      <c r="F2788" s="0" t="s">
        <v>529</v>
      </c>
      <c r="G2788" s="0" t="s">
        <v>530</v>
      </c>
    </row>
    <row r="2789" customFormat="false" ht="12.8" hidden="false" customHeight="false" outlineLevel="0" collapsed="false">
      <c r="A2789" s="0" t="s">
        <v>13</v>
      </c>
      <c r="B2789" s="0" t="s">
        <v>320</v>
      </c>
      <c r="C2789" s="0" t="s">
        <v>519</v>
      </c>
      <c r="D2789" s="0" t="s">
        <v>520</v>
      </c>
      <c r="E2789" s="0" t="s">
        <v>536</v>
      </c>
      <c r="F2789" s="0" t="s">
        <v>529</v>
      </c>
      <c r="G2789" s="0" t="s">
        <v>530</v>
      </c>
    </row>
    <row r="2790" customFormat="false" ht="12.8" hidden="false" customHeight="false" outlineLevel="0" collapsed="false">
      <c r="A2790" s="0" t="s">
        <v>13</v>
      </c>
      <c r="B2790" s="0" t="s">
        <v>320</v>
      </c>
      <c r="C2790" s="0" t="s">
        <v>521</v>
      </c>
      <c r="D2790" s="0" t="s">
        <v>520</v>
      </c>
      <c r="E2790" s="0" t="s">
        <v>537</v>
      </c>
      <c r="F2790" s="0" t="s">
        <v>529</v>
      </c>
      <c r="G2790" s="0" t="s">
        <v>530</v>
      </c>
    </row>
    <row r="2791" customFormat="false" ht="12.8" hidden="false" customHeight="false" outlineLevel="0" collapsed="false">
      <c r="A2791" s="0" t="s">
        <v>13</v>
      </c>
      <c r="B2791" s="0" t="s">
        <v>320</v>
      </c>
      <c r="C2791" s="0" t="s">
        <v>521</v>
      </c>
      <c r="D2791" s="0" t="s">
        <v>520</v>
      </c>
      <c r="E2791" s="0" t="s">
        <v>531</v>
      </c>
      <c r="F2791" s="0" t="s">
        <v>529</v>
      </c>
      <c r="G2791" s="0" t="s">
        <v>530</v>
      </c>
    </row>
    <row r="2792" customFormat="false" ht="12.8" hidden="false" customHeight="false" outlineLevel="0" collapsed="false">
      <c r="A2792" s="0" t="s">
        <v>13</v>
      </c>
      <c r="B2792" s="0" t="s">
        <v>320</v>
      </c>
      <c r="C2792" s="0" t="s">
        <v>521</v>
      </c>
      <c r="D2792" s="0" t="s">
        <v>520</v>
      </c>
      <c r="E2792" s="0" t="s">
        <v>538</v>
      </c>
      <c r="F2792" s="0" t="s">
        <v>529</v>
      </c>
      <c r="G2792" s="0" t="s">
        <v>530</v>
      </c>
    </row>
    <row r="2793" customFormat="false" ht="12.8" hidden="false" customHeight="false" outlineLevel="0" collapsed="false">
      <c r="A2793" s="0" t="s">
        <v>13</v>
      </c>
      <c r="B2793" s="0" t="s">
        <v>320</v>
      </c>
      <c r="C2793" s="0" t="s">
        <v>521</v>
      </c>
      <c r="D2793" s="0" t="s">
        <v>520</v>
      </c>
      <c r="E2793" s="0" t="s">
        <v>536</v>
      </c>
      <c r="F2793" s="0" t="s">
        <v>529</v>
      </c>
      <c r="G2793" s="0" t="s">
        <v>530</v>
      </c>
    </row>
    <row r="2794" customFormat="false" ht="12.8" hidden="false" customHeight="false" outlineLevel="0" collapsed="false">
      <c r="A2794" s="0" t="s">
        <v>13</v>
      </c>
      <c r="B2794" s="0" t="s">
        <v>321</v>
      </c>
      <c r="C2794" s="0" t="s">
        <v>519</v>
      </c>
      <c r="D2794" s="0" t="s">
        <v>520</v>
      </c>
      <c r="E2794" s="0" t="s">
        <v>528</v>
      </c>
      <c r="F2794" s="0" t="s">
        <v>529</v>
      </c>
      <c r="G2794" s="0" t="s">
        <v>530</v>
      </c>
    </row>
    <row r="2795" customFormat="false" ht="12.8" hidden="false" customHeight="false" outlineLevel="0" collapsed="false">
      <c r="A2795" s="0" t="s">
        <v>13</v>
      </c>
      <c r="B2795" s="0" t="s">
        <v>321</v>
      </c>
      <c r="C2795" s="0" t="s">
        <v>519</v>
      </c>
      <c r="D2795" s="0" t="s">
        <v>520</v>
      </c>
      <c r="E2795" s="0" t="s">
        <v>531</v>
      </c>
      <c r="F2795" s="0" t="s">
        <v>529</v>
      </c>
      <c r="G2795" s="0" t="s">
        <v>530</v>
      </c>
    </row>
    <row r="2796" customFormat="false" ht="12.8" hidden="false" customHeight="false" outlineLevel="0" collapsed="false">
      <c r="A2796" s="0" t="s">
        <v>13</v>
      </c>
      <c r="B2796" s="0" t="s">
        <v>321</v>
      </c>
      <c r="C2796" s="0" t="s">
        <v>519</v>
      </c>
      <c r="D2796" s="0" t="s">
        <v>520</v>
      </c>
      <c r="E2796" s="0" t="s">
        <v>533</v>
      </c>
      <c r="F2796" s="0" t="s">
        <v>529</v>
      </c>
      <c r="G2796" s="0" t="s">
        <v>530</v>
      </c>
    </row>
    <row r="2797" customFormat="false" ht="12.8" hidden="false" customHeight="false" outlineLevel="0" collapsed="false">
      <c r="A2797" s="0" t="s">
        <v>13</v>
      </c>
      <c r="B2797" s="0" t="s">
        <v>321</v>
      </c>
      <c r="C2797" s="0" t="s">
        <v>519</v>
      </c>
      <c r="D2797" s="0" t="s">
        <v>520</v>
      </c>
      <c r="E2797" s="0" t="s">
        <v>534</v>
      </c>
      <c r="F2797" s="0" t="s">
        <v>529</v>
      </c>
      <c r="G2797" s="0" t="s">
        <v>530</v>
      </c>
    </row>
    <row r="2798" customFormat="false" ht="12.8" hidden="false" customHeight="false" outlineLevel="0" collapsed="false">
      <c r="A2798" s="0" t="s">
        <v>13</v>
      </c>
      <c r="B2798" s="0" t="s">
        <v>321</v>
      </c>
      <c r="C2798" s="0" t="s">
        <v>519</v>
      </c>
      <c r="D2798" s="0" t="s">
        <v>520</v>
      </c>
      <c r="E2798" s="0" t="s">
        <v>535</v>
      </c>
      <c r="F2798" s="0" t="s">
        <v>529</v>
      </c>
      <c r="G2798" s="0" t="s">
        <v>530</v>
      </c>
    </row>
    <row r="2799" customFormat="false" ht="12.8" hidden="false" customHeight="false" outlineLevel="0" collapsed="false">
      <c r="A2799" s="0" t="s">
        <v>13</v>
      </c>
      <c r="B2799" s="0" t="s">
        <v>321</v>
      </c>
      <c r="C2799" s="0" t="s">
        <v>519</v>
      </c>
      <c r="D2799" s="0" t="s">
        <v>520</v>
      </c>
      <c r="E2799" s="0" t="s">
        <v>536</v>
      </c>
      <c r="F2799" s="0" t="s">
        <v>529</v>
      </c>
      <c r="G2799" s="0" t="s">
        <v>530</v>
      </c>
    </row>
    <row r="2800" customFormat="false" ht="12.8" hidden="false" customHeight="false" outlineLevel="0" collapsed="false">
      <c r="A2800" s="0" t="s">
        <v>13</v>
      </c>
      <c r="B2800" s="0" t="s">
        <v>321</v>
      </c>
      <c r="C2800" s="0" t="s">
        <v>521</v>
      </c>
      <c r="D2800" s="0" t="s">
        <v>520</v>
      </c>
      <c r="E2800" s="0" t="s">
        <v>537</v>
      </c>
      <c r="F2800" s="0" t="s">
        <v>529</v>
      </c>
      <c r="G2800" s="0" t="s">
        <v>530</v>
      </c>
    </row>
    <row r="2801" customFormat="false" ht="12.8" hidden="false" customHeight="false" outlineLevel="0" collapsed="false">
      <c r="A2801" s="0" t="s">
        <v>13</v>
      </c>
      <c r="B2801" s="0" t="s">
        <v>321</v>
      </c>
      <c r="C2801" s="0" t="s">
        <v>521</v>
      </c>
      <c r="D2801" s="0" t="s">
        <v>520</v>
      </c>
      <c r="E2801" s="0" t="s">
        <v>531</v>
      </c>
      <c r="F2801" s="0" t="s">
        <v>529</v>
      </c>
      <c r="G2801" s="0" t="s">
        <v>530</v>
      </c>
    </row>
    <row r="2802" customFormat="false" ht="12.8" hidden="false" customHeight="false" outlineLevel="0" collapsed="false">
      <c r="A2802" s="0" t="s">
        <v>13</v>
      </c>
      <c r="B2802" s="0" t="s">
        <v>321</v>
      </c>
      <c r="C2802" s="0" t="s">
        <v>521</v>
      </c>
      <c r="D2802" s="0" t="s">
        <v>520</v>
      </c>
      <c r="E2802" s="0" t="s">
        <v>538</v>
      </c>
      <c r="F2802" s="0" t="s">
        <v>529</v>
      </c>
      <c r="G2802" s="0" t="s">
        <v>530</v>
      </c>
    </row>
    <row r="2803" customFormat="false" ht="12.8" hidden="false" customHeight="false" outlineLevel="0" collapsed="false">
      <c r="A2803" s="0" t="s">
        <v>13</v>
      </c>
      <c r="B2803" s="0" t="s">
        <v>321</v>
      </c>
      <c r="C2803" s="0" t="s">
        <v>521</v>
      </c>
      <c r="D2803" s="0" t="s">
        <v>520</v>
      </c>
      <c r="E2803" s="0" t="s">
        <v>536</v>
      </c>
      <c r="F2803" s="0" t="s">
        <v>529</v>
      </c>
      <c r="G2803" s="0" t="s">
        <v>530</v>
      </c>
    </row>
    <row r="2804" customFormat="false" ht="12.8" hidden="false" customHeight="false" outlineLevel="0" collapsed="false">
      <c r="A2804" s="0" t="s">
        <v>13</v>
      </c>
      <c r="B2804" s="0" t="s">
        <v>322</v>
      </c>
      <c r="C2804" s="0" t="s">
        <v>519</v>
      </c>
      <c r="D2804" s="0" t="s">
        <v>520</v>
      </c>
      <c r="E2804" s="0" t="s">
        <v>528</v>
      </c>
      <c r="F2804" s="0" t="s">
        <v>529</v>
      </c>
      <c r="G2804" s="0" t="s">
        <v>530</v>
      </c>
    </row>
    <row r="2805" customFormat="false" ht="12.8" hidden="false" customHeight="false" outlineLevel="0" collapsed="false">
      <c r="A2805" s="0" t="s">
        <v>13</v>
      </c>
      <c r="B2805" s="0" t="s">
        <v>322</v>
      </c>
      <c r="C2805" s="0" t="s">
        <v>519</v>
      </c>
      <c r="D2805" s="0" t="s">
        <v>520</v>
      </c>
      <c r="E2805" s="0" t="s">
        <v>531</v>
      </c>
      <c r="F2805" s="0" t="s">
        <v>529</v>
      </c>
      <c r="G2805" s="0" t="s">
        <v>530</v>
      </c>
    </row>
    <row r="2806" customFormat="false" ht="12.8" hidden="false" customHeight="false" outlineLevel="0" collapsed="false">
      <c r="A2806" s="0" t="s">
        <v>13</v>
      </c>
      <c r="B2806" s="0" t="s">
        <v>322</v>
      </c>
      <c r="C2806" s="0" t="s">
        <v>519</v>
      </c>
      <c r="D2806" s="0" t="s">
        <v>520</v>
      </c>
      <c r="E2806" s="0" t="s">
        <v>533</v>
      </c>
      <c r="F2806" s="0" t="s">
        <v>529</v>
      </c>
      <c r="G2806" s="0" t="s">
        <v>530</v>
      </c>
    </row>
    <row r="2807" customFormat="false" ht="12.8" hidden="false" customHeight="false" outlineLevel="0" collapsed="false">
      <c r="A2807" s="0" t="s">
        <v>13</v>
      </c>
      <c r="B2807" s="0" t="s">
        <v>322</v>
      </c>
      <c r="C2807" s="0" t="s">
        <v>519</v>
      </c>
      <c r="D2807" s="0" t="s">
        <v>520</v>
      </c>
      <c r="E2807" s="0" t="s">
        <v>534</v>
      </c>
      <c r="F2807" s="0" t="s">
        <v>529</v>
      </c>
      <c r="G2807" s="0" t="s">
        <v>530</v>
      </c>
    </row>
    <row r="2808" customFormat="false" ht="12.8" hidden="false" customHeight="false" outlineLevel="0" collapsed="false">
      <c r="A2808" s="0" t="s">
        <v>13</v>
      </c>
      <c r="B2808" s="0" t="s">
        <v>322</v>
      </c>
      <c r="C2808" s="0" t="s">
        <v>519</v>
      </c>
      <c r="D2808" s="0" t="s">
        <v>520</v>
      </c>
      <c r="E2808" s="0" t="s">
        <v>535</v>
      </c>
      <c r="F2808" s="0" t="s">
        <v>529</v>
      </c>
      <c r="G2808" s="0" t="s">
        <v>530</v>
      </c>
    </row>
    <row r="2809" customFormat="false" ht="12.8" hidden="false" customHeight="false" outlineLevel="0" collapsed="false">
      <c r="A2809" s="0" t="s">
        <v>13</v>
      </c>
      <c r="B2809" s="0" t="s">
        <v>322</v>
      </c>
      <c r="C2809" s="0" t="s">
        <v>519</v>
      </c>
      <c r="D2809" s="0" t="s">
        <v>520</v>
      </c>
      <c r="E2809" s="0" t="s">
        <v>536</v>
      </c>
      <c r="F2809" s="0" t="s">
        <v>529</v>
      </c>
      <c r="G2809" s="0" t="s">
        <v>530</v>
      </c>
    </row>
    <row r="2810" customFormat="false" ht="12.8" hidden="false" customHeight="false" outlineLevel="0" collapsed="false">
      <c r="A2810" s="0" t="s">
        <v>13</v>
      </c>
      <c r="B2810" s="0" t="s">
        <v>322</v>
      </c>
      <c r="C2810" s="0" t="s">
        <v>521</v>
      </c>
      <c r="D2810" s="0" t="s">
        <v>520</v>
      </c>
      <c r="E2810" s="0" t="s">
        <v>537</v>
      </c>
      <c r="F2810" s="0" t="s">
        <v>529</v>
      </c>
      <c r="G2810" s="0" t="s">
        <v>530</v>
      </c>
    </row>
    <row r="2811" customFormat="false" ht="12.8" hidden="false" customHeight="false" outlineLevel="0" collapsed="false">
      <c r="A2811" s="0" t="s">
        <v>13</v>
      </c>
      <c r="B2811" s="0" t="s">
        <v>322</v>
      </c>
      <c r="C2811" s="0" t="s">
        <v>521</v>
      </c>
      <c r="D2811" s="0" t="s">
        <v>520</v>
      </c>
      <c r="E2811" s="0" t="s">
        <v>531</v>
      </c>
      <c r="F2811" s="0" t="s">
        <v>529</v>
      </c>
      <c r="G2811" s="0" t="s">
        <v>530</v>
      </c>
    </row>
    <row r="2812" customFormat="false" ht="12.8" hidden="false" customHeight="false" outlineLevel="0" collapsed="false">
      <c r="A2812" s="0" t="s">
        <v>13</v>
      </c>
      <c r="B2812" s="0" t="s">
        <v>322</v>
      </c>
      <c r="C2812" s="0" t="s">
        <v>521</v>
      </c>
      <c r="D2812" s="0" t="s">
        <v>520</v>
      </c>
      <c r="E2812" s="0" t="s">
        <v>538</v>
      </c>
      <c r="F2812" s="0" t="s">
        <v>529</v>
      </c>
      <c r="G2812" s="0" t="s">
        <v>530</v>
      </c>
    </row>
    <row r="2813" customFormat="false" ht="12.8" hidden="false" customHeight="false" outlineLevel="0" collapsed="false">
      <c r="A2813" s="0" t="s">
        <v>13</v>
      </c>
      <c r="B2813" s="0" t="s">
        <v>322</v>
      </c>
      <c r="C2813" s="0" t="s">
        <v>521</v>
      </c>
      <c r="D2813" s="0" t="s">
        <v>520</v>
      </c>
      <c r="E2813" s="0" t="s">
        <v>536</v>
      </c>
      <c r="F2813" s="0" t="s">
        <v>529</v>
      </c>
      <c r="G2813" s="0" t="s">
        <v>530</v>
      </c>
    </row>
    <row r="2814" customFormat="false" ht="12.8" hidden="false" customHeight="false" outlineLevel="0" collapsed="false">
      <c r="A2814" s="0" t="s">
        <v>14</v>
      </c>
      <c r="B2814" s="0" t="s">
        <v>323</v>
      </c>
      <c r="C2814" s="0" t="s">
        <v>519</v>
      </c>
      <c r="D2814" s="0" t="s">
        <v>520</v>
      </c>
      <c r="E2814" s="0" t="s">
        <v>528</v>
      </c>
      <c r="F2814" s="0" t="s">
        <v>539</v>
      </c>
      <c r="G2814" s="0" t="s">
        <v>530</v>
      </c>
    </row>
    <row r="2815" customFormat="false" ht="12.8" hidden="false" customHeight="false" outlineLevel="0" collapsed="false">
      <c r="A2815" s="0" t="s">
        <v>14</v>
      </c>
      <c r="B2815" s="0" t="s">
        <v>323</v>
      </c>
      <c r="C2815" s="0" t="s">
        <v>519</v>
      </c>
      <c r="D2815" s="0" t="s">
        <v>520</v>
      </c>
      <c r="E2815" s="0" t="s">
        <v>531</v>
      </c>
      <c r="F2815" s="0" t="s">
        <v>539</v>
      </c>
      <c r="G2815" s="0" t="s">
        <v>530</v>
      </c>
    </row>
    <row r="2816" customFormat="false" ht="12.8" hidden="false" customHeight="false" outlineLevel="0" collapsed="false">
      <c r="A2816" s="0" t="s">
        <v>14</v>
      </c>
      <c r="B2816" s="0" t="s">
        <v>323</v>
      </c>
      <c r="C2816" s="0" t="s">
        <v>519</v>
      </c>
      <c r="D2816" s="0" t="s">
        <v>520</v>
      </c>
      <c r="E2816" s="0" t="s">
        <v>533</v>
      </c>
      <c r="F2816" s="0" t="s">
        <v>539</v>
      </c>
      <c r="G2816" s="0" t="s">
        <v>530</v>
      </c>
    </row>
    <row r="2817" customFormat="false" ht="12.8" hidden="false" customHeight="false" outlineLevel="0" collapsed="false">
      <c r="A2817" s="0" t="s">
        <v>14</v>
      </c>
      <c r="B2817" s="0" t="s">
        <v>323</v>
      </c>
      <c r="C2817" s="0" t="s">
        <v>519</v>
      </c>
      <c r="D2817" s="0" t="s">
        <v>520</v>
      </c>
      <c r="E2817" s="0" t="s">
        <v>534</v>
      </c>
      <c r="F2817" s="0" t="s">
        <v>539</v>
      </c>
      <c r="G2817" s="0" t="s">
        <v>530</v>
      </c>
    </row>
    <row r="2818" customFormat="false" ht="12.8" hidden="false" customHeight="false" outlineLevel="0" collapsed="false">
      <c r="A2818" s="0" t="s">
        <v>14</v>
      </c>
      <c r="B2818" s="0" t="s">
        <v>323</v>
      </c>
      <c r="C2818" s="0" t="s">
        <v>519</v>
      </c>
      <c r="D2818" s="0" t="s">
        <v>520</v>
      </c>
      <c r="E2818" s="0" t="s">
        <v>535</v>
      </c>
      <c r="F2818" s="0" t="s">
        <v>539</v>
      </c>
      <c r="G2818" s="0" t="s">
        <v>530</v>
      </c>
    </row>
    <row r="2819" customFormat="false" ht="12.8" hidden="false" customHeight="false" outlineLevel="0" collapsed="false">
      <c r="A2819" s="0" t="s">
        <v>14</v>
      </c>
      <c r="B2819" s="0" t="s">
        <v>323</v>
      </c>
      <c r="C2819" s="0" t="s">
        <v>519</v>
      </c>
      <c r="D2819" s="0" t="s">
        <v>520</v>
      </c>
      <c r="E2819" s="0" t="s">
        <v>536</v>
      </c>
      <c r="F2819" s="0" t="s">
        <v>539</v>
      </c>
      <c r="G2819" s="0" t="s">
        <v>530</v>
      </c>
    </row>
    <row r="2820" customFormat="false" ht="12.8" hidden="false" customHeight="false" outlineLevel="0" collapsed="false">
      <c r="A2820" s="0" t="s">
        <v>14</v>
      </c>
      <c r="B2820" s="0" t="s">
        <v>323</v>
      </c>
      <c r="C2820" s="0" t="s">
        <v>521</v>
      </c>
      <c r="D2820" s="0" t="s">
        <v>520</v>
      </c>
      <c r="E2820" s="0" t="s">
        <v>537</v>
      </c>
      <c r="F2820" s="0" t="s">
        <v>539</v>
      </c>
      <c r="G2820" s="0" t="s">
        <v>530</v>
      </c>
    </row>
    <row r="2821" customFormat="false" ht="12.8" hidden="false" customHeight="false" outlineLevel="0" collapsed="false">
      <c r="A2821" s="0" t="s">
        <v>14</v>
      </c>
      <c r="B2821" s="0" t="s">
        <v>323</v>
      </c>
      <c r="C2821" s="0" t="s">
        <v>521</v>
      </c>
      <c r="D2821" s="0" t="s">
        <v>520</v>
      </c>
      <c r="E2821" s="0" t="s">
        <v>531</v>
      </c>
      <c r="F2821" s="0" t="s">
        <v>539</v>
      </c>
      <c r="G2821" s="0" t="s">
        <v>530</v>
      </c>
    </row>
    <row r="2822" customFormat="false" ht="12.8" hidden="false" customHeight="false" outlineLevel="0" collapsed="false">
      <c r="A2822" s="0" t="s">
        <v>14</v>
      </c>
      <c r="B2822" s="0" t="s">
        <v>323</v>
      </c>
      <c r="C2822" s="0" t="s">
        <v>521</v>
      </c>
      <c r="D2822" s="0" t="s">
        <v>520</v>
      </c>
      <c r="E2822" s="0" t="s">
        <v>538</v>
      </c>
      <c r="F2822" s="0" t="s">
        <v>539</v>
      </c>
      <c r="G2822" s="0" t="s">
        <v>530</v>
      </c>
    </row>
    <row r="2823" customFormat="false" ht="12.8" hidden="false" customHeight="false" outlineLevel="0" collapsed="false">
      <c r="A2823" s="0" t="s">
        <v>14</v>
      </c>
      <c r="B2823" s="0" t="s">
        <v>323</v>
      </c>
      <c r="C2823" s="0" t="s">
        <v>521</v>
      </c>
      <c r="D2823" s="0" t="s">
        <v>520</v>
      </c>
      <c r="E2823" s="0" t="s">
        <v>536</v>
      </c>
      <c r="F2823" s="0" t="s">
        <v>539</v>
      </c>
      <c r="G2823" s="0" t="s">
        <v>530</v>
      </c>
    </row>
    <row r="2824" customFormat="false" ht="12.8" hidden="false" customHeight="false" outlineLevel="0" collapsed="false">
      <c r="A2824" s="0" t="s">
        <v>14</v>
      </c>
      <c r="B2824" s="0" t="s">
        <v>324</v>
      </c>
      <c r="C2824" s="0" t="s">
        <v>519</v>
      </c>
      <c r="D2824" s="0" t="s">
        <v>520</v>
      </c>
      <c r="E2824" s="0" t="s">
        <v>528</v>
      </c>
      <c r="F2824" s="0" t="s">
        <v>539</v>
      </c>
      <c r="G2824" s="0" t="s">
        <v>530</v>
      </c>
    </row>
    <row r="2825" customFormat="false" ht="12.8" hidden="false" customHeight="false" outlineLevel="0" collapsed="false">
      <c r="A2825" s="0" t="s">
        <v>14</v>
      </c>
      <c r="B2825" s="0" t="s">
        <v>324</v>
      </c>
      <c r="C2825" s="0" t="s">
        <v>519</v>
      </c>
      <c r="D2825" s="0" t="s">
        <v>520</v>
      </c>
      <c r="E2825" s="0" t="s">
        <v>531</v>
      </c>
      <c r="F2825" s="0" t="s">
        <v>539</v>
      </c>
      <c r="G2825" s="0" t="s">
        <v>530</v>
      </c>
    </row>
    <row r="2826" customFormat="false" ht="12.8" hidden="false" customHeight="false" outlineLevel="0" collapsed="false">
      <c r="A2826" s="0" t="s">
        <v>14</v>
      </c>
      <c r="B2826" s="0" t="s">
        <v>324</v>
      </c>
      <c r="C2826" s="0" t="s">
        <v>519</v>
      </c>
      <c r="D2826" s="0" t="s">
        <v>520</v>
      </c>
      <c r="E2826" s="0" t="s">
        <v>533</v>
      </c>
      <c r="F2826" s="0" t="s">
        <v>539</v>
      </c>
      <c r="G2826" s="0" t="s">
        <v>530</v>
      </c>
    </row>
    <row r="2827" customFormat="false" ht="12.8" hidden="false" customHeight="false" outlineLevel="0" collapsed="false">
      <c r="A2827" s="0" t="s">
        <v>14</v>
      </c>
      <c r="B2827" s="0" t="s">
        <v>324</v>
      </c>
      <c r="C2827" s="0" t="s">
        <v>519</v>
      </c>
      <c r="D2827" s="0" t="s">
        <v>520</v>
      </c>
      <c r="E2827" s="0" t="s">
        <v>534</v>
      </c>
      <c r="F2827" s="0" t="s">
        <v>539</v>
      </c>
      <c r="G2827" s="0" t="s">
        <v>530</v>
      </c>
    </row>
    <row r="2828" customFormat="false" ht="12.8" hidden="false" customHeight="false" outlineLevel="0" collapsed="false">
      <c r="A2828" s="0" t="s">
        <v>14</v>
      </c>
      <c r="B2828" s="0" t="s">
        <v>324</v>
      </c>
      <c r="C2828" s="0" t="s">
        <v>519</v>
      </c>
      <c r="D2828" s="0" t="s">
        <v>520</v>
      </c>
      <c r="E2828" s="0" t="s">
        <v>535</v>
      </c>
      <c r="F2828" s="0" t="s">
        <v>539</v>
      </c>
      <c r="G2828" s="0" t="s">
        <v>530</v>
      </c>
    </row>
    <row r="2829" customFormat="false" ht="12.8" hidden="false" customHeight="false" outlineLevel="0" collapsed="false">
      <c r="A2829" s="0" t="s">
        <v>14</v>
      </c>
      <c r="B2829" s="0" t="s">
        <v>324</v>
      </c>
      <c r="C2829" s="0" t="s">
        <v>519</v>
      </c>
      <c r="D2829" s="0" t="s">
        <v>520</v>
      </c>
      <c r="E2829" s="0" t="s">
        <v>536</v>
      </c>
      <c r="F2829" s="0" t="s">
        <v>539</v>
      </c>
      <c r="G2829" s="0" t="s">
        <v>530</v>
      </c>
    </row>
    <row r="2830" customFormat="false" ht="12.8" hidden="false" customHeight="false" outlineLevel="0" collapsed="false">
      <c r="A2830" s="0" t="s">
        <v>14</v>
      </c>
      <c r="B2830" s="0" t="s">
        <v>324</v>
      </c>
      <c r="C2830" s="0" t="s">
        <v>521</v>
      </c>
      <c r="D2830" s="0" t="s">
        <v>520</v>
      </c>
      <c r="E2830" s="0" t="s">
        <v>537</v>
      </c>
      <c r="F2830" s="0" t="s">
        <v>539</v>
      </c>
      <c r="G2830" s="0" t="s">
        <v>530</v>
      </c>
    </row>
    <row r="2831" customFormat="false" ht="12.8" hidden="false" customHeight="false" outlineLevel="0" collapsed="false">
      <c r="A2831" s="0" t="s">
        <v>14</v>
      </c>
      <c r="B2831" s="0" t="s">
        <v>324</v>
      </c>
      <c r="C2831" s="0" t="s">
        <v>521</v>
      </c>
      <c r="D2831" s="0" t="s">
        <v>520</v>
      </c>
      <c r="E2831" s="0" t="s">
        <v>531</v>
      </c>
      <c r="F2831" s="0" t="s">
        <v>539</v>
      </c>
      <c r="G2831" s="0" t="s">
        <v>530</v>
      </c>
    </row>
    <row r="2832" customFormat="false" ht="12.8" hidden="false" customHeight="false" outlineLevel="0" collapsed="false">
      <c r="A2832" s="0" t="s">
        <v>14</v>
      </c>
      <c r="B2832" s="0" t="s">
        <v>324</v>
      </c>
      <c r="C2832" s="0" t="s">
        <v>521</v>
      </c>
      <c r="D2832" s="0" t="s">
        <v>520</v>
      </c>
      <c r="E2832" s="0" t="s">
        <v>538</v>
      </c>
      <c r="F2832" s="0" t="s">
        <v>539</v>
      </c>
      <c r="G2832" s="0" t="s">
        <v>530</v>
      </c>
    </row>
    <row r="2833" customFormat="false" ht="12.8" hidden="false" customHeight="false" outlineLevel="0" collapsed="false">
      <c r="A2833" s="0" t="s">
        <v>14</v>
      </c>
      <c r="B2833" s="0" t="s">
        <v>324</v>
      </c>
      <c r="C2833" s="0" t="s">
        <v>521</v>
      </c>
      <c r="D2833" s="0" t="s">
        <v>520</v>
      </c>
      <c r="E2833" s="0" t="s">
        <v>536</v>
      </c>
      <c r="F2833" s="0" t="s">
        <v>539</v>
      </c>
      <c r="G2833" s="0" t="s">
        <v>530</v>
      </c>
    </row>
    <row r="2834" customFormat="false" ht="12.8" hidden="false" customHeight="false" outlineLevel="0" collapsed="false">
      <c r="A2834" s="0" t="s">
        <v>14</v>
      </c>
      <c r="B2834" s="0" t="s">
        <v>325</v>
      </c>
      <c r="C2834" s="0" t="s">
        <v>519</v>
      </c>
      <c r="D2834" s="0" t="s">
        <v>520</v>
      </c>
      <c r="E2834" s="0" t="s">
        <v>528</v>
      </c>
      <c r="F2834" s="0" t="s">
        <v>539</v>
      </c>
      <c r="G2834" s="0" t="s">
        <v>530</v>
      </c>
    </row>
    <row r="2835" customFormat="false" ht="12.8" hidden="false" customHeight="false" outlineLevel="0" collapsed="false">
      <c r="A2835" s="0" t="s">
        <v>14</v>
      </c>
      <c r="B2835" s="0" t="s">
        <v>325</v>
      </c>
      <c r="C2835" s="0" t="s">
        <v>519</v>
      </c>
      <c r="D2835" s="0" t="s">
        <v>520</v>
      </c>
      <c r="E2835" s="0" t="s">
        <v>531</v>
      </c>
      <c r="F2835" s="0" t="s">
        <v>539</v>
      </c>
      <c r="G2835" s="0" t="s">
        <v>530</v>
      </c>
    </row>
    <row r="2836" customFormat="false" ht="12.8" hidden="false" customHeight="false" outlineLevel="0" collapsed="false">
      <c r="A2836" s="0" t="s">
        <v>14</v>
      </c>
      <c r="B2836" s="0" t="s">
        <v>325</v>
      </c>
      <c r="C2836" s="0" t="s">
        <v>519</v>
      </c>
      <c r="D2836" s="0" t="s">
        <v>520</v>
      </c>
      <c r="E2836" s="0" t="s">
        <v>533</v>
      </c>
      <c r="F2836" s="0" t="s">
        <v>539</v>
      </c>
      <c r="G2836" s="0" t="s">
        <v>530</v>
      </c>
    </row>
    <row r="2837" customFormat="false" ht="12.8" hidden="false" customHeight="false" outlineLevel="0" collapsed="false">
      <c r="A2837" s="0" t="s">
        <v>14</v>
      </c>
      <c r="B2837" s="0" t="s">
        <v>325</v>
      </c>
      <c r="C2837" s="0" t="s">
        <v>519</v>
      </c>
      <c r="D2837" s="0" t="s">
        <v>520</v>
      </c>
      <c r="E2837" s="0" t="s">
        <v>534</v>
      </c>
      <c r="F2837" s="0" t="s">
        <v>539</v>
      </c>
      <c r="G2837" s="0" t="s">
        <v>530</v>
      </c>
    </row>
    <row r="2838" customFormat="false" ht="12.8" hidden="false" customHeight="false" outlineLevel="0" collapsed="false">
      <c r="A2838" s="0" t="s">
        <v>14</v>
      </c>
      <c r="B2838" s="0" t="s">
        <v>325</v>
      </c>
      <c r="C2838" s="0" t="s">
        <v>519</v>
      </c>
      <c r="D2838" s="0" t="s">
        <v>520</v>
      </c>
      <c r="E2838" s="0" t="s">
        <v>535</v>
      </c>
      <c r="F2838" s="0" t="s">
        <v>539</v>
      </c>
      <c r="G2838" s="0" t="s">
        <v>530</v>
      </c>
    </row>
    <row r="2839" customFormat="false" ht="12.8" hidden="false" customHeight="false" outlineLevel="0" collapsed="false">
      <c r="A2839" s="0" t="s">
        <v>14</v>
      </c>
      <c r="B2839" s="0" t="s">
        <v>325</v>
      </c>
      <c r="C2839" s="0" t="s">
        <v>519</v>
      </c>
      <c r="D2839" s="0" t="s">
        <v>520</v>
      </c>
      <c r="E2839" s="0" t="s">
        <v>536</v>
      </c>
      <c r="F2839" s="0" t="s">
        <v>539</v>
      </c>
      <c r="G2839" s="0" t="s">
        <v>530</v>
      </c>
    </row>
    <row r="2840" customFormat="false" ht="12.8" hidden="false" customHeight="false" outlineLevel="0" collapsed="false">
      <c r="A2840" s="0" t="s">
        <v>14</v>
      </c>
      <c r="B2840" s="0" t="s">
        <v>325</v>
      </c>
      <c r="C2840" s="0" t="s">
        <v>521</v>
      </c>
      <c r="D2840" s="0" t="s">
        <v>520</v>
      </c>
      <c r="E2840" s="0" t="s">
        <v>537</v>
      </c>
      <c r="F2840" s="0" t="s">
        <v>539</v>
      </c>
      <c r="G2840" s="0" t="s">
        <v>530</v>
      </c>
    </row>
    <row r="2841" customFormat="false" ht="12.8" hidden="false" customHeight="false" outlineLevel="0" collapsed="false">
      <c r="A2841" s="0" t="s">
        <v>14</v>
      </c>
      <c r="B2841" s="0" t="s">
        <v>325</v>
      </c>
      <c r="C2841" s="0" t="s">
        <v>521</v>
      </c>
      <c r="D2841" s="0" t="s">
        <v>520</v>
      </c>
      <c r="E2841" s="0" t="s">
        <v>531</v>
      </c>
      <c r="F2841" s="0" t="s">
        <v>539</v>
      </c>
      <c r="G2841" s="0" t="s">
        <v>530</v>
      </c>
    </row>
    <row r="2842" customFormat="false" ht="12.8" hidden="false" customHeight="false" outlineLevel="0" collapsed="false">
      <c r="A2842" s="0" t="s">
        <v>14</v>
      </c>
      <c r="B2842" s="0" t="s">
        <v>325</v>
      </c>
      <c r="C2842" s="0" t="s">
        <v>521</v>
      </c>
      <c r="D2842" s="0" t="s">
        <v>520</v>
      </c>
      <c r="E2842" s="0" t="s">
        <v>538</v>
      </c>
      <c r="F2842" s="0" t="s">
        <v>539</v>
      </c>
      <c r="G2842" s="0" t="s">
        <v>530</v>
      </c>
    </row>
    <row r="2843" customFormat="false" ht="12.8" hidden="false" customHeight="false" outlineLevel="0" collapsed="false">
      <c r="A2843" s="0" t="s">
        <v>14</v>
      </c>
      <c r="B2843" s="0" t="s">
        <v>325</v>
      </c>
      <c r="C2843" s="0" t="s">
        <v>521</v>
      </c>
      <c r="D2843" s="0" t="s">
        <v>520</v>
      </c>
      <c r="E2843" s="0" t="s">
        <v>536</v>
      </c>
      <c r="F2843" s="0" t="s">
        <v>539</v>
      </c>
      <c r="G2843" s="0" t="s">
        <v>530</v>
      </c>
    </row>
    <row r="2844" customFormat="false" ht="12.8" hidden="false" customHeight="false" outlineLevel="0" collapsed="false">
      <c r="A2844" s="0" t="s">
        <v>14</v>
      </c>
      <c r="B2844" s="0" t="s">
        <v>326</v>
      </c>
      <c r="C2844" s="0" t="s">
        <v>519</v>
      </c>
      <c r="D2844" s="0" t="s">
        <v>520</v>
      </c>
      <c r="E2844" s="0" t="s">
        <v>528</v>
      </c>
      <c r="F2844" s="0" t="s">
        <v>539</v>
      </c>
      <c r="G2844" s="0" t="s">
        <v>530</v>
      </c>
    </row>
    <row r="2845" customFormat="false" ht="12.8" hidden="false" customHeight="false" outlineLevel="0" collapsed="false">
      <c r="A2845" s="0" t="s">
        <v>14</v>
      </c>
      <c r="B2845" s="0" t="s">
        <v>326</v>
      </c>
      <c r="C2845" s="0" t="s">
        <v>519</v>
      </c>
      <c r="D2845" s="0" t="s">
        <v>520</v>
      </c>
      <c r="E2845" s="0" t="s">
        <v>531</v>
      </c>
      <c r="F2845" s="0" t="s">
        <v>539</v>
      </c>
      <c r="G2845" s="0" t="s">
        <v>530</v>
      </c>
    </row>
    <row r="2846" customFormat="false" ht="12.8" hidden="false" customHeight="false" outlineLevel="0" collapsed="false">
      <c r="A2846" s="0" t="s">
        <v>14</v>
      </c>
      <c r="B2846" s="0" t="s">
        <v>326</v>
      </c>
      <c r="C2846" s="0" t="s">
        <v>519</v>
      </c>
      <c r="D2846" s="0" t="s">
        <v>520</v>
      </c>
      <c r="E2846" s="0" t="s">
        <v>533</v>
      </c>
      <c r="F2846" s="0" t="s">
        <v>539</v>
      </c>
      <c r="G2846" s="0" t="s">
        <v>530</v>
      </c>
    </row>
    <row r="2847" customFormat="false" ht="12.8" hidden="false" customHeight="false" outlineLevel="0" collapsed="false">
      <c r="A2847" s="0" t="s">
        <v>14</v>
      </c>
      <c r="B2847" s="0" t="s">
        <v>326</v>
      </c>
      <c r="C2847" s="0" t="s">
        <v>519</v>
      </c>
      <c r="D2847" s="0" t="s">
        <v>520</v>
      </c>
      <c r="E2847" s="0" t="s">
        <v>534</v>
      </c>
      <c r="F2847" s="0" t="s">
        <v>539</v>
      </c>
      <c r="G2847" s="0" t="s">
        <v>530</v>
      </c>
    </row>
    <row r="2848" customFormat="false" ht="12.8" hidden="false" customHeight="false" outlineLevel="0" collapsed="false">
      <c r="A2848" s="0" t="s">
        <v>14</v>
      </c>
      <c r="B2848" s="0" t="s">
        <v>326</v>
      </c>
      <c r="C2848" s="0" t="s">
        <v>519</v>
      </c>
      <c r="D2848" s="0" t="s">
        <v>520</v>
      </c>
      <c r="E2848" s="0" t="s">
        <v>535</v>
      </c>
      <c r="F2848" s="0" t="s">
        <v>539</v>
      </c>
      <c r="G2848" s="0" t="s">
        <v>530</v>
      </c>
    </row>
    <row r="2849" customFormat="false" ht="12.8" hidden="false" customHeight="false" outlineLevel="0" collapsed="false">
      <c r="A2849" s="0" t="s">
        <v>14</v>
      </c>
      <c r="B2849" s="0" t="s">
        <v>326</v>
      </c>
      <c r="C2849" s="0" t="s">
        <v>519</v>
      </c>
      <c r="D2849" s="0" t="s">
        <v>520</v>
      </c>
      <c r="E2849" s="0" t="s">
        <v>536</v>
      </c>
      <c r="F2849" s="0" t="s">
        <v>539</v>
      </c>
      <c r="G2849" s="0" t="s">
        <v>530</v>
      </c>
    </row>
    <row r="2850" customFormat="false" ht="12.8" hidden="false" customHeight="false" outlineLevel="0" collapsed="false">
      <c r="A2850" s="0" t="s">
        <v>14</v>
      </c>
      <c r="B2850" s="0" t="s">
        <v>326</v>
      </c>
      <c r="C2850" s="0" t="s">
        <v>521</v>
      </c>
      <c r="D2850" s="0" t="s">
        <v>520</v>
      </c>
      <c r="E2850" s="0" t="s">
        <v>537</v>
      </c>
      <c r="F2850" s="0" t="s">
        <v>539</v>
      </c>
      <c r="G2850" s="0" t="s">
        <v>530</v>
      </c>
    </row>
    <row r="2851" customFormat="false" ht="12.8" hidden="false" customHeight="false" outlineLevel="0" collapsed="false">
      <c r="A2851" s="0" t="s">
        <v>14</v>
      </c>
      <c r="B2851" s="0" t="s">
        <v>326</v>
      </c>
      <c r="C2851" s="0" t="s">
        <v>521</v>
      </c>
      <c r="D2851" s="0" t="s">
        <v>520</v>
      </c>
      <c r="E2851" s="0" t="s">
        <v>531</v>
      </c>
      <c r="F2851" s="0" t="s">
        <v>539</v>
      </c>
      <c r="G2851" s="0" t="s">
        <v>530</v>
      </c>
    </row>
    <row r="2852" customFormat="false" ht="12.8" hidden="false" customHeight="false" outlineLevel="0" collapsed="false">
      <c r="A2852" s="0" t="s">
        <v>14</v>
      </c>
      <c r="B2852" s="0" t="s">
        <v>326</v>
      </c>
      <c r="C2852" s="0" t="s">
        <v>521</v>
      </c>
      <c r="D2852" s="0" t="s">
        <v>520</v>
      </c>
      <c r="E2852" s="0" t="s">
        <v>538</v>
      </c>
      <c r="F2852" s="0" t="s">
        <v>539</v>
      </c>
      <c r="G2852" s="0" t="s">
        <v>530</v>
      </c>
    </row>
    <row r="2853" customFormat="false" ht="12.8" hidden="false" customHeight="false" outlineLevel="0" collapsed="false">
      <c r="A2853" s="0" t="s">
        <v>14</v>
      </c>
      <c r="B2853" s="0" t="s">
        <v>326</v>
      </c>
      <c r="C2853" s="0" t="s">
        <v>521</v>
      </c>
      <c r="D2853" s="0" t="s">
        <v>520</v>
      </c>
      <c r="E2853" s="0" t="s">
        <v>536</v>
      </c>
      <c r="F2853" s="0" t="s">
        <v>539</v>
      </c>
      <c r="G2853" s="0" t="s">
        <v>530</v>
      </c>
    </row>
    <row r="2854" customFormat="false" ht="12.8" hidden="false" customHeight="false" outlineLevel="0" collapsed="false">
      <c r="A2854" s="0" t="s">
        <v>14</v>
      </c>
      <c r="B2854" s="0" t="s">
        <v>327</v>
      </c>
      <c r="C2854" s="0" t="s">
        <v>519</v>
      </c>
      <c r="D2854" s="0" t="s">
        <v>520</v>
      </c>
      <c r="E2854" s="0" t="s">
        <v>528</v>
      </c>
      <c r="F2854" s="0" t="s">
        <v>539</v>
      </c>
      <c r="G2854" s="0" t="s">
        <v>530</v>
      </c>
    </row>
    <row r="2855" customFormat="false" ht="12.8" hidden="false" customHeight="false" outlineLevel="0" collapsed="false">
      <c r="A2855" s="0" t="s">
        <v>14</v>
      </c>
      <c r="B2855" s="0" t="s">
        <v>327</v>
      </c>
      <c r="C2855" s="0" t="s">
        <v>519</v>
      </c>
      <c r="D2855" s="0" t="s">
        <v>520</v>
      </c>
      <c r="E2855" s="0" t="s">
        <v>531</v>
      </c>
      <c r="F2855" s="0" t="s">
        <v>539</v>
      </c>
      <c r="G2855" s="0" t="s">
        <v>530</v>
      </c>
    </row>
    <row r="2856" customFormat="false" ht="12.8" hidden="false" customHeight="false" outlineLevel="0" collapsed="false">
      <c r="A2856" s="0" t="s">
        <v>14</v>
      </c>
      <c r="B2856" s="0" t="s">
        <v>327</v>
      </c>
      <c r="C2856" s="0" t="s">
        <v>519</v>
      </c>
      <c r="D2856" s="0" t="s">
        <v>520</v>
      </c>
      <c r="E2856" s="0" t="s">
        <v>533</v>
      </c>
      <c r="F2856" s="0" t="s">
        <v>539</v>
      </c>
      <c r="G2856" s="0" t="s">
        <v>530</v>
      </c>
    </row>
    <row r="2857" customFormat="false" ht="12.8" hidden="false" customHeight="false" outlineLevel="0" collapsed="false">
      <c r="A2857" s="0" t="s">
        <v>14</v>
      </c>
      <c r="B2857" s="0" t="s">
        <v>327</v>
      </c>
      <c r="C2857" s="0" t="s">
        <v>519</v>
      </c>
      <c r="D2857" s="0" t="s">
        <v>520</v>
      </c>
      <c r="E2857" s="0" t="s">
        <v>534</v>
      </c>
      <c r="F2857" s="0" t="s">
        <v>539</v>
      </c>
      <c r="G2857" s="0" t="s">
        <v>530</v>
      </c>
    </row>
    <row r="2858" customFormat="false" ht="12.8" hidden="false" customHeight="false" outlineLevel="0" collapsed="false">
      <c r="A2858" s="0" t="s">
        <v>14</v>
      </c>
      <c r="B2858" s="0" t="s">
        <v>327</v>
      </c>
      <c r="C2858" s="0" t="s">
        <v>519</v>
      </c>
      <c r="D2858" s="0" t="s">
        <v>520</v>
      </c>
      <c r="E2858" s="0" t="s">
        <v>535</v>
      </c>
      <c r="F2858" s="0" t="s">
        <v>539</v>
      </c>
      <c r="G2858" s="0" t="s">
        <v>530</v>
      </c>
    </row>
    <row r="2859" customFormat="false" ht="12.8" hidden="false" customHeight="false" outlineLevel="0" collapsed="false">
      <c r="A2859" s="0" t="s">
        <v>14</v>
      </c>
      <c r="B2859" s="0" t="s">
        <v>327</v>
      </c>
      <c r="C2859" s="0" t="s">
        <v>519</v>
      </c>
      <c r="D2859" s="0" t="s">
        <v>520</v>
      </c>
      <c r="E2859" s="0" t="s">
        <v>536</v>
      </c>
      <c r="F2859" s="0" t="s">
        <v>539</v>
      </c>
      <c r="G2859" s="0" t="s">
        <v>530</v>
      </c>
    </row>
    <row r="2860" customFormat="false" ht="12.8" hidden="false" customHeight="false" outlineLevel="0" collapsed="false">
      <c r="A2860" s="0" t="s">
        <v>14</v>
      </c>
      <c r="B2860" s="0" t="s">
        <v>327</v>
      </c>
      <c r="C2860" s="0" t="s">
        <v>521</v>
      </c>
      <c r="D2860" s="0" t="s">
        <v>520</v>
      </c>
      <c r="E2860" s="0" t="s">
        <v>537</v>
      </c>
      <c r="F2860" s="0" t="s">
        <v>539</v>
      </c>
      <c r="G2860" s="0" t="s">
        <v>530</v>
      </c>
    </row>
    <row r="2861" customFormat="false" ht="12.8" hidden="false" customHeight="false" outlineLevel="0" collapsed="false">
      <c r="A2861" s="0" t="s">
        <v>14</v>
      </c>
      <c r="B2861" s="0" t="s">
        <v>327</v>
      </c>
      <c r="C2861" s="0" t="s">
        <v>521</v>
      </c>
      <c r="D2861" s="0" t="s">
        <v>520</v>
      </c>
      <c r="E2861" s="0" t="s">
        <v>531</v>
      </c>
      <c r="F2861" s="0" t="s">
        <v>539</v>
      </c>
      <c r="G2861" s="0" t="s">
        <v>530</v>
      </c>
    </row>
    <row r="2862" customFormat="false" ht="12.8" hidden="false" customHeight="false" outlineLevel="0" collapsed="false">
      <c r="A2862" s="0" t="s">
        <v>14</v>
      </c>
      <c r="B2862" s="0" t="s">
        <v>327</v>
      </c>
      <c r="C2862" s="0" t="s">
        <v>521</v>
      </c>
      <c r="D2862" s="0" t="s">
        <v>520</v>
      </c>
      <c r="E2862" s="0" t="s">
        <v>538</v>
      </c>
      <c r="F2862" s="0" t="s">
        <v>539</v>
      </c>
      <c r="G2862" s="0" t="s">
        <v>530</v>
      </c>
    </row>
    <row r="2863" customFormat="false" ht="12.8" hidden="false" customHeight="false" outlineLevel="0" collapsed="false">
      <c r="A2863" s="0" t="s">
        <v>14</v>
      </c>
      <c r="B2863" s="0" t="s">
        <v>327</v>
      </c>
      <c r="C2863" s="0" t="s">
        <v>521</v>
      </c>
      <c r="D2863" s="0" t="s">
        <v>520</v>
      </c>
      <c r="E2863" s="0" t="s">
        <v>536</v>
      </c>
      <c r="F2863" s="0" t="s">
        <v>539</v>
      </c>
      <c r="G2863" s="0" t="s">
        <v>530</v>
      </c>
    </row>
    <row r="2864" customFormat="false" ht="12.8" hidden="false" customHeight="false" outlineLevel="0" collapsed="false">
      <c r="A2864" s="0" t="s">
        <v>14</v>
      </c>
      <c r="B2864" s="0" t="s">
        <v>328</v>
      </c>
      <c r="C2864" s="0" t="s">
        <v>519</v>
      </c>
      <c r="D2864" s="0" t="s">
        <v>520</v>
      </c>
      <c r="E2864" s="0" t="s">
        <v>528</v>
      </c>
      <c r="F2864" s="0" t="s">
        <v>539</v>
      </c>
      <c r="G2864" s="0" t="s">
        <v>530</v>
      </c>
    </row>
    <row r="2865" customFormat="false" ht="12.8" hidden="false" customHeight="false" outlineLevel="0" collapsed="false">
      <c r="A2865" s="0" t="s">
        <v>14</v>
      </c>
      <c r="B2865" s="0" t="s">
        <v>328</v>
      </c>
      <c r="C2865" s="0" t="s">
        <v>519</v>
      </c>
      <c r="D2865" s="0" t="s">
        <v>520</v>
      </c>
      <c r="E2865" s="0" t="s">
        <v>531</v>
      </c>
      <c r="F2865" s="0" t="s">
        <v>539</v>
      </c>
      <c r="G2865" s="0" t="s">
        <v>530</v>
      </c>
    </row>
    <row r="2866" customFormat="false" ht="12.8" hidden="false" customHeight="false" outlineLevel="0" collapsed="false">
      <c r="A2866" s="0" t="s">
        <v>14</v>
      </c>
      <c r="B2866" s="0" t="s">
        <v>328</v>
      </c>
      <c r="C2866" s="0" t="s">
        <v>519</v>
      </c>
      <c r="D2866" s="0" t="s">
        <v>520</v>
      </c>
      <c r="E2866" s="0" t="s">
        <v>533</v>
      </c>
      <c r="F2866" s="0" t="s">
        <v>539</v>
      </c>
      <c r="G2866" s="0" t="s">
        <v>530</v>
      </c>
    </row>
    <row r="2867" customFormat="false" ht="12.8" hidden="false" customHeight="false" outlineLevel="0" collapsed="false">
      <c r="A2867" s="0" t="s">
        <v>14</v>
      </c>
      <c r="B2867" s="0" t="s">
        <v>328</v>
      </c>
      <c r="C2867" s="0" t="s">
        <v>519</v>
      </c>
      <c r="D2867" s="0" t="s">
        <v>520</v>
      </c>
      <c r="E2867" s="0" t="s">
        <v>534</v>
      </c>
      <c r="F2867" s="0" t="s">
        <v>539</v>
      </c>
      <c r="G2867" s="0" t="s">
        <v>530</v>
      </c>
    </row>
    <row r="2868" customFormat="false" ht="12.8" hidden="false" customHeight="false" outlineLevel="0" collapsed="false">
      <c r="A2868" s="0" t="s">
        <v>14</v>
      </c>
      <c r="B2868" s="0" t="s">
        <v>328</v>
      </c>
      <c r="C2868" s="0" t="s">
        <v>519</v>
      </c>
      <c r="D2868" s="0" t="s">
        <v>520</v>
      </c>
      <c r="E2868" s="0" t="s">
        <v>535</v>
      </c>
      <c r="F2868" s="0" t="s">
        <v>539</v>
      </c>
      <c r="G2868" s="0" t="s">
        <v>530</v>
      </c>
    </row>
    <row r="2869" customFormat="false" ht="12.8" hidden="false" customHeight="false" outlineLevel="0" collapsed="false">
      <c r="A2869" s="0" t="s">
        <v>14</v>
      </c>
      <c r="B2869" s="0" t="s">
        <v>328</v>
      </c>
      <c r="C2869" s="0" t="s">
        <v>519</v>
      </c>
      <c r="D2869" s="0" t="s">
        <v>520</v>
      </c>
      <c r="E2869" s="0" t="s">
        <v>536</v>
      </c>
      <c r="F2869" s="0" t="s">
        <v>539</v>
      </c>
      <c r="G2869" s="0" t="s">
        <v>530</v>
      </c>
    </row>
    <row r="2870" customFormat="false" ht="12.8" hidden="false" customHeight="false" outlineLevel="0" collapsed="false">
      <c r="A2870" s="0" t="s">
        <v>14</v>
      </c>
      <c r="B2870" s="0" t="s">
        <v>328</v>
      </c>
      <c r="C2870" s="0" t="s">
        <v>521</v>
      </c>
      <c r="D2870" s="0" t="s">
        <v>520</v>
      </c>
      <c r="E2870" s="0" t="s">
        <v>537</v>
      </c>
      <c r="F2870" s="0" t="s">
        <v>539</v>
      </c>
      <c r="G2870" s="0" t="s">
        <v>530</v>
      </c>
    </row>
    <row r="2871" customFormat="false" ht="12.8" hidden="false" customHeight="false" outlineLevel="0" collapsed="false">
      <c r="A2871" s="0" t="s">
        <v>14</v>
      </c>
      <c r="B2871" s="0" t="s">
        <v>328</v>
      </c>
      <c r="C2871" s="0" t="s">
        <v>521</v>
      </c>
      <c r="D2871" s="0" t="s">
        <v>520</v>
      </c>
      <c r="E2871" s="0" t="s">
        <v>531</v>
      </c>
      <c r="F2871" s="0" t="s">
        <v>539</v>
      </c>
      <c r="G2871" s="0" t="s">
        <v>530</v>
      </c>
    </row>
    <row r="2872" customFormat="false" ht="12.8" hidden="false" customHeight="false" outlineLevel="0" collapsed="false">
      <c r="A2872" s="0" t="s">
        <v>14</v>
      </c>
      <c r="B2872" s="0" t="s">
        <v>328</v>
      </c>
      <c r="C2872" s="0" t="s">
        <v>521</v>
      </c>
      <c r="D2872" s="0" t="s">
        <v>520</v>
      </c>
      <c r="E2872" s="0" t="s">
        <v>538</v>
      </c>
      <c r="F2872" s="0" t="s">
        <v>539</v>
      </c>
      <c r="G2872" s="0" t="s">
        <v>530</v>
      </c>
    </row>
    <row r="2873" customFormat="false" ht="12.8" hidden="false" customHeight="false" outlineLevel="0" collapsed="false">
      <c r="A2873" s="0" t="s">
        <v>14</v>
      </c>
      <c r="B2873" s="0" t="s">
        <v>328</v>
      </c>
      <c r="C2873" s="0" t="s">
        <v>521</v>
      </c>
      <c r="D2873" s="0" t="s">
        <v>520</v>
      </c>
      <c r="E2873" s="0" t="s">
        <v>536</v>
      </c>
      <c r="F2873" s="0" t="s">
        <v>539</v>
      </c>
      <c r="G2873" s="0" t="s">
        <v>530</v>
      </c>
    </row>
    <row r="2874" customFormat="false" ht="12.8" hidden="false" customHeight="false" outlineLevel="0" collapsed="false">
      <c r="A2874" s="0" t="s">
        <v>14</v>
      </c>
      <c r="B2874" s="0" t="s">
        <v>329</v>
      </c>
      <c r="C2874" s="0" t="s">
        <v>519</v>
      </c>
      <c r="D2874" s="0" t="s">
        <v>520</v>
      </c>
      <c r="E2874" s="0" t="s">
        <v>528</v>
      </c>
      <c r="F2874" s="0" t="s">
        <v>539</v>
      </c>
      <c r="G2874" s="0" t="s">
        <v>530</v>
      </c>
    </row>
    <row r="2875" customFormat="false" ht="12.8" hidden="false" customHeight="false" outlineLevel="0" collapsed="false">
      <c r="A2875" s="0" t="s">
        <v>14</v>
      </c>
      <c r="B2875" s="0" t="s">
        <v>329</v>
      </c>
      <c r="C2875" s="0" t="s">
        <v>519</v>
      </c>
      <c r="D2875" s="0" t="s">
        <v>520</v>
      </c>
      <c r="E2875" s="0" t="s">
        <v>531</v>
      </c>
      <c r="F2875" s="0" t="s">
        <v>539</v>
      </c>
      <c r="G2875" s="0" t="s">
        <v>530</v>
      </c>
    </row>
    <row r="2876" customFormat="false" ht="12.8" hidden="false" customHeight="false" outlineLevel="0" collapsed="false">
      <c r="A2876" s="0" t="s">
        <v>14</v>
      </c>
      <c r="B2876" s="0" t="s">
        <v>329</v>
      </c>
      <c r="C2876" s="0" t="s">
        <v>519</v>
      </c>
      <c r="D2876" s="0" t="s">
        <v>520</v>
      </c>
      <c r="E2876" s="0" t="s">
        <v>533</v>
      </c>
      <c r="F2876" s="0" t="s">
        <v>539</v>
      </c>
      <c r="G2876" s="0" t="s">
        <v>530</v>
      </c>
    </row>
    <row r="2877" customFormat="false" ht="12.8" hidden="false" customHeight="false" outlineLevel="0" collapsed="false">
      <c r="A2877" s="0" t="s">
        <v>14</v>
      </c>
      <c r="B2877" s="0" t="s">
        <v>329</v>
      </c>
      <c r="C2877" s="0" t="s">
        <v>519</v>
      </c>
      <c r="D2877" s="0" t="s">
        <v>520</v>
      </c>
      <c r="E2877" s="0" t="s">
        <v>534</v>
      </c>
      <c r="F2877" s="0" t="s">
        <v>539</v>
      </c>
      <c r="G2877" s="0" t="s">
        <v>530</v>
      </c>
    </row>
    <row r="2878" customFormat="false" ht="12.8" hidden="false" customHeight="false" outlineLevel="0" collapsed="false">
      <c r="A2878" s="0" t="s">
        <v>14</v>
      </c>
      <c r="B2878" s="0" t="s">
        <v>329</v>
      </c>
      <c r="C2878" s="0" t="s">
        <v>519</v>
      </c>
      <c r="D2878" s="0" t="s">
        <v>520</v>
      </c>
      <c r="E2878" s="0" t="s">
        <v>535</v>
      </c>
      <c r="F2878" s="0" t="s">
        <v>539</v>
      </c>
      <c r="G2878" s="0" t="s">
        <v>530</v>
      </c>
    </row>
    <row r="2879" customFormat="false" ht="12.8" hidden="false" customHeight="false" outlineLevel="0" collapsed="false">
      <c r="A2879" s="0" t="s">
        <v>14</v>
      </c>
      <c r="B2879" s="0" t="s">
        <v>329</v>
      </c>
      <c r="C2879" s="0" t="s">
        <v>519</v>
      </c>
      <c r="D2879" s="0" t="s">
        <v>520</v>
      </c>
      <c r="E2879" s="0" t="s">
        <v>536</v>
      </c>
      <c r="F2879" s="0" t="s">
        <v>539</v>
      </c>
      <c r="G2879" s="0" t="s">
        <v>530</v>
      </c>
    </row>
    <row r="2880" customFormat="false" ht="12.8" hidden="false" customHeight="false" outlineLevel="0" collapsed="false">
      <c r="A2880" s="0" t="s">
        <v>14</v>
      </c>
      <c r="B2880" s="0" t="s">
        <v>329</v>
      </c>
      <c r="C2880" s="0" t="s">
        <v>521</v>
      </c>
      <c r="D2880" s="0" t="s">
        <v>520</v>
      </c>
      <c r="E2880" s="0" t="s">
        <v>537</v>
      </c>
      <c r="F2880" s="0" t="s">
        <v>539</v>
      </c>
      <c r="G2880" s="0" t="s">
        <v>530</v>
      </c>
    </row>
    <row r="2881" customFormat="false" ht="12.8" hidden="false" customHeight="false" outlineLevel="0" collapsed="false">
      <c r="A2881" s="0" t="s">
        <v>14</v>
      </c>
      <c r="B2881" s="0" t="s">
        <v>329</v>
      </c>
      <c r="C2881" s="0" t="s">
        <v>521</v>
      </c>
      <c r="D2881" s="0" t="s">
        <v>520</v>
      </c>
      <c r="E2881" s="0" t="s">
        <v>531</v>
      </c>
      <c r="F2881" s="0" t="s">
        <v>539</v>
      </c>
      <c r="G2881" s="0" t="s">
        <v>530</v>
      </c>
    </row>
    <row r="2882" customFormat="false" ht="12.8" hidden="false" customHeight="false" outlineLevel="0" collapsed="false">
      <c r="A2882" s="0" t="s">
        <v>14</v>
      </c>
      <c r="B2882" s="0" t="s">
        <v>329</v>
      </c>
      <c r="C2882" s="0" t="s">
        <v>521</v>
      </c>
      <c r="D2882" s="0" t="s">
        <v>520</v>
      </c>
      <c r="E2882" s="0" t="s">
        <v>538</v>
      </c>
      <c r="F2882" s="0" t="s">
        <v>539</v>
      </c>
      <c r="G2882" s="0" t="s">
        <v>530</v>
      </c>
    </row>
    <row r="2883" customFormat="false" ht="12.8" hidden="false" customHeight="false" outlineLevel="0" collapsed="false">
      <c r="A2883" s="0" t="s">
        <v>14</v>
      </c>
      <c r="B2883" s="0" t="s">
        <v>329</v>
      </c>
      <c r="C2883" s="0" t="s">
        <v>521</v>
      </c>
      <c r="D2883" s="0" t="s">
        <v>520</v>
      </c>
      <c r="E2883" s="0" t="s">
        <v>536</v>
      </c>
      <c r="F2883" s="0" t="s">
        <v>539</v>
      </c>
      <c r="G2883" s="0" t="s">
        <v>530</v>
      </c>
    </row>
    <row r="2884" customFormat="false" ht="12.8" hidden="false" customHeight="false" outlineLevel="0" collapsed="false">
      <c r="A2884" s="0" t="s">
        <v>14</v>
      </c>
      <c r="B2884" s="0" t="s">
        <v>330</v>
      </c>
      <c r="C2884" s="0" t="s">
        <v>519</v>
      </c>
      <c r="D2884" s="0" t="s">
        <v>520</v>
      </c>
      <c r="E2884" s="0" t="s">
        <v>528</v>
      </c>
      <c r="F2884" s="0" t="s">
        <v>539</v>
      </c>
      <c r="G2884" s="0" t="s">
        <v>530</v>
      </c>
    </row>
    <row r="2885" customFormat="false" ht="12.8" hidden="false" customHeight="false" outlineLevel="0" collapsed="false">
      <c r="A2885" s="0" t="s">
        <v>14</v>
      </c>
      <c r="B2885" s="0" t="s">
        <v>330</v>
      </c>
      <c r="C2885" s="0" t="s">
        <v>519</v>
      </c>
      <c r="D2885" s="0" t="s">
        <v>520</v>
      </c>
      <c r="E2885" s="0" t="s">
        <v>531</v>
      </c>
      <c r="F2885" s="0" t="s">
        <v>539</v>
      </c>
      <c r="G2885" s="0" t="s">
        <v>530</v>
      </c>
    </row>
    <row r="2886" customFormat="false" ht="12.8" hidden="false" customHeight="false" outlineLevel="0" collapsed="false">
      <c r="A2886" s="0" t="s">
        <v>14</v>
      </c>
      <c r="B2886" s="0" t="s">
        <v>330</v>
      </c>
      <c r="C2886" s="0" t="s">
        <v>519</v>
      </c>
      <c r="D2886" s="0" t="s">
        <v>520</v>
      </c>
      <c r="E2886" s="0" t="s">
        <v>533</v>
      </c>
      <c r="F2886" s="0" t="s">
        <v>539</v>
      </c>
      <c r="G2886" s="0" t="s">
        <v>530</v>
      </c>
    </row>
    <row r="2887" customFormat="false" ht="12.8" hidden="false" customHeight="false" outlineLevel="0" collapsed="false">
      <c r="A2887" s="0" t="s">
        <v>14</v>
      </c>
      <c r="B2887" s="0" t="s">
        <v>330</v>
      </c>
      <c r="C2887" s="0" t="s">
        <v>519</v>
      </c>
      <c r="D2887" s="0" t="s">
        <v>520</v>
      </c>
      <c r="E2887" s="0" t="s">
        <v>534</v>
      </c>
      <c r="F2887" s="0" t="s">
        <v>539</v>
      </c>
      <c r="G2887" s="0" t="s">
        <v>530</v>
      </c>
    </row>
    <row r="2888" customFormat="false" ht="12.8" hidden="false" customHeight="false" outlineLevel="0" collapsed="false">
      <c r="A2888" s="0" t="s">
        <v>14</v>
      </c>
      <c r="B2888" s="0" t="s">
        <v>330</v>
      </c>
      <c r="C2888" s="0" t="s">
        <v>519</v>
      </c>
      <c r="D2888" s="0" t="s">
        <v>520</v>
      </c>
      <c r="E2888" s="0" t="s">
        <v>535</v>
      </c>
      <c r="F2888" s="0" t="s">
        <v>539</v>
      </c>
      <c r="G2888" s="0" t="s">
        <v>530</v>
      </c>
    </row>
    <row r="2889" customFormat="false" ht="12.8" hidden="false" customHeight="false" outlineLevel="0" collapsed="false">
      <c r="A2889" s="0" t="s">
        <v>14</v>
      </c>
      <c r="B2889" s="0" t="s">
        <v>330</v>
      </c>
      <c r="C2889" s="0" t="s">
        <v>519</v>
      </c>
      <c r="D2889" s="0" t="s">
        <v>520</v>
      </c>
      <c r="E2889" s="0" t="s">
        <v>536</v>
      </c>
      <c r="F2889" s="0" t="s">
        <v>539</v>
      </c>
      <c r="G2889" s="0" t="s">
        <v>530</v>
      </c>
    </row>
    <row r="2890" customFormat="false" ht="12.8" hidden="false" customHeight="false" outlineLevel="0" collapsed="false">
      <c r="A2890" s="0" t="s">
        <v>14</v>
      </c>
      <c r="B2890" s="0" t="s">
        <v>330</v>
      </c>
      <c r="C2890" s="0" t="s">
        <v>521</v>
      </c>
      <c r="D2890" s="0" t="s">
        <v>520</v>
      </c>
      <c r="E2890" s="0" t="s">
        <v>537</v>
      </c>
      <c r="F2890" s="0" t="s">
        <v>539</v>
      </c>
      <c r="G2890" s="0" t="s">
        <v>530</v>
      </c>
    </row>
    <row r="2891" customFormat="false" ht="12.8" hidden="false" customHeight="false" outlineLevel="0" collapsed="false">
      <c r="A2891" s="0" t="s">
        <v>14</v>
      </c>
      <c r="B2891" s="0" t="s">
        <v>330</v>
      </c>
      <c r="C2891" s="0" t="s">
        <v>521</v>
      </c>
      <c r="D2891" s="0" t="s">
        <v>520</v>
      </c>
      <c r="E2891" s="0" t="s">
        <v>531</v>
      </c>
      <c r="F2891" s="0" t="s">
        <v>539</v>
      </c>
      <c r="G2891" s="0" t="s">
        <v>530</v>
      </c>
    </row>
    <row r="2892" customFormat="false" ht="12.8" hidden="false" customHeight="false" outlineLevel="0" collapsed="false">
      <c r="A2892" s="0" t="s">
        <v>14</v>
      </c>
      <c r="B2892" s="0" t="s">
        <v>330</v>
      </c>
      <c r="C2892" s="0" t="s">
        <v>521</v>
      </c>
      <c r="D2892" s="0" t="s">
        <v>520</v>
      </c>
      <c r="E2892" s="0" t="s">
        <v>538</v>
      </c>
      <c r="F2892" s="0" t="s">
        <v>539</v>
      </c>
      <c r="G2892" s="0" t="s">
        <v>530</v>
      </c>
    </row>
    <row r="2893" customFormat="false" ht="12.8" hidden="false" customHeight="false" outlineLevel="0" collapsed="false">
      <c r="A2893" s="0" t="s">
        <v>14</v>
      </c>
      <c r="B2893" s="0" t="s">
        <v>330</v>
      </c>
      <c r="C2893" s="0" t="s">
        <v>521</v>
      </c>
      <c r="D2893" s="0" t="s">
        <v>520</v>
      </c>
      <c r="E2893" s="0" t="s">
        <v>536</v>
      </c>
      <c r="F2893" s="0" t="s">
        <v>539</v>
      </c>
      <c r="G2893" s="0" t="s">
        <v>530</v>
      </c>
    </row>
    <row r="2894" customFormat="false" ht="12.8" hidden="false" customHeight="false" outlineLevel="0" collapsed="false">
      <c r="A2894" s="0" t="s">
        <v>14</v>
      </c>
      <c r="B2894" s="0" t="s">
        <v>331</v>
      </c>
      <c r="C2894" s="0" t="s">
        <v>519</v>
      </c>
      <c r="D2894" s="0" t="s">
        <v>520</v>
      </c>
      <c r="E2894" s="0" t="s">
        <v>528</v>
      </c>
      <c r="F2894" s="0" t="s">
        <v>539</v>
      </c>
      <c r="G2894" s="0" t="s">
        <v>530</v>
      </c>
    </row>
    <row r="2895" customFormat="false" ht="12.8" hidden="false" customHeight="false" outlineLevel="0" collapsed="false">
      <c r="A2895" s="0" t="s">
        <v>14</v>
      </c>
      <c r="B2895" s="0" t="s">
        <v>331</v>
      </c>
      <c r="C2895" s="0" t="s">
        <v>519</v>
      </c>
      <c r="D2895" s="0" t="s">
        <v>520</v>
      </c>
      <c r="E2895" s="0" t="s">
        <v>531</v>
      </c>
      <c r="F2895" s="0" t="s">
        <v>539</v>
      </c>
      <c r="G2895" s="0" t="s">
        <v>530</v>
      </c>
    </row>
    <row r="2896" customFormat="false" ht="12.8" hidden="false" customHeight="false" outlineLevel="0" collapsed="false">
      <c r="A2896" s="0" t="s">
        <v>14</v>
      </c>
      <c r="B2896" s="0" t="s">
        <v>331</v>
      </c>
      <c r="C2896" s="0" t="s">
        <v>519</v>
      </c>
      <c r="D2896" s="0" t="s">
        <v>520</v>
      </c>
      <c r="E2896" s="0" t="s">
        <v>533</v>
      </c>
      <c r="F2896" s="0" t="s">
        <v>539</v>
      </c>
      <c r="G2896" s="0" t="s">
        <v>530</v>
      </c>
    </row>
    <row r="2897" customFormat="false" ht="12.8" hidden="false" customHeight="false" outlineLevel="0" collapsed="false">
      <c r="A2897" s="0" t="s">
        <v>14</v>
      </c>
      <c r="B2897" s="0" t="s">
        <v>331</v>
      </c>
      <c r="C2897" s="0" t="s">
        <v>519</v>
      </c>
      <c r="D2897" s="0" t="s">
        <v>520</v>
      </c>
      <c r="E2897" s="0" t="s">
        <v>534</v>
      </c>
      <c r="F2897" s="0" t="s">
        <v>539</v>
      </c>
      <c r="G2897" s="0" t="s">
        <v>530</v>
      </c>
    </row>
    <row r="2898" customFormat="false" ht="12.8" hidden="false" customHeight="false" outlineLevel="0" collapsed="false">
      <c r="A2898" s="0" t="s">
        <v>14</v>
      </c>
      <c r="B2898" s="0" t="s">
        <v>331</v>
      </c>
      <c r="C2898" s="0" t="s">
        <v>519</v>
      </c>
      <c r="D2898" s="0" t="s">
        <v>520</v>
      </c>
      <c r="E2898" s="0" t="s">
        <v>535</v>
      </c>
      <c r="F2898" s="0" t="s">
        <v>539</v>
      </c>
      <c r="G2898" s="0" t="s">
        <v>530</v>
      </c>
    </row>
    <row r="2899" customFormat="false" ht="12.8" hidden="false" customHeight="false" outlineLevel="0" collapsed="false">
      <c r="A2899" s="0" t="s">
        <v>14</v>
      </c>
      <c r="B2899" s="0" t="s">
        <v>331</v>
      </c>
      <c r="C2899" s="0" t="s">
        <v>519</v>
      </c>
      <c r="D2899" s="0" t="s">
        <v>520</v>
      </c>
      <c r="E2899" s="0" t="s">
        <v>536</v>
      </c>
      <c r="F2899" s="0" t="s">
        <v>539</v>
      </c>
      <c r="G2899" s="0" t="s">
        <v>530</v>
      </c>
    </row>
    <row r="2900" customFormat="false" ht="12.8" hidden="false" customHeight="false" outlineLevel="0" collapsed="false">
      <c r="A2900" s="0" t="s">
        <v>14</v>
      </c>
      <c r="B2900" s="0" t="s">
        <v>331</v>
      </c>
      <c r="C2900" s="0" t="s">
        <v>521</v>
      </c>
      <c r="D2900" s="0" t="s">
        <v>520</v>
      </c>
      <c r="E2900" s="0" t="s">
        <v>537</v>
      </c>
      <c r="F2900" s="0" t="s">
        <v>539</v>
      </c>
      <c r="G2900" s="0" t="s">
        <v>530</v>
      </c>
    </row>
    <row r="2901" customFormat="false" ht="12.8" hidden="false" customHeight="false" outlineLevel="0" collapsed="false">
      <c r="A2901" s="0" t="s">
        <v>14</v>
      </c>
      <c r="B2901" s="0" t="s">
        <v>331</v>
      </c>
      <c r="C2901" s="0" t="s">
        <v>521</v>
      </c>
      <c r="D2901" s="0" t="s">
        <v>520</v>
      </c>
      <c r="E2901" s="0" t="s">
        <v>531</v>
      </c>
      <c r="F2901" s="0" t="s">
        <v>539</v>
      </c>
      <c r="G2901" s="0" t="s">
        <v>530</v>
      </c>
    </row>
    <row r="2902" customFormat="false" ht="12.8" hidden="false" customHeight="false" outlineLevel="0" collapsed="false">
      <c r="A2902" s="0" t="s">
        <v>14</v>
      </c>
      <c r="B2902" s="0" t="s">
        <v>331</v>
      </c>
      <c r="C2902" s="0" t="s">
        <v>521</v>
      </c>
      <c r="D2902" s="0" t="s">
        <v>520</v>
      </c>
      <c r="E2902" s="0" t="s">
        <v>538</v>
      </c>
      <c r="F2902" s="0" t="s">
        <v>539</v>
      </c>
      <c r="G2902" s="0" t="s">
        <v>530</v>
      </c>
    </row>
    <row r="2903" customFormat="false" ht="12.8" hidden="false" customHeight="false" outlineLevel="0" collapsed="false">
      <c r="A2903" s="0" t="s">
        <v>14</v>
      </c>
      <c r="B2903" s="0" t="s">
        <v>331</v>
      </c>
      <c r="C2903" s="0" t="s">
        <v>521</v>
      </c>
      <c r="D2903" s="0" t="s">
        <v>520</v>
      </c>
      <c r="E2903" s="0" t="s">
        <v>536</v>
      </c>
      <c r="F2903" s="0" t="s">
        <v>539</v>
      </c>
      <c r="G2903" s="0" t="s">
        <v>530</v>
      </c>
    </row>
    <row r="2904" customFormat="false" ht="12.8" hidden="false" customHeight="false" outlineLevel="0" collapsed="false">
      <c r="A2904" s="0" t="s">
        <v>14</v>
      </c>
      <c r="B2904" s="0" t="s">
        <v>332</v>
      </c>
      <c r="C2904" s="0" t="s">
        <v>519</v>
      </c>
      <c r="D2904" s="0" t="s">
        <v>520</v>
      </c>
      <c r="E2904" s="0" t="s">
        <v>528</v>
      </c>
      <c r="F2904" s="0" t="s">
        <v>539</v>
      </c>
      <c r="G2904" s="0" t="s">
        <v>530</v>
      </c>
    </row>
    <row r="2905" customFormat="false" ht="12.8" hidden="false" customHeight="false" outlineLevel="0" collapsed="false">
      <c r="A2905" s="0" t="s">
        <v>14</v>
      </c>
      <c r="B2905" s="0" t="s">
        <v>332</v>
      </c>
      <c r="C2905" s="0" t="s">
        <v>519</v>
      </c>
      <c r="D2905" s="0" t="s">
        <v>520</v>
      </c>
      <c r="E2905" s="0" t="s">
        <v>531</v>
      </c>
      <c r="F2905" s="0" t="s">
        <v>539</v>
      </c>
      <c r="G2905" s="0" t="s">
        <v>530</v>
      </c>
    </row>
    <row r="2906" customFormat="false" ht="12.8" hidden="false" customHeight="false" outlineLevel="0" collapsed="false">
      <c r="A2906" s="0" t="s">
        <v>14</v>
      </c>
      <c r="B2906" s="0" t="s">
        <v>332</v>
      </c>
      <c r="C2906" s="0" t="s">
        <v>519</v>
      </c>
      <c r="D2906" s="0" t="s">
        <v>520</v>
      </c>
      <c r="E2906" s="0" t="s">
        <v>533</v>
      </c>
      <c r="F2906" s="0" t="s">
        <v>539</v>
      </c>
      <c r="G2906" s="0" t="s">
        <v>530</v>
      </c>
    </row>
    <row r="2907" customFormat="false" ht="12.8" hidden="false" customHeight="false" outlineLevel="0" collapsed="false">
      <c r="A2907" s="0" t="s">
        <v>14</v>
      </c>
      <c r="B2907" s="0" t="s">
        <v>332</v>
      </c>
      <c r="C2907" s="0" t="s">
        <v>519</v>
      </c>
      <c r="D2907" s="0" t="s">
        <v>520</v>
      </c>
      <c r="E2907" s="0" t="s">
        <v>534</v>
      </c>
      <c r="F2907" s="0" t="s">
        <v>539</v>
      </c>
      <c r="G2907" s="0" t="s">
        <v>530</v>
      </c>
    </row>
    <row r="2908" customFormat="false" ht="12.8" hidden="false" customHeight="false" outlineLevel="0" collapsed="false">
      <c r="A2908" s="0" t="s">
        <v>14</v>
      </c>
      <c r="B2908" s="0" t="s">
        <v>332</v>
      </c>
      <c r="C2908" s="0" t="s">
        <v>519</v>
      </c>
      <c r="D2908" s="0" t="s">
        <v>520</v>
      </c>
      <c r="E2908" s="0" t="s">
        <v>535</v>
      </c>
      <c r="F2908" s="0" t="s">
        <v>539</v>
      </c>
      <c r="G2908" s="0" t="s">
        <v>530</v>
      </c>
    </row>
    <row r="2909" customFormat="false" ht="12.8" hidden="false" customHeight="false" outlineLevel="0" collapsed="false">
      <c r="A2909" s="0" t="s">
        <v>14</v>
      </c>
      <c r="B2909" s="0" t="s">
        <v>332</v>
      </c>
      <c r="C2909" s="0" t="s">
        <v>519</v>
      </c>
      <c r="D2909" s="0" t="s">
        <v>520</v>
      </c>
      <c r="E2909" s="0" t="s">
        <v>536</v>
      </c>
      <c r="F2909" s="0" t="s">
        <v>539</v>
      </c>
      <c r="G2909" s="0" t="s">
        <v>530</v>
      </c>
    </row>
    <row r="2910" customFormat="false" ht="12.8" hidden="false" customHeight="false" outlineLevel="0" collapsed="false">
      <c r="A2910" s="0" t="s">
        <v>14</v>
      </c>
      <c r="B2910" s="0" t="s">
        <v>332</v>
      </c>
      <c r="C2910" s="0" t="s">
        <v>521</v>
      </c>
      <c r="D2910" s="0" t="s">
        <v>520</v>
      </c>
      <c r="E2910" s="0" t="s">
        <v>537</v>
      </c>
      <c r="F2910" s="0" t="s">
        <v>539</v>
      </c>
      <c r="G2910" s="0" t="s">
        <v>530</v>
      </c>
    </row>
    <row r="2911" customFormat="false" ht="12.8" hidden="false" customHeight="false" outlineLevel="0" collapsed="false">
      <c r="A2911" s="0" t="s">
        <v>14</v>
      </c>
      <c r="B2911" s="0" t="s">
        <v>332</v>
      </c>
      <c r="C2911" s="0" t="s">
        <v>521</v>
      </c>
      <c r="D2911" s="0" t="s">
        <v>520</v>
      </c>
      <c r="E2911" s="0" t="s">
        <v>531</v>
      </c>
      <c r="F2911" s="0" t="s">
        <v>539</v>
      </c>
      <c r="G2911" s="0" t="s">
        <v>530</v>
      </c>
    </row>
    <row r="2912" customFormat="false" ht="12.8" hidden="false" customHeight="false" outlineLevel="0" collapsed="false">
      <c r="A2912" s="0" t="s">
        <v>14</v>
      </c>
      <c r="B2912" s="0" t="s">
        <v>332</v>
      </c>
      <c r="C2912" s="0" t="s">
        <v>521</v>
      </c>
      <c r="D2912" s="0" t="s">
        <v>520</v>
      </c>
      <c r="E2912" s="0" t="s">
        <v>538</v>
      </c>
      <c r="F2912" s="0" t="s">
        <v>539</v>
      </c>
      <c r="G2912" s="0" t="s">
        <v>530</v>
      </c>
    </row>
    <row r="2913" customFormat="false" ht="12.8" hidden="false" customHeight="false" outlineLevel="0" collapsed="false">
      <c r="A2913" s="0" t="s">
        <v>14</v>
      </c>
      <c r="B2913" s="0" t="s">
        <v>332</v>
      </c>
      <c r="C2913" s="0" t="s">
        <v>521</v>
      </c>
      <c r="D2913" s="0" t="s">
        <v>520</v>
      </c>
      <c r="E2913" s="0" t="s">
        <v>536</v>
      </c>
      <c r="F2913" s="0" t="s">
        <v>539</v>
      </c>
      <c r="G2913" s="0" t="s">
        <v>530</v>
      </c>
    </row>
    <row r="2914" customFormat="false" ht="12.8" hidden="false" customHeight="false" outlineLevel="0" collapsed="false">
      <c r="A2914" s="0" t="s">
        <v>14</v>
      </c>
      <c r="B2914" s="0" t="s">
        <v>333</v>
      </c>
      <c r="C2914" s="0" t="s">
        <v>519</v>
      </c>
      <c r="D2914" s="0" t="s">
        <v>520</v>
      </c>
      <c r="E2914" s="0" t="s">
        <v>528</v>
      </c>
      <c r="F2914" s="0" t="s">
        <v>539</v>
      </c>
      <c r="G2914" s="0" t="s">
        <v>530</v>
      </c>
    </row>
    <row r="2915" customFormat="false" ht="12.8" hidden="false" customHeight="false" outlineLevel="0" collapsed="false">
      <c r="A2915" s="0" t="s">
        <v>14</v>
      </c>
      <c r="B2915" s="0" t="s">
        <v>333</v>
      </c>
      <c r="C2915" s="0" t="s">
        <v>519</v>
      </c>
      <c r="D2915" s="0" t="s">
        <v>520</v>
      </c>
      <c r="E2915" s="0" t="s">
        <v>531</v>
      </c>
      <c r="F2915" s="0" t="s">
        <v>539</v>
      </c>
      <c r="G2915" s="0" t="s">
        <v>530</v>
      </c>
    </row>
    <row r="2916" customFormat="false" ht="12.8" hidden="false" customHeight="false" outlineLevel="0" collapsed="false">
      <c r="A2916" s="0" t="s">
        <v>14</v>
      </c>
      <c r="B2916" s="0" t="s">
        <v>333</v>
      </c>
      <c r="C2916" s="0" t="s">
        <v>519</v>
      </c>
      <c r="D2916" s="0" t="s">
        <v>520</v>
      </c>
      <c r="E2916" s="0" t="s">
        <v>533</v>
      </c>
      <c r="F2916" s="0" t="s">
        <v>539</v>
      </c>
      <c r="G2916" s="0" t="s">
        <v>530</v>
      </c>
    </row>
    <row r="2917" customFormat="false" ht="12.8" hidden="false" customHeight="false" outlineLevel="0" collapsed="false">
      <c r="A2917" s="0" t="s">
        <v>14</v>
      </c>
      <c r="B2917" s="0" t="s">
        <v>333</v>
      </c>
      <c r="C2917" s="0" t="s">
        <v>519</v>
      </c>
      <c r="D2917" s="0" t="s">
        <v>520</v>
      </c>
      <c r="E2917" s="0" t="s">
        <v>534</v>
      </c>
      <c r="F2917" s="0" t="s">
        <v>539</v>
      </c>
      <c r="G2917" s="0" t="s">
        <v>530</v>
      </c>
    </row>
    <row r="2918" customFormat="false" ht="12.8" hidden="false" customHeight="false" outlineLevel="0" collapsed="false">
      <c r="A2918" s="0" t="s">
        <v>14</v>
      </c>
      <c r="B2918" s="0" t="s">
        <v>333</v>
      </c>
      <c r="C2918" s="0" t="s">
        <v>519</v>
      </c>
      <c r="D2918" s="0" t="s">
        <v>520</v>
      </c>
      <c r="E2918" s="0" t="s">
        <v>535</v>
      </c>
      <c r="F2918" s="0" t="s">
        <v>539</v>
      </c>
      <c r="G2918" s="0" t="s">
        <v>530</v>
      </c>
    </row>
    <row r="2919" customFormat="false" ht="12.8" hidden="false" customHeight="false" outlineLevel="0" collapsed="false">
      <c r="A2919" s="0" t="s">
        <v>14</v>
      </c>
      <c r="B2919" s="0" t="s">
        <v>333</v>
      </c>
      <c r="C2919" s="0" t="s">
        <v>519</v>
      </c>
      <c r="D2919" s="0" t="s">
        <v>520</v>
      </c>
      <c r="E2919" s="0" t="s">
        <v>536</v>
      </c>
      <c r="F2919" s="0" t="s">
        <v>539</v>
      </c>
      <c r="G2919" s="0" t="s">
        <v>530</v>
      </c>
    </row>
    <row r="2920" customFormat="false" ht="12.8" hidden="false" customHeight="false" outlineLevel="0" collapsed="false">
      <c r="A2920" s="0" t="s">
        <v>14</v>
      </c>
      <c r="B2920" s="0" t="s">
        <v>333</v>
      </c>
      <c r="C2920" s="0" t="s">
        <v>521</v>
      </c>
      <c r="D2920" s="0" t="s">
        <v>520</v>
      </c>
      <c r="E2920" s="0" t="s">
        <v>537</v>
      </c>
      <c r="F2920" s="0" t="s">
        <v>539</v>
      </c>
      <c r="G2920" s="0" t="s">
        <v>530</v>
      </c>
    </row>
    <row r="2921" customFormat="false" ht="12.8" hidden="false" customHeight="false" outlineLevel="0" collapsed="false">
      <c r="A2921" s="0" t="s">
        <v>14</v>
      </c>
      <c r="B2921" s="0" t="s">
        <v>333</v>
      </c>
      <c r="C2921" s="0" t="s">
        <v>521</v>
      </c>
      <c r="D2921" s="0" t="s">
        <v>520</v>
      </c>
      <c r="E2921" s="0" t="s">
        <v>531</v>
      </c>
      <c r="F2921" s="0" t="s">
        <v>539</v>
      </c>
      <c r="G2921" s="0" t="s">
        <v>530</v>
      </c>
    </row>
    <row r="2922" customFormat="false" ht="12.8" hidden="false" customHeight="false" outlineLevel="0" collapsed="false">
      <c r="A2922" s="0" t="s">
        <v>14</v>
      </c>
      <c r="B2922" s="0" t="s">
        <v>333</v>
      </c>
      <c r="C2922" s="0" t="s">
        <v>521</v>
      </c>
      <c r="D2922" s="0" t="s">
        <v>520</v>
      </c>
      <c r="E2922" s="0" t="s">
        <v>538</v>
      </c>
      <c r="F2922" s="0" t="s">
        <v>539</v>
      </c>
      <c r="G2922" s="0" t="s">
        <v>530</v>
      </c>
    </row>
    <row r="2923" customFormat="false" ht="12.8" hidden="false" customHeight="false" outlineLevel="0" collapsed="false">
      <c r="A2923" s="0" t="s">
        <v>14</v>
      </c>
      <c r="B2923" s="0" t="s">
        <v>333</v>
      </c>
      <c r="C2923" s="0" t="s">
        <v>521</v>
      </c>
      <c r="D2923" s="0" t="s">
        <v>520</v>
      </c>
      <c r="E2923" s="0" t="s">
        <v>536</v>
      </c>
      <c r="F2923" s="0" t="s">
        <v>539</v>
      </c>
      <c r="G2923" s="0" t="s">
        <v>530</v>
      </c>
    </row>
    <row r="2924" customFormat="false" ht="12.8" hidden="false" customHeight="false" outlineLevel="0" collapsed="false">
      <c r="A2924" s="0" t="s">
        <v>14</v>
      </c>
      <c r="B2924" s="0" t="s">
        <v>334</v>
      </c>
      <c r="C2924" s="0" t="s">
        <v>519</v>
      </c>
      <c r="D2924" s="0" t="s">
        <v>520</v>
      </c>
      <c r="E2924" s="0" t="s">
        <v>528</v>
      </c>
      <c r="F2924" s="0" t="s">
        <v>539</v>
      </c>
      <c r="G2924" s="0" t="s">
        <v>530</v>
      </c>
    </row>
    <row r="2925" customFormat="false" ht="12.8" hidden="false" customHeight="false" outlineLevel="0" collapsed="false">
      <c r="A2925" s="0" t="s">
        <v>14</v>
      </c>
      <c r="B2925" s="0" t="s">
        <v>334</v>
      </c>
      <c r="C2925" s="0" t="s">
        <v>519</v>
      </c>
      <c r="D2925" s="0" t="s">
        <v>520</v>
      </c>
      <c r="E2925" s="0" t="s">
        <v>531</v>
      </c>
      <c r="F2925" s="0" t="s">
        <v>539</v>
      </c>
      <c r="G2925" s="0" t="s">
        <v>530</v>
      </c>
    </row>
    <row r="2926" customFormat="false" ht="12.8" hidden="false" customHeight="false" outlineLevel="0" collapsed="false">
      <c r="A2926" s="0" t="s">
        <v>14</v>
      </c>
      <c r="B2926" s="0" t="s">
        <v>334</v>
      </c>
      <c r="C2926" s="0" t="s">
        <v>519</v>
      </c>
      <c r="D2926" s="0" t="s">
        <v>520</v>
      </c>
      <c r="E2926" s="0" t="s">
        <v>533</v>
      </c>
      <c r="F2926" s="0" t="s">
        <v>539</v>
      </c>
      <c r="G2926" s="0" t="s">
        <v>530</v>
      </c>
    </row>
    <row r="2927" customFormat="false" ht="12.8" hidden="false" customHeight="false" outlineLevel="0" collapsed="false">
      <c r="A2927" s="0" t="s">
        <v>14</v>
      </c>
      <c r="B2927" s="0" t="s">
        <v>334</v>
      </c>
      <c r="C2927" s="0" t="s">
        <v>519</v>
      </c>
      <c r="D2927" s="0" t="s">
        <v>520</v>
      </c>
      <c r="E2927" s="0" t="s">
        <v>534</v>
      </c>
      <c r="F2927" s="0" t="s">
        <v>539</v>
      </c>
      <c r="G2927" s="0" t="s">
        <v>530</v>
      </c>
    </row>
    <row r="2928" customFormat="false" ht="12.8" hidden="false" customHeight="false" outlineLevel="0" collapsed="false">
      <c r="A2928" s="0" t="s">
        <v>14</v>
      </c>
      <c r="B2928" s="0" t="s">
        <v>334</v>
      </c>
      <c r="C2928" s="0" t="s">
        <v>519</v>
      </c>
      <c r="D2928" s="0" t="s">
        <v>520</v>
      </c>
      <c r="E2928" s="0" t="s">
        <v>535</v>
      </c>
      <c r="F2928" s="0" t="s">
        <v>539</v>
      </c>
      <c r="G2928" s="0" t="s">
        <v>530</v>
      </c>
    </row>
    <row r="2929" customFormat="false" ht="12.8" hidden="false" customHeight="false" outlineLevel="0" collapsed="false">
      <c r="A2929" s="0" t="s">
        <v>14</v>
      </c>
      <c r="B2929" s="0" t="s">
        <v>334</v>
      </c>
      <c r="C2929" s="0" t="s">
        <v>519</v>
      </c>
      <c r="D2929" s="0" t="s">
        <v>520</v>
      </c>
      <c r="E2929" s="0" t="s">
        <v>536</v>
      </c>
      <c r="F2929" s="0" t="s">
        <v>539</v>
      </c>
      <c r="G2929" s="0" t="s">
        <v>530</v>
      </c>
    </row>
    <row r="2930" customFormat="false" ht="12.8" hidden="false" customHeight="false" outlineLevel="0" collapsed="false">
      <c r="A2930" s="0" t="s">
        <v>14</v>
      </c>
      <c r="B2930" s="0" t="s">
        <v>334</v>
      </c>
      <c r="C2930" s="0" t="s">
        <v>521</v>
      </c>
      <c r="D2930" s="0" t="s">
        <v>520</v>
      </c>
      <c r="E2930" s="0" t="s">
        <v>537</v>
      </c>
      <c r="F2930" s="0" t="s">
        <v>539</v>
      </c>
      <c r="G2930" s="0" t="s">
        <v>530</v>
      </c>
    </row>
    <row r="2931" customFormat="false" ht="12.8" hidden="false" customHeight="false" outlineLevel="0" collapsed="false">
      <c r="A2931" s="0" t="s">
        <v>14</v>
      </c>
      <c r="B2931" s="0" t="s">
        <v>334</v>
      </c>
      <c r="C2931" s="0" t="s">
        <v>521</v>
      </c>
      <c r="D2931" s="0" t="s">
        <v>520</v>
      </c>
      <c r="E2931" s="0" t="s">
        <v>531</v>
      </c>
      <c r="F2931" s="0" t="s">
        <v>539</v>
      </c>
      <c r="G2931" s="0" t="s">
        <v>530</v>
      </c>
    </row>
    <row r="2932" customFormat="false" ht="12.8" hidden="false" customHeight="false" outlineLevel="0" collapsed="false">
      <c r="A2932" s="0" t="s">
        <v>14</v>
      </c>
      <c r="B2932" s="0" t="s">
        <v>334</v>
      </c>
      <c r="C2932" s="0" t="s">
        <v>521</v>
      </c>
      <c r="D2932" s="0" t="s">
        <v>520</v>
      </c>
      <c r="E2932" s="0" t="s">
        <v>538</v>
      </c>
      <c r="F2932" s="0" t="s">
        <v>539</v>
      </c>
      <c r="G2932" s="0" t="s">
        <v>530</v>
      </c>
    </row>
    <row r="2933" customFormat="false" ht="12.8" hidden="false" customHeight="false" outlineLevel="0" collapsed="false">
      <c r="A2933" s="0" t="s">
        <v>14</v>
      </c>
      <c r="B2933" s="0" t="s">
        <v>334</v>
      </c>
      <c r="C2933" s="0" t="s">
        <v>521</v>
      </c>
      <c r="D2933" s="0" t="s">
        <v>520</v>
      </c>
      <c r="E2933" s="0" t="s">
        <v>536</v>
      </c>
      <c r="F2933" s="0" t="s">
        <v>539</v>
      </c>
      <c r="G2933" s="0" t="s">
        <v>530</v>
      </c>
    </row>
    <row r="2934" customFormat="false" ht="12.8" hidden="false" customHeight="false" outlineLevel="0" collapsed="false">
      <c r="A2934" s="0" t="s">
        <v>14</v>
      </c>
      <c r="B2934" s="0" t="s">
        <v>335</v>
      </c>
      <c r="C2934" s="0" t="s">
        <v>519</v>
      </c>
      <c r="D2934" s="0" t="s">
        <v>520</v>
      </c>
      <c r="E2934" s="0" t="s">
        <v>528</v>
      </c>
      <c r="F2934" s="0" t="s">
        <v>539</v>
      </c>
      <c r="G2934" s="0" t="s">
        <v>530</v>
      </c>
    </row>
    <row r="2935" customFormat="false" ht="12.8" hidden="false" customHeight="false" outlineLevel="0" collapsed="false">
      <c r="A2935" s="0" t="s">
        <v>14</v>
      </c>
      <c r="B2935" s="0" t="s">
        <v>335</v>
      </c>
      <c r="C2935" s="0" t="s">
        <v>519</v>
      </c>
      <c r="D2935" s="0" t="s">
        <v>520</v>
      </c>
      <c r="E2935" s="0" t="s">
        <v>531</v>
      </c>
      <c r="F2935" s="0" t="s">
        <v>539</v>
      </c>
      <c r="G2935" s="0" t="s">
        <v>530</v>
      </c>
    </row>
    <row r="2936" customFormat="false" ht="12.8" hidden="false" customHeight="false" outlineLevel="0" collapsed="false">
      <c r="A2936" s="0" t="s">
        <v>14</v>
      </c>
      <c r="B2936" s="0" t="s">
        <v>335</v>
      </c>
      <c r="C2936" s="0" t="s">
        <v>519</v>
      </c>
      <c r="D2936" s="0" t="s">
        <v>520</v>
      </c>
      <c r="E2936" s="0" t="s">
        <v>533</v>
      </c>
      <c r="F2936" s="0" t="s">
        <v>539</v>
      </c>
      <c r="G2936" s="0" t="s">
        <v>530</v>
      </c>
    </row>
    <row r="2937" customFormat="false" ht="12.8" hidden="false" customHeight="false" outlineLevel="0" collapsed="false">
      <c r="A2937" s="0" t="s">
        <v>14</v>
      </c>
      <c r="B2937" s="0" t="s">
        <v>335</v>
      </c>
      <c r="C2937" s="0" t="s">
        <v>519</v>
      </c>
      <c r="D2937" s="0" t="s">
        <v>520</v>
      </c>
      <c r="E2937" s="0" t="s">
        <v>534</v>
      </c>
      <c r="F2937" s="0" t="s">
        <v>539</v>
      </c>
      <c r="G2937" s="0" t="s">
        <v>530</v>
      </c>
    </row>
    <row r="2938" customFormat="false" ht="12.8" hidden="false" customHeight="false" outlineLevel="0" collapsed="false">
      <c r="A2938" s="0" t="s">
        <v>14</v>
      </c>
      <c r="B2938" s="0" t="s">
        <v>335</v>
      </c>
      <c r="C2938" s="0" t="s">
        <v>519</v>
      </c>
      <c r="D2938" s="0" t="s">
        <v>520</v>
      </c>
      <c r="E2938" s="0" t="s">
        <v>535</v>
      </c>
      <c r="F2938" s="0" t="s">
        <v>539</v>
      </c>
      <c r="G2938" s="0" t="s">
        <v>530</v>
      </c>
    </row>
    <row r="2939" customFormat="false" ht="12.8" hidden="false" customHeight="false" outlineLevel="0" collapsed="false">
      <c r="A2939" s="0" t="s">
        <v>14</v>
      </c>
      <c r="B2939" s="0" t="s">
        <v>335</v>
      </c>
      <c r="C2939" s="0" t="s">
        <v>519</v>
      </c>
      <c r="D2939" s="0" t="s">
        <v>520</v>
      </c>
      <c r="E2939" s="0" t="s">
        <v>536</v>
      </c>
      <c r="F2939" s="0" t="s">
        <v>539</v>
      </c>
      <c r="G2939" s="0" t="s">
        <v>530</v>
      </c>
    </row>
    <row r="2940" customFormat="false" ht="12.8" hidden="false" customHeight="false" outlineLevel="0" collapsed="false">
      <c r="A2940" s="0" t="s">
        <v>14</v>
      </c>
      <c r="B2940" s="0" t="s">
        <v>335</v>
      </c>
      <c r="C2940" s="0" t="s">
        <v>521</v>
      </c>
      <c r="D2940" s="0" t="s">
        <v>520</v>
      </c>
      <c r="E2940" s="0" t="s">
        <v>537</v>
      </c>
      <c r="F2940" s="0" t="s">
        <v>539</v>
      </c>
      <c r="G2940" s="0" t="s">
        <v>530</v>
      </c>
    </row>
    <row r="2941" customFormat="false" ht="12.8" hidden="false" customHeight="false" outlineLevel="0" collapsed="false">
      <c r="A2941" s="0" t="s">
        <v>14</v>
      </c>
      <c r="B2941" s="0" t="s">
        <v>335</v>
      </c>
      <c r="C2941" s="0" t="s">
        <v>521</v>
      </c>
      <c r="D2941" s="0" t="s">
        <v>520</v>
      </c>
      <c r="E2941" s="0" t="s">
        <v>531</v>
      </c>
      <c r="F2941" s="0" t="s">
        <v>539</v>
      </c>
      <c r="G2941" s="0" t="s">
        <v>530</v>
      </c>
    </row>
    <row r="2942" customFormat="false" ht="12.8" hidden="false" customHeight="false" outlineLevel="0" collapsed="false">
      <c r="A2942" s="0" t="s">
        <v>14</v>
      </c>
      <c r="B2942" s="0" t="s">
        <v>335</v>
      </c>
      <c r="C2942" s="0" t="s">
        <v>521</v>
      </c>
      <c r="D2942" s="0" t="s">
        <v>520</v>
      </c>
      <c r="E2942" s="0" t="s">
        <v>538</v>
      </c>
      <c r="F2942" s="0" t="s">
        <v>539</v>
      </c>
      <c r="G2942" s="0" t="s">
        <v>530</v>
      </c>
    </row>
    <row r="2943" customFormat="false" ht="12.8" hidden="false" customHeight="false" outlineLevel="0" collapsed="false">
      <c r="A2943" s="0" t="s">
        <v>14</v>
      </c>
      <c r="B2943" s="0" t="s">
        <v>335</v>
      </c>
      <c r="C2943" s="0" t="s">
        <v>521</v>
      </c>
      <c r="D2943" s="0" t="s">
        <v>520</v>
      </c>
      <c r="E2943" s="0" t="s">
        <v>536</v>
      </c>
      <c r="F2943" s="0" t="s">
        <v>539</v>
      </c>
      <c r="G2943" s="0" t="s">
        <v>530</v>
      </c>
    </row>
    <row r="2944" customFormat="false" ht="12.8" hidden="false" customHeight="false" outlineLevel="0" collapsed="false">
      <c r="A2944" s="0" t="s">
        <v>14</v>
      </c>
      <c r="B2944" s="0" t="s">
        <v>336</v>
      </c>
      <c r="C2944" s="0" t="s">
        <v>519</v>
      </c>
      <c r="D2944" s="0" t="s">
        <v>520</v>
      </c>
      <c r="E2944" s="0" t="s">
        <v>528</v>
      </c>
      <c r="F2944" s="0" t="s">
        <v>539</v>
      </c>
      <c r="G2944" s="0" t="s">
        <v>530</v>
      </c>
    </row>
    <row r="2945" customFormat="false" ht="12.8" hidden="false" customHeight="false" outlineLevel="0" collapsed="false">
      <c r="A2945" s="0" t="s">
        <v>14</v>
      </c>
      <c r="B2945" s="0" t="s">
        <v>336</v>
      </c>
      <c r="C2945" s="0" t="s">
        <v>519</v>
      </c>
      <c r="D2945" s="0" t="s">
        <v>520</v>
      </c>
      <c r="E2945" s="0" t="s">
        <v>531</v>
      </c>
      <c r="F2945" s="0" t="s">
        <v>539</v>
      </c>
      <c r="G2945" s="0" t="s">
        <v>530</v>
      </c>
    </row>
    <row r="2946" customFormat="false" ht="12.8" hidden="false" customHeight="false" outlineLevel="0" collapsed="false">
      <c r="A2946" s="0" t="s">
        <v>14</v>
      </c>
      <c r="B2946" s="0" t="s">
        <v>336</v>
      </c>
      <c r="C2946" s="0" t="s">
        <v>519</v>
      </c>
      <c r="D2946" s="0" t="s">
        <v>520</v>
      </c>
      <c r="E2946" s="0" t="s">
        <v>533</v>
      </c>
      <c r="F2946" s="0" t="s">
        <v>539</v>
      </c>
      <c r="G2946" s="0" t="s">
        <v>530</v>
      </c>
    </row>
    <row r="2947" customFormat="false" ht="12.8" hidden="false" customHeight="false" outlineLevel="0" collapsed="false">
      <c r="A2947" s="0" t="s">
        <v>14</v>
      </c>
      <c r="B2947" s="0" t="s">
        <v>336</v>
      </c>
      <c r="C2947" s="0" t="s">
        <v>519</v>
      </c>
      <c r="D2947" s="0" t="s">
        <v>520</v>
      </c>
      <c r="E2947" s="0" t="s">
        <v>534</v>
      </c>
      <c r="F2947" s="0" t="s">
        <v>539</v>
      </c>
      <c r="G2947" s="0" t="s">
        <v>530</v>
      </c>
    </row>
    <row r="2948" customFormat="false" ht="12.8" hidden="false" customHeight="false" outlineLevel="0" collapsed="false">
      <c r="A2948" s="0" t="s">
        <v>14</v>
      </c>
      <c r="B2948" s="0" t="s">
        <v>336</v>
      </c>
      <c r="C2948" s="0" t="s">
        <v>519</v>
      </c>
      <c r="D2948" s="0" t="s">
        <v>520</v>
      </c>
      <c r="E2948" s="0" t="s">
        <v>535</v>
      </c>
      <c r="F2948" s="0" t="s">
        <v>539</v>
      </c>
      <c r="G2948" s="0" t="s">
        <v>530</v>
      </c>
    </row>
    <row r="2949" customFormat="false" ht="12.8" hidden="false" customHeight="false" outlineLevel="0" collapsed="false">
      <c r="A2949" s="0" t="s">
        <v>14</v>
      </c>
      <c r="B2949" s="0" t="s">
        <v>336</v>
      </c>
      <c r="C2949" s="0" t="s">
        <v>519</v>
      </c>
      <c r="D2949" s="0" t="s">
        <v>520</v>
      </c>
      <c r="E2949" s="0" t="s">
        <v>536</v>
      </c>
      <c r="F2949" s="0" t="s">
        <v>539</v>
      </c>
      <c r="G2949" s="0" t="s">
        <v>530</v>
      </c>
    </row>
    <row r="2950" customFormat="false" ht="12.8" hidden="false" customHeight="false" outlineLevel="0" collapsed="false">
      <c r="A2950" s="0" t="s">
        <v>14</v>
      </c>
      <c r="B2950" s="0" t="s">
        <v>336</v>
      </c>
      <c r="C2950" s="0" t="s">
        <v>521</v>
      </c>
      <c r="D2950" s="0" t="s">
        <v>520</v>
      </c>
      <c r="E2950" s="0" t="s">
        <v>537</v>
      </c>
      <c r="F2950" s="0" t="s">
        <v>539</v>
      </c>
      <c r="G2950" s="0" t="s">
        <v>530</v>
      </c>
    </row>
    <row r="2951" customFormat="false" ht="12.8" hidden="false" customHeight="false" outlineLevel="0" collapsed="false">
      <c r="A2951" s="0" t="s">
        <v>14</v>
      </c>
      <c r="B2951" s="0" t="s">
        <v>336</v>
      </c>
      <c r="C2951" s="0" t="s">
        <v>521</v>
      </c>
      <c r="D2951" s="0" t="s">
        <v>520</v>
      </c>
      <c r="E2951" s="0" t="s">
        <v>531</v>
      </c>
      <c r="F2951" s="0" t="s">
        <v>539</v>
      </c>
      <c r="G2951" s="0" t="s">
        <v>530</v>
      </c>
    </row>
    <row r="2952" customFormat="false" ht="12.8" hidden="false" customHeight="false" outlineLevel="0" collapsed="false">
      <c r="A2952" s="0" t="s">
        <v>14</v>
      </c>
      <c r="B2952" s="0" t="s">
        <v>336</v>
      </c>
      <c r="C2952" s="0" t="s">
        <v>521</v>
      </c>
      <c r="D2952" s="0" t="s">
        <v>520</v>
      </c>
      <c r="E2952" s="0" t="s">
        <v>538</v>
      </c>
      <c r="F2952" s="0" t="s">
        <v>539</v>
      </c>
      <c r="G2952" s="0" t="s">
        <v>530</v>
      </c>
    </row>
    <row r="2953" customFormat="false" ht="12.8" hidden="false" customHeight="false" outlineLevel="0" collapsed="false">
      <c r="A2953" s="0" t="s">
        <v>14</v>
      </c>
      <c r="B2953" s="0" t="s">
        <v>336</v>
      </c>
      <c r="C2953" s="0" t="s">
        <v>521</v>
      </c>
      <c r="D2953" s="0" t="s">
        <v>520</v>
      </c>
      <c r="E2953" s="0" t="s">
        <v>536</v>
      </c>
      <c r="F2953" s="0" t="s">
        <v>539</v>
      </c>
      <c r="G2953" s="0" t="s">
        <v>530</v>
      </c>
    </row>
    <row r="2954" customFormat="false" ht="12.8" hidden="false" customHeight="false" outlineLevel="0" collapsed="false">
      <c r="A2954" s="0" t="s">
        <v>14</v>
      </c>
      <c r="B2954" s="0" t="s">
        <v>337</v>
      </c>
      <c r="C2954" s="0" t="s">
        <v>519</v>
      </c>
      <c r="D2954" s="0" t="s">
        <v>520</v>
      </c>
      <c r="E2954" s="0" t="s">
        <v>528</v>
      </c>
      <c r="F2954" s="0" t="s">
        <v>539</v>
      </c>
      <c r="G2954" s="0" t="s">
        <v>530</v>
      </c>
    </row>
    <row r="2955" customFormat="false" ht="12.8" hidden="false" customHeight="false" outlineLevel="0" collapsed="false">
      <c r="A2955" s="0" t="s">
        <v>14</v>
      </c>
      <c r="B2955" s="0" t="s">
        <v>337</v>
      </c>
      <c r="C2955" s="0" t="s">
        <v>519</v>
      </c>
      <c r="D2955" s="0" t="s">
        <v>520</v>
      </c>
      <c r="E2955" s="0" t="s">
        <v>531</v>
      </c>
      <c r="F2955" s="0" t="s">
        <v>539</v>
      </c>
      <c r="G2955" s="0" t="s">
        <v>530</v>
      </c>
    </row>
    <row r="2956" customFormat="false" ht="12.8" hidden="false" customHeight="false" outlineLevel="0" collapsed="false">
      <c r="A2956" s="0" t="s">
        <v>14</v>
      </c>
      <c r="B2956" s="0" t="s">
        <v>337</v>
      </c>
      <c r="C2956" s="0" t="s">
        <v>519</v>
      </c>
      <c r="D2956" s="0" t="s">
        <v>520</v>
      </c>
      <c r="E2956" s="0" t="s">
        <v>533</v>
      </c>
      <c r="F2956" s="0" t="s">
        <v>539</v>
      </c>
      <c r="G2956" s="0" t="s">
        <v>530</v>
      </c>
    </row>
    <row r="2957" customFormat="false" ht="12.8" hidden="false" customHeight="false" outlineLevel="0" collapsed="false">
      <c r="A2957" s="0" t="s">
        <v>14</v>
      </c>
      <c r="B2957" s="0" t="s">
        <v>337</v>
      </c>
      <c r="C2957" s="0" t="s">
        <v>519</v>
      </c>
      <c r="D2957" s="0" t="s">
        <v>520</v>
      </c>
      <c r="E2957" s="0" t="s">
        <v>534</v>
      </c>
      <c r="F2957" s="0" t="s">
        <v>539</v>
      </c>
      <c r="G2957" s="0" t="s">
        <v>530</v>
      </c>
    </row>
    <row r="2958" customFormat="false" ht="12.8" hidden="false" customHeight="false" outlineLevel="0" collapsed="false">
      <c r="A2958" s="0" t="s">
        <v>14</v>
      </c>
      <c r="B2958" s="0" t="s">
        <v>337</v>
      </c>
      <c r="C2958" s="0" t="s">
        <v>519</v>
      </c>
      <c r="D2958" s="0" t="s">
        <v>520</v>
      </c>
      <c r="E2958" s="0" t="s">
        <v>535</v>
      </c>
      <c r="F2958" s="0" t="s">
        <v>539</v>
      </c>
      <c r="G2958" s="0" t="s">
        <v>530</v>
      </c>
    </row>
    <row r="2959" customFormat="false" ht="12.8" hidden="false" customHeight="false" outlineLevel="0" collapsed="false">
      <c r="A2959" s="0" t="s">
        <v>14</v>
      </c>
      <c r="B2959" s="0" t="s">
        <v>337</v>
      </c>
      <c r="C2959" s="0" t="s">
        <v>519</v>
      </c>
      <c r="D2959" s="0" t="s">
        <v>520</v>
      </c>
      <c r="E2959" s="0" t="s">
        <v>536</v>
      </c>
      <c r="F2959" s="0" t="s">
        <v>539</v>
      </c>
      <c r="G2959" s="0" t="s">
        <v>530</v>
      </c>
    </row>
    <row r="2960" customFormat="false" ht="12.8" hidden="false" customHeight="false" outlineLevel="0" collapsed="false">
      <c r="A2960" s="0" t="s">
        <v>14</v>
      </c>
      <c r="B2960" s="0" t="s">
        <v>337</v>
      </c>
      <c r="C2960" s="0" t="s">
        <v>521</v>
      </c>
      <c r="D2960" s="0" t="s">
        <v>520</v>
      </c>
      <c r="E2960" s="0" t="s">
        <v>537</v>
      </c>
      <c r="F2960" s="0" t="s">
        <v>539</v>
      </c>
      <c r="G2960" s="0" t="s">
        <v>530</v>
      </c>
    </row>
    <row r="2961" customFormat="false" ht="12.8" hidden="false" customHeight="false" outlineLevel="0" collapsed="false">
      <c r="A2961" s="0" t="s">
        <v>14</v>
      </c>
      <c r="B2961" s="0" t="s">
        <v>337</v>
      </c>
      <c r="C2961" s="0" t="s">
        <v>521</v>
      </c>
      <c r="D2961" s="0" t="s">
        <v>520</v>
      </c>
      <c r="E2961" s="0" t="s">
        <v>531</v>
      </c>
      <c r="F2961" s="0" t="s">
        <v>539</v>
      </c>
      <c r="G2961" s="0" t="s">
        <v>530</v>
      </c>
    </row>
    <row r="2962" customFormat="false" ht="12.8" hidden="false" customHeight="false" outlineLevel="0" collapsed="false">
      <c r="A2962" s="0" t="s">
        <v>14</v>
      </c>
      <c r="B2962" s="0" t="s">
        <v>337</v>
      </c>
      <c r="C2962" s="0" t="s">
        <v>521</v>
      </c>
      <c r="D2962" s="0" t="s">
        <v>520</v>
      </c>
      <c r="E2962" s="0" t="s">
        <v>538</v>
      </c>
      <c r="F2962" s="0" t="s">
        <v>539</v>
      </c>
      <c r="G2962" s="0" t="s">
        <v>530</v>
      </c>
    </row>
    <row r="2963" customFormat="false" ht="12.8" hidden="false" customHeight="false" outlineLevel="0" collapsed="false">
      <c r="A2963" s="0" t="s">
        <v>14</v>
      </c>
      <c r="B2963" s="0" t="s">
        <v>337</v>
      </c>
      <c r="C2963" s="0" t="s">
        <v>521</v>
      </c>
      <c r="D2963" s="0" t="s">
        <v>520</v>
      </c>
      <c r="E2963" s="0" t="s">
        <v>536</v>
      </c>
      <c r="F2963" s="0" t="s">
        <v>539</v>
      </c>
      <c r="G2963" s="0" t="s">
        <v>530</v>
      </c>
    </row>
    <row r="2964" customFormat="false" ht="12.8" hidden="false" customHeight="false" outlineLevel="0" collapsed="false">
      <c r="A2964" s="0" t="s">
        <v>14</v>
      </c>
      <c r="B2964" s="0" t="s">
        <v>338</v>
      </c>
      <c r="C2964" s="0" t="s">
        <v>519</v>
      </c>
      <c r="D2964" s="0" t="s">
        <v>520</v>
      </c>
      <c r="E2964" s="0" t="s">
        <v>528</v>
      </c>
      <c r="F2964" s="0" t="s">
        <v>539</v>
      </c>
      <c r="G2964" s="0" t="s">
        <v>530</v>
      </c>
    </row>
    <row r="2965" customFormat="false" ht="12.8" hidden="false" customHeight="false" outlineLevel="0" collapsed="false">
      <c r="A2965" s="0" t="s">
        <v>14</v>
      </c>
      <c r="B2965" s="0" t="s">
        <v>338</v>
      </c>
      <c r="C2965" s="0" t="s">
        <v>519</v>
      </c>
      <c r="D2965" s="0" t="s">
        <v>520</v>
      </c>
      <c r="E2965" s="0" t="s">
        <v>531</v>
      </c>
      <c r="F2965" s="0" t="s">
        <v>539</v>
      </c>
      <c r="G2965" s="0" t="s">
        <v>530</v>
      </c>
    </row>
    <row r="2966" customFormat="false" ht="12.8" hidden="false" customHeight="false" outlineLevel="0" collapsed="false">
      <c r="A2966" s="0" t="s">
        <v>14</v>
      </c>
      <c r="B2966" s="0" t="s">
        <v>338</v>
      </c>
      <c r="C2966" s="0" t="s">
        <v>519</v>
      </c>
      <c r="D2966" s="0" t="s">
        <v>520</v>
      </c>
      <c r="E2966" s="0" t="s">
        <v>533</v>
      </c>
      <c r="F2966" s="0" t="s">
        <v>539</v>
      </c>
      <c r="G2966" s="0" t="s">
        <v>530</v>
      </c>
    </row>
    <row r="2967" customFormat="false" ht="12.8" hidden="false" customHeight="false" outlineLevel="0" collapsed="false">
      <c r="A2967" s="0" t="s">
        <v>14</v>
      </c>
      <c r="B2967" s="0" t="s">
        <v>338</v>
      </c>
      <c r="C2967" s="0" t="s">
        <v>519</v>
      </c>
      <c r="D2967" s="0" t="s">
        <v>520</v>
      </c>
      <c r="E2967" s="0" t="s">
        <v>534</v>
      </c>
      <c r="F2967" s="0" t="s">
        <v>539</v>
      </c>
      <c r="G2967" s="0" t="s">
        <v>530</v>
      </c>
    </row>
    <row r="2968" customFormat="false" ht="12.8" hidden="false" customHeight="false" outlineLevel="0" collapsed="false">
      <c r="A2968" s="0" t="s">
        <v>14</v>
      </c>
      <c r="B2968" s="0" t="s">
        <v>338</v>
      </c>
      <c r="C2968" s="0" t="s">
        <v>519</v>
      </c>
      <c r="D2968" s="0" t="s">
        <v>520</v>
      </c>
      <c r="E2968" s="0" t="s">
        <v>535</v>
      </c>
      <c r="F2968" s="0" t="s">
        <v>539</v>
      </c>
      <c r="G2968" s="0" t="s">
        <v>530</v>
      </c>
    </row>
    <row r="2969" customFormat="false" ht="12.8" hidden="false" customHeight="false" outlineLevel="0" collapsed="false">
      <c r="A2969" s="0" t="s">
        <v>14</v>
      </c>
      <c r="B2969" s="0" t="s">
        <v>338</v>
      </c>
      <c r="C2969" s="0" t="s">
        <v>519</v>
      </c>
      <c r="D2969" s="0" t="s">
        <v>520</v>
      </c>
      <c r="E2969" s="0" t="s">
        <v>536</v>
      </c>
      <c r="F2969" s="0" t="s">
        <v>539</v>
      </c>
      <c r="G2969" s="0" t="s">
        <v>530</v>
      </c>
    </row>
    <row r="2970" customFormat="false" ht="12.8" hidden="false" customHeight="false" outlineLevel="0" collapsed="false">
      <c r="A2970" s="0" t="s">
        <v>14</v>
      </c>
      <c r="B2970" s="0" t="s">
        <v>338</v>
      </c>
      <c r="C2970" s="0" t="s">
        <v>521</v>
      </c>
      <c r="D2970" s="0" t="s">
        <v>520</v>
      </c>
      <c r="E2970" s="0" t="s">
        <v>537</v>
      </c>
      <c r="F2970" s="0" t="s">
        <v>539</v>
      </c>
      <c r="G2970" s="0" t="s">
        <v>530</v>
      </c>
    </row>
    <row r="2971" customFormat="false" ht="12.8" hidden="false" customHeight="false" outlineLevel="0" collapsed="false">
      <c r="A2971" s="0" t="s">
        <v>14</v>
      </c>
      <c r="B2971" s="0" t="s">
        <v>338</v>
      </c>
      <c r="C2971" s="0" t="s">
        <v>521</v>
      </c>
      <c r="D2971" s="0" t="s">
        <v>520</v>
      </c>
      <c r="E2971" s="0" t="s">
        <v>531</v>
      </c>
      <c r="F2971" s="0" t="s">
        <v>539</v>
      </c>
      <c r="G2971" s="0" t="s">
        <v>530</v>
      </c>
    </row>
    <row r="2972" customFormat="false" ht="12.8" hidden="false" customHeight="false" outlineLevel="0" collapsed="false">
      <c r="A2972" s="0" t="s">
        <v>14</v>
      </c>
      <c r="B2972" s="0" t="s">
        <v>338</v>
      </c>
      <c r="C2972" s="0" t="s">
        <v>521</v>
      </c>
      <c r="D2972" s="0" t="s">
        <v>520</v>
      </c>
      <c r="E2972" s="0" t="s">
        <v>538</v>
      </c>
      <c r="F2972" s="0" t="s">
        <v>539</v>
      </c>
      <c r="G2972" s="0" t="s">
        <v>530</v>
      </c>
    </row>
    <row r="2973" customFormat="false" ht="12.8" hidden="false" customHeight="false" outlineLevel="0" collapsed="false">
      <c r="A2973" s="0" t="s">
        <v>14</v>
      </c>
      <c r="B2973" s="0" t="s">
        <v>338</v>
      </c>
      <c r="C2973" s="0" t="s">
        <v>521</v>
      </c>
      <c r="D2973" s="0" t="s">
        <v>520</v>
      </c>
      <c r="E2973" s="0" t="s">
        <v>536</v>
      </c>
      <c r="F2973" s="0" t="s">
        <v>539</v>
      </c>
      <c r="G2973" s="0" t="s">
        <v>530</v>
      </c>
    </row>
    <row r="2974" customFormat="false" ht="12.8" hidden="false" customHeight="false" outlineLevel="0" collapsed="false">
      <c r="A2974" s="0" t="s">
        <v>14</v>
      </c>
      <c r="B2974" s="0" t="s">
        <v>339</v>
      </c>
      <c r="C2974" s="0" t="s">
        <v>519</v>
      </c>
      <c r="D2974" s="0" t="s">
        <v>520</v>
      </c>
      <c r="E2974" s="0" t="s">
        <v>528</v>
      </c>
      <c r="F2974" s="0" t="s">
        <v>539</v>
      </c>
      <c r="G2974" s="0" t="s">
        <v>530</v>
      </c>
    </row>
    <row r="2975" customFormat="false" ht="12.8" hidden="false" customHeight="false" outlineLevel="0" collapsed="false">
      <c r="A2975" s="0" t="s">
        <v>14</v>
      </c>
      <c r="B2975" s="0" t="s">
        <v>339</v>
      </c>
      <c r="C2975" s="0" t="s">
        <v>519</v>
      </c>
      <c r="D2975" s="0" t="s">
        <v>520</v>
      </c>
      <c r="E2975" s="0" t="s">
        <v>531</v>
      </c>
      <c r="F2975" s="0" t="s">
        <v>539</v>
      </c>
      <c r="G2975" s="0" t="s">
        <v>530</v>
      </c>
    </row>
    <row r="2976" customFormat="false" ht="12.8" hidden="false" customHeight="false" outlineLevel="0" collapsed="false">
      <c r="A2976" s="0" t="s">
        <v>14</v>
      </c>
      <c r="B2976" s="0" t="s">
        <v>339</v>
      </c>
      <c r="C2976" s="0" t="s">
        <v>519</v>
      </c>
      <c r="D2976" s="0" t="s">
        <v>520</v>
      </c>
      <c r="E2976" s="0" t="s">
        <v>533</v>
      </c>
      <c r="F2976" s="0" t="s">
        <v>539</v>
      </c>
      <c r="G2976" s="0" t="s">
        <v>530</v>
      </c>
    </row>
    <row r="2977" customFormat="false" ht="12.8" hidden="false" customHeight="false" outlineLevel="0" collapsed="false">
      <c r="A2977" s="0" t="s">
        <v>14</v>
      </c>
      <c r="B2977" s="0" t="s">
        <v>339</v>
      </c>
      <c r="C2977" s="0" t="s">
        <v>519</v>
      </c>
      <c r="D2977" s="0" t="s">
        <v>520</v>
      </c>
      <c r="E2977" s="0" t="s">
        <v>534</v>
      </c>
      <c r="F2977" s="0" t="s">
        <v>539</v>
      </c>
      <c r="G2977" s="0" t="s">
        <v>530</v>
      </c>
    </row>
    <row r="2978" customFormat="false" ht="12.8" hidden="false" customHeight="false" outlineLevel="0" collapsed="false">
      <c r="A2978" s="0" t="s">
        <v>14</v>
      </c>
      <c r="B2978" s="0" t="s">
        <v>339</v>
      </c>
      <c r="C2978" s="0" t="s">
        <v>519</v>
      </c>
      <c r="D2978" s="0" t="s">
        <v>520</v>
      </c>
      <c r="E2978" s="0" t="s">
        <v>535</v>
      </c>
      <c r="F2978" s="0" t="s">
        <v>539</v>
      </c>
      <c r="G2978" s="0" t="s">
        <v>530</v>
      </c>
    </row>
    <row r="2979" customFormat="false" ht="12.8" hidden="false" customHeight="false" outlineLevel="0" collapsed="false">
      <c r="A2979" s="0" t="s">
        <v>14</v>
      </c>
      <c r="B2979" s="0" t="s">
        <v>339</v>
      </c>
      <c r="C2979" s="0" t="s">
        <v>519</v>
      </c>
      <c r="D2979" s="0" t="s">
        <v>520</v>
      </c>
      <c r="E2979" s="0" t="s">
        <v>536</v>
      </c>
      <c r="F2979" s="0" t="s">
        <v>539</v>
      </c>
      <c r="G2979" s="0" t="s">
        <v>530</v>
      </c>
    </row>
    <row r="2980" customFormat="false" ht="12.8" hidden="false" customHeight="false" outlineLevel="0" collapsed="false">
      <c r="A2980" s="0" t="s">
        <v>14</v>
      </c>
      <c r="B2980" s="0" t="s">
        <v>339</v>
      </c>
      <c r="C2980" s="0" t="s">
        <v>521</v>
      </c>
      <c r="D2980" s="0" t="s">
        <v>520</v>
      </c>
      <c r="E2980" s="0" t="s">
        <v>537</v>
      </c>
      <c r="F2980" s="0" t="s">
        <v>539</v>
      </c>
      <c r="G2980" s="0" t="s">
        <v>530</v>
      </c>
    </row>
    <row r="2981" customFormat="false" ht="12.8" hidden="false" customHeight="false" outlineLevel="0" collapsed="false">
      <c r="A2981" s="0" t="s">
        <v>14</v>
      </c>
      <c r="B2981" s="0" t="s">
        <v>339</v>
      </c>
      <c r="C2981" s="0" t="s">
        <v>521</v>
      </c>
      <c r="D2981" s="0" t="s">
        <v>520</v>
      </c>
      <c r="E2981" s="0" t="s">
        <v>531</v>
      </c>
      <c r="F2981" s="0" t="s">
        <v>539</v>
      </c>
      <c r="G2981" s="0" t="s">
        <v>530</v>
      </c>
    </row>
    <row r="2982" customFormat="false" ht="12.8" hidden="false" customHeight="false" outlineLevel="0" collapsed="false">
      <c r="A2982" s="0" t="s">
        <v>14</v>
      </c>
      <c r="B2982" s="0" t="s">
        <v>339</v>
      </c>
      <c r="C2982" s="0" t="s">
        <v>521</v>
      </c>
      <c r="D2982" s="0" t="s">
        <v>520</v>
      </c>
      <c r="E2982" s="0" t="s">
        <v>538</v>
      </c>
      <c r="F2982" s="0" t="s">
        <v>539</v>
      </c>
      <c r="G2982" s="0" t="s">
        <v>530</v>
      </c>
    </row>
    <row r="2983" customFormat="false" ht="12.8" hidden="false" customHeight="false" outlineLevel="0" collapsed="false">
      <c r="A2983" s="0" t="s">
        <v>14</v>
      </c>
      <c r="B2983" s="0" t="s">
        <v>339</v>
      </c>
      <c r="C2983" s="0" t="s">
        <v>521</v>
      </c>
      <c r="D2983" s="0" t="s">
        <v>520</v>
      </c>
      <c r="E2983" s="0" t="s">
        <v>536</v>
      </c>
      <c r="F2983" s="0" t="s">
        <v>539</v>
      </c>
      <c r="G2983" s="0" t="s">
        <v>530</v>
      </c>
    </row>
    <row r="2984" customFormat="false" ht="12.8" hidden="false" customHeight="false" outlineLevel="0" collapsed="false">
      <c r="A2984" s="0" t="s">
        <v>14</v>
      </c>
      <c r="B2984" s="0" t="s">
        <v>340</v>
      </c>
      <c r="C2984" s="0" t="s">
        <v>519</v>
      </c>
      <c r="D2984" s="0" t="s">
        <v>520</v>
      </c>
      <c r="E2984" s="0" t="s">
        <v>528</v>
      </c>
      <c r="F2984" s="0" t="s">
        <v>539</v>
      </c>
      <c r="G2984" s="0" t="s">
        <v>530</v>
      </c>
    </row>
    <row r="2985" customFormat="false" ht="12.8" hidden="false" customHeight="false" outlineLevel="0" collapsed="false">
      <c r="A2985" s="0" t="s">
        <v>14</v>
      </c>
      <c r="B2985" s="0" t="s">
        <v>340</v>
      </c>
      <c r="C2985" s="0" t="s">
        <v>519</v>
      </c>
      <c r="D2985" s="0" t="s">
        <v>520</v>
      </c>
      <c r="E2985" s="0" t="s">
        <v>531</v>
      </c>
      <c r="F2985" s="0" t="s">
        <v>539</v>
      </c>
      <c r="G2985" s="0" t="s">
        <v>530</v>
      </c>
    </row>
    <row r="2986" customFormat="false" ht="12.8" hidden="false" customHeight="false" outlineLevel="0" collapsed="false">
      <c r="A2986" s="0" t="s">
        <v>14</v>
      </c>
      <c r="B2986" s="0" t="s">
        <v>340</v>
      </c>
      <c r="C2986" s="0" t="s">
        <v>519</v>
      </c>
      <c r="D2986" s="0" t="s">
        <v>520</v>
      </c>
      <c r="E2986" s="0" t="s">
        <v>533</v>
      </c>
      <c r="F2986" s="0" t="s">
        <v>539</v>
      </c>
      <c r="G2986" s="0" t="s">
        <v>530</v>
      </c>
    </row>
    <row r="2987" customFormat="false" ht="12.8" hidden="false" customHeight="false" outlineLevel="0" collapsed="false">
      <c r="A2987" s="0" t="s">
        <v>14</v>
      </c>
      <c r="B2987" s="0" t="s">
        <v>340</v>
      </c>
      <c r="C2987" s="0" t="s">
        <v>519</v>
      </c>
      <c r="D2987" s="0" t="s">
        <v>520</v>
      </c>
      <c r="E2987" s="0" t="s">
        <v>534</v>
      </c>
      <c r="F2987" s="0" t="s">
        <v>539</v>
      </c>
      <c r="G2987" s="0" t="s">
        <v>530</v>
      </c>
    </row>
    <row r="2988" customFormat="false" ht="12.8" hidden="false" customHeight="false" outlineLevel="0" collapsed="false">
      <c r="A2988" s="0" t="s">
        <v>14</v>
      </c>
      <c r="B2988" s="0" t="s">
        <v>340</v>
      </c>
      <c r="C2988" s="0" t="s">
        <v>519</v>
      </c>
      <c r="D2988" s="0" t="s">
        <v>520</v>
      </c>
      <c r="E2988" s="0" t="s">
        <v>535</v>
      </c>
      <c r="F2988" s="0" t="s">
        <v>539</v>
      </c>
      <c r="G2988" s="0" t="s">
        <v>530</v>
      </c>
    </row>
    <row r="2989" customFormat="false" ht="12.8" hidden="false" customHeight="false" outlineLevel="0" collapsed="false">
      <c r="A2989" s="0" t="s">
        <v>14</v>
      </c>
      <c r="B2989" s="0" t="s">
        <v>340</v>
      </c>
      <c r="C2989" s="0" t="s">
        <v>519</v>
      </c>
      <c r="D2989" s="0" t="s">
        <v>520</v>
      </c>
      <c r="E2989" s="0" t="s">
        <v>536</v>
      </c>
      <c r="F2989" s="0" t="s">
        <v>539</v>
      </c>
      <c r="G2989" s="0" t="s">
        <v>530</v>
      </c>
    </row>
    <row r="2990" customFormat="false" ht="12.8" hidden="false" customHeight="false" outlineLevel="0" collapsed="false">
      <c r="A2990" s="0" t="s">
        <v>14</v>
      </c>
      <c r="B2990" s="0" t="s">
        <v>340</v>
      </c>
      <c r="C2990" s="0" t="s">
        <v>521</v>
      </c>
      <c r="D2990" s="0" t="s">
        <v>520</v>
      </c>
      <c r="E2990" s="0" t="s">
        <v>537</v>
      </c>
      <c r="F2990" s="0" t="s">
        <v>539</v>
      </c>
      <c r="G2990" s="0" t="s">
        <v>530</v>
      </c>
    </row>
    <row r="2991" customFormat="false" ht="12.8" hidden="false" customHeight="false" outlineLevel="0" collapsed="false">
      <c r="A2991" s="0" t="s">
        <v>14</v>
      </c>
      <c r="B2991" s="0" t="s">
        <v>340</v>
      </c>
      <c r="C2991" s="0" t="s">
        <v>521</v>
      </c>
      <c r="D2991" s="0" t="s">
        <v>520</v>
      </c>
      <c r="E2991" s="0" t="s">
        <v>531</v>
      </c>
      <c r="F2991" s="0" t="s">
        <v>539</v>
      </c>
      <c r="G2991" s="0" t="s">
        <v>530</v>
      </c>
    </row>
    <row r="2992" customFormat="false" ht="12.8" hidden="false" customHeight="false" outlineLevel="0" collapsed="false">
      <c r="A2992" s="0" t="s">
        <v>14</v>
      </c>
      <c r="B2992" s="0" t="s">
        <v>340</v>
      </c>
      <c r="C2992" s="0" t="s">
        <v>521</v>
      </c>
      <c r="D2992" s="0" t="s">
        <v>520</v>
      </c>
      <c r="E2992" s="0" t="s">
        <v>538</v>
      </c>
      <c r="F2992" s="0" t="s">
        <v>539</v>
      </c>
      <c r="G2992" s="0" t="s">
        <v>530</v>
      </c>
    </row>
    <row r="2993" customFormat="false" ht="12.8" hidden="false" customHeight="false" outlineLevel="0" collapsed="false">
      <c r="A2993" s="0" t="s">
        <v>14</v>
      </c>
      <c r="B2993" s="0" t="s">
        <v>340</v>
      </c>
      <c r="C2993" s="0" t="s">
        <v>521</v>
      </c>
      <c r="D2993" s="0" t="s">
        <v>520</v>
      </c>
      <c r="E2993" s="0" t="s">
        <v>536</v>
      </c>
      <c r="F2993" s="0" t="s">
        <v>539</v>
      </c>
      <c r="G2993" s="0" t="s">
        <v>530</v>
      </c>
    </row>
    <row r="2994" customFormat="false" ht="12.8" hidden="false" customHeight="false" outlineLevel="0" collapsed="false">
      <c r="A2994" s="0" t="s">
        <v>14</v>
      </c>
      <c r="B2994" s="0" t="s">
        <v>341</v>
      </c>
      <c r="C2994" s="0" t="s">
        <v>519</v>
      </c>
      <c r="D2994" s="0" t="s">
        <v>520</v>
      </c>
      <c r="E2994" s="0" t="s">
        <v>528</v>
      </c>
      <c r="F2994" s="0" t="s">
        <v>539</v>
      </c>
      <c r="G2994" s="0" t="s">
        <v>530</v>
      </c>
    </row>
    <row r="2995" customFormat="false" ht="12.8" hidden="false" customHeight="false" outlineLevel="0" collapsed="false">
      <c r="A2995" s="0" t="s">
        <v>14</v>
      </c>
      <c r="B2995" s="0" t="s">
        <v>341</v>
      </c>
      <c r="C2995" s="0" t="s">
        <v>519</v>
      </c>
      <c r="D2995" s="0" t="s">
        <v>520</v>
      </c>
      <c r="E2995" s="0" t="s">
        <v>531</v>
      </c>
      <c r="F2995" s="0" t="s">
        <v>539</v>
      </c>
      <c r="G2995" s="0" t="s">
        <v>530</v>
      </c>
    </row>
    <row r="2996" customFormat="false" ht="12.8" hidden="false" customHeight="false" outlineLevel="0" collapsed="false">
      <c r="A2996" s="0" t="s">
        <v>14</v>
      </c>
      <c r="B2996" s="0" t="s">
        <v>341</v>
      </c>
      <c r="C2996" s="0" t="s">
        <v>519</v>
      </c>
      <c r="D2996" s="0" t="s">
        <v>520</v>
      </c>
      <c r="E2996" s="0" t="s">
        <v>533</v>
      </c>
      <c r="F2996" s="0" t="s">
        <v>539</v>
      </c>
      <c r="G2996" s="0" t="s">
        <v>530</v>
      </c>
    </row>
    <row r="2997" customFormat="false" ht="12.8" hidden="false" customHeight="false" outlineLevel="0" collapsed="false">
      <c r="A2997" s="0" t="s">
        <v>14</v>
      </c>
      <c r="B2997" s="0" t="s">
        <v>341</v>
      </c>
      <c r="C2997" s="0" t="s">
        <v>519</v>
      </c>
      <c r="D2997" s="0" t="s">
        <v>520</v>
      </c>
      <c r="E2997" s="0" t="s">
        <v>534</v>
      </c>
      <c r="F2997" s="0" t="s">
        <v>539</v>
      </c>
      <c r="G2997" s="0" t="s">
        <v>530</v>
      </c>
    </row>
    <row r="2998" customFormat="false" ht="12.8" hidden="false" customHeight="false" outlineLevel="0" collapsed="false">
      <c r="A2998" s="0" t="s">
        <v>14</v>
      </c>
      <c r="B2998" s="0" t="s">
        <v>341</v>
      </c>
      <c r="C2998" s="0" t="s">
        <v>519</v>
      </c>
      <c r="D2998" s="0" t="s">
        <v>520</v>
      </c>
      <c r="E2998" s="0" t="s">
        <v>535</v>
      </c>
      <c r="F2998" s="0" t="s">
        <v>539</v>
      </c>
      <c r="G2998" s="0" t="s">
        <v>530</v>
      </c>
    </row>
    <row r="2999" customFormat="false" ht="12.8" hidden="false" customHeight="false" outlineLevel="0" collapsed="false">
      <c r="A2999" s="0" t="s">
        <v>14</v>
      </c>
      <c r="B2999" s="0" t="s">
        <v>341</v>
      </c>
      <c r="C2999" s="0" t="s">
        <v>519</v>
      </c>
      <c r="D2999" s="0" t="s">
        <v>520</v>
      </c>
      <c r="E2999" s="0" t="s">
        <v>536</v>
      </c>
      <c r="F2999" s="0" t="s">
        <v>539</v>
      </c>
      <c r="G2999" s="0" t="s">
        <v>530</v>
      </c>
    </row>
    <row r="3000" customFormat="false" ht="12.8" hidden="false" customHeight="false" outlineLevel="0" collapsed="false">
      <c r="A3000" s="0" t="s">
        <v>14</v>
      </c>
      <c r="B3000" s="0" t="s">
        <v>341</v>
      </c>
      <c r="C3000" s="0" t="s">
        <v>521</v>
      </c>
      <c r="D3000" s="0" t="s">
        <v>520</v>
      </c>
      <c r="E3000" s="0" t="s">
        <v>537</v>
      </c>
      <c r="F3000" s="0" t="s">
        <v>539</v>
      </c>
      <c r="G3000" s="0" t="s">
        <v>530</v>
      </c>
    </row>
    <row r="3001" customFormat="false" ht="12.8" hidden="false" customHeight="false" outlineLevel="0" collapsed="false">
      <c r="A3001" s="0" t="s">
        <v>14</v>
      </c>
      <c r="B3001" s="0" t="s">
        <v>341</v>
      </c>
      <c r="C3001" s="0" t="s">
        <v>521</v>
      </c>
      <c r="D3001" s="0" t="s">
        <v>520</v>
      </c>
      <c r="E3001" s="0" t="s">
        <v>531</v>
      </c>
      <c r="F3001" s="0" t="s">
        <v>539</v>
      </c>
      <c r="G3001" s="0" t="s">
        <v>530</v>
      </c>
    </row>
    <row r="3002" customFormat="false" ht="12.8" hidden="false" customHeight="false" outlineLevel="0" collapsed="false">
      <c r="A3002" s="0" t="s">
        <v>14</v>
      </c>
      <c r="B3002" s="0" t="s">
        <v>341</v>
      </c>
      <c r="C3002" s="0" t="s">
        <v>521</v>
      </c>
      <c r="D3002" s="0" t="s">
        <v>520</v>
      </c>
      <c r="E3002" s="0" t="s">
        <v>538</v>
      </c>
      <c r="F3002" s="0" t="s">
        <v>539</v>
      </c>
      <c r="G3002" s="0" t="s">
        <v>530</v>
      </c>
    </row>
    <row r="3003" customFormat="false" ht="12.8" hidden="false" customHeight="false" outlineLevel="0" collapsed="false">
      <c r="A3003" s="0" t="s">
        <v>14</v>
      </c>
      <c r="B3003" s="0" t="s">
        <v>341</v>
      </c>
      <c r="C3003" s="0" t="s">
        <v>521</v>
      </c>
      <c r="D3003" s="0" t="s">
        <v>520</v>
      </c>
      <c r="E3003" s="0" t="s">
        <v>536</v>
      </c>
      <c r="F3003" s="0" t="s">
        <v>539</v>
      </c>
      <c r="G3003" s="0" t="s">
        <v>530</v>
      </c>
    </row>
    <row r="3004" customFormat="false" ht="12.8" hidden="false" customHeight="false" outlineLevel="0" collapsed="false">
      <c r="A3004" s="0" t="s">
        <v>14</v>
      </c>
      <c r="B3004" s="0" t="s">
        <v>342</v>
      </c>
      <c r="C3004" s="0" t="s">
        <v>519</v>
      </c>
      <c r="D3004" s="0" t="s">
        <v>520</v>
      </c>
      <c r="E3004" s="0" t="s">
        <v>528</v>
      </c>
      <c r="F3004" s="0" t="s">
        <v>539</v>
      </c>
      <c r="G3004" s="0" t="s">
        <v>530</v>
      </c>
    </row>
    <row r="3005" customFormat="false" ht="12.8" hidden="false" customHeight="false" outlineLevel="0" collapsed="false">
      <c r="A3005" s="0" t="s">
        <v>14</v>
      </c>
      <c r="B3005" s="0" t="s">
        <v>342</v>
      </c>
      <c r="C3005" s="0" t="s">
        <v>519</v>
      </c>
      <c r="D3005" s="0" t="s">
        <v>520</v>
      </c>
      <c r="E3005" s="0" t="s">
        <v>531</v>
      </c>
      <c r="F3005" s="0" t="s">
        <v>539</v>
      </c>
      <c r="G3005" s="0" t="s">
        <v>530</v>
      </c>
    </row>
    <row r="3006" customFormat="false" ht="12.8" hidden="false" customHeight="false" outlineLevel="0" collapsed="false">
      <c r="A3006" s="0" t="s">
        <v>14</v>
      </c>
      <c r="B3006" s="0" t="s">
        <v>342</v>
      </c>
      <c r="C3006" s="0" t="s">
        <v>519</v>
      </c>
      <c r="D3006" s="0" t="s">
        <v>520</v>
      </c>
      <c r="E3006" s="0" t="s">
        <v>533</v>
      </c>
      <c r="F3006" s="0" t="s">
        <v>539</v>
      </c>
      <c r="G3006" s="0" t="s">
        <v>530</v>
      </c>
    </row>
    <row r="3007" customFormat="false" ht="12.8" hidden="false" customHeight="false" outlineLevel="0" collapsed="false">
      <c r="A3007" s="0" t="s">
        <v>14</v>
      </c>
      <c r="B3007" s="0" t="s">
        <v>342</v>
      </c>
      <c r="C3007" s="0" t="s">
        <v>519</v>
      </c>
      <c r="D3007" s="0" t="s">
        <v>520</v>
      </c>
      <c r="E3007" s="0" t="s">
        <v>534</v>
      </c>
      <c r="F3007" s="0" t="s">
        <v>539</v>
      </c>
      <c r="G3007" s="0" t="s">
        <v>530</v>
      </c>
    </row>
    <row r="3008" customFormat="false" ht="12.8" hidden="false" customHeight="false" outlineLevel="0" collapsed="false">
      <c r="A3008" s="0" t="s">
        <v>14</v>
      </c>
      <c r="B3008" s="0" t="s">
        <v>342</v>
      </c>
      <c r="C3008" s="0" t="s">
        <v>519</v>
      </c>
      <c r="D3008" s="0" t="s">
        <v>520</v>
      </c>
      <c r="E3008" s="0" t="s">
        <v>535</v>
      </c>
      <c r="F3008" s="0" t="s">
        <v>539</v>
      </c>
      <c r="G3008" s="0" t="s">
        <v>530</v>
      </c>
    </row>
    <row r="3009" customFormat="false" ht="12.8" hidden="false" customHeight="false" outlineLevel="0" collapsed="false">
      <c r="A3009" s="0" t="s">
        <v>14</v>
      </c>
      <c r="B3009" s="0" t="s">
        <v>342</v>
      </c>
      <c r="C3009" s="0" t="s">
        <v>519</v>
      </c>
      <c r="D3009" s="0" t="s">
        <v>520</v>
      </c>
      <c r="E3009" s="0" t="s">
        <v>536</v>
      </c>
      <c r="F3009" s="0" t="s">
        <v>539</v>
      </c>
      <c r="G3009" s="0" t="s">
        <v>530</v>
      </c>
    </row>
    <row r="3010" customFormat="false" ht="12.8" hidden="false" customHeight="false" outlineLevel="0" collapsed="false">
      <c r="A3010" s="0" t="s">
        <v>14</v>
      </c>
      <c r="B3010" s="0" t="s">
        <v>342</v>
      </c>
      <c r="C3010" s="0" t="s">
        <v>521</v>
      </c>
      <c r="D3010" s="0" t="s">
        <v>520</v>
      </c>
      <c r="E3010" s="0" t="s">
        <v>537</v>
      </c>
      <c r="F3010" s="0" t="s">
        <v>539</v>
      </c>
      <c r="G3010" s="0" t="s">
        <v>530</v>
      </c>
    </row>
    <row r="3011" customFormat="false" ht="12.8" hidden="false" customHeight="false" outlineLevel="0" collapsed="false">
      <c r="A3011" s="0" t="s">
        <v>14</v>
      </c>
      <c r="B3011" s="0" t="s">
        <v>342</v>
      </c>
      <c r="C3011" s="0" t="s">
        <v>521</v>
      </c>
      <c r="D3011" s="0" t="s">
        <v>520</v>
      </c>
      <c r="E3011" s="0" t="s">
        <v>531</v>
      </c>
      <c r="F3011" s="0" t="s">
        <v>539</v>
      </c>
      <c r="G3011" s="0" t="s">
        <v>530</v>
      </c>
    </row>
    <row r="3012" customFormat="false" ht="12.8" hidden="false" customHeight="false" outlineLevel="0" collapsed="false">
      <c r="A3012" s="0" t="s">
        <v>14</v>
      </c>
      <c r="B3012" s="0" t="s">
        <v>342</v>
      </c>
      <c r="C3012" s="0" t="s">
        <v>521</v>
      </c>
      <c r="D3012" s="0" t="s">
        <v>520</v>
      </c>
      <c r="E3012" s="0" t="s">
        <v>538</v>
      </c>
      <c r="F3012" s="0" t="s">
        <v>539</v>
      </c>
      <c r="G3012" s="0" t="s">
        <v>530</v>
      </c>
    </row>
    <row r="3013" customFormat="false" ht="12.8" hidden="false" customHeight="false" outlineLevel="0" collapsed="false">
      <c r="A3013" s="0" t="s">
        <v>14</v>
      </c>
      <c r="B3013" s="0" t="s">
        <v>342</v>
      </c>
      <c r="C3013" s="0" t="s">
        <v>521</v>
      </c>
      <c r="D3013" s="0" t="s">
        <v>520</v>
      </c>
      <c r="E3013" s="0" t="s">
        <v>536</v>
      </c>
      <c r="F3013" s="0" t="s">
        <v>539</v>
      </c>
      <c r="G3013" s="0" t="s">
        <v>530</v>
      </c>
    </row>
    <row r="3014" customFormat="false" ht="12.8" hidden="false" customHeight="false" outlineLevel="0" collapsed="false">
      <c r="A3014" s="0" t="s">
        <v>14</v>
      </c>
      <c r="B3014" s="0" t="s">
        <v>343</v>
      </c>
      <c r="C3014" s="0" t="s">
        <v>519</v>
      </c>
      <c r="D3014" s="0" t="s">
        <v>520</v>
      </c>
      <c r="E3014" s="0" t="s">
        <v>528</v>
      </c>
      <c r="F3014" s="0" t="s">
        <v>539</v>
      </c>
      <c r="G3014" s="0" t="s">
        <v>530</v>
      </c>
    </row>
    <row r="3015" customFormat="false" ht="12.8" hidden="false" customHeight="false" outlineLevel="0" collapsed="false">
      <c r="A3015" s="0" t="s">
        <v>14</v>
      </c>
      <c r="B3015" s="0" t="s">
        <v>343</v>
      </c>
      <c r="C3015" s="0" t="s">
        <v>519</v>
      </c>
      <c r="D3015" s="0" t="s">
        <v>520</v>
      </c>
      <c r="E3015" s="0" t="s">
        <v>531</v>
      </c>
      <c r="F3015" s="0" t="s">
        <v>539</v>
      </c>
      <c r="G3015" s="0" t="s">
        <v>530</v>
      </c>
    </row>
    <row r="3016" customFormat="false" ht="12.8" hidden="false" customHeight="false" outlineLevel="0" collapsed="false">
      <c r="A3016" s="0" t="s">
        <v>14</v>
      </c>
      <c r="B3016" s="0" t="s">
        <v>343</v>
      </c>
      <c r="C3016" s="0" t="s">
        <v>519</v>
      </c>
      <c r="D3016" s="0" t="s">
        <v>520</v>
      </c>
      <c r="E3016" s="0" t="s">
        <v>533</v>
      </c>
      <c r="F3016" s="0" t="s">
        <v>539</v>
      </c>
      <c r="G3016" s="0" t="s">
        <v>530</v>
      </c>
    </row>
    <row r="3017" customFormat="false" ht="12.8" hidden="false" customHeight="false" outlineLevel="0" collapsed="false">
      <c r="A3017" s="0" t="s">
        <v>14</v>
      </c>
      <c r="B3017" s="0" t="s">
        <v>343</v>
      </c>
      <c r="C3017" s="0" t="s">
        <v>519</v>
      </c>
      <c r="D3017" s="0" t="s">
        <v>520</v>
      </c>
      <c r="E3017" s="0" t="s">
        <v>534</v>
      </c>
      <c r="F3017" s="0" t="s">
        <v>539</v>
      </c>
      <c r="G3017" s="0" t="s">
        <v>530</v>
      </c>
    </row>
    <row r="3018" customFormat="false" ht="12.8" hidden="false" customHeight="false" outlineLevel="0" collapsed="false">
      <c r="A3018" s="0" t="s">
        <v>14</v>
      </c>
      <c r="B3018" s="0" t="s">
        <v>343</v>
      </c>
      <c r="C3018" s="0" t="s">
        <v>519</v>
      </c>
      <c r="D3018" s="0" t="s">
        <v>520</v>
      </c>
      <c r="E3018" s="0" t="s">
        <v>535</v>
      </c>
      <c r="F3018" s="0" t="s">
        <v>539</v>
      </c>
      <c r="G3018" s="0" t="s">
        <v>530</v>
      </c>
    </row>
    <row r="3019" customFormat="false" ht="12.8" hidden="false" customHeight="false" outlineLevel="0" collapsed="false">
      <c r="A3019" s="0" t="s">
        <v>14</v>
      </c>
      <c r="B3019" s="0" t="s">
        <v>343</v>
      </c>
      <c r="C3019" s="0" t="s">
        <v>519</v>
      </c>
      <c r="D3019" s="0" t="s">
        <v>520</v>
      </c>
      <c r="E3019" s="0" t="s">
        <v>536</v>
      </c>
      <c r="F3019" s="0" t="s">
        <v>539</v>
      </c>
      <c r="G3019" s="0" t="s">
        <v>530</v>
      </c>
    </row>
    <row r="3020" customFormat="false" ht="12.8" hidden="false" customHeight="false" outlineLevel="0" collapsed="false">
      <c r="A3020" s="0" t="s">
        <v>14</v>
      </c>
      <c r="B3020" s="0" t="s">
        <v>343</v>
      </c>
      <c r="C3020" s="0" t="s">
        <v>521</v>
      </c>
      <c r="D3020" s="0" t="s">
        <v>520</v>
      </c>
      <c r="E3020" s="0" t="s">
        <v>537</v>
      </c>
      <c r="F3020" s="0" t="s">
        <v>539</v>
      </c>
      <c r="G3020" s="0" t="s">
        <v>530</v>
      </c>
    </row>
    <row r="3021" customFormat="false" ht="12.8" hidden="false" customHeight="false" outlineLevel="0" collapsed="false">
      <c r="A3021" s="0" t="s">
        <v>14</v>
      </c>
      <c r="B3021" s="0" t="s">
        <v>343</v>
      </c>
      <c r="C3021" s="0" t="s">
        <v>521</v>
      </c>
      <c r="D3021" s="0" t="s">
        <v>520</v>
      </c>
      <c r="E3021" s="0" t="s">
        <v>531</v>
      </c>
      <c r="F3021" s="0" t="s">
        <v>539</v>
      </c>
      <c r="G3021" s="0" t="s">
        <v>530</v>
      </c>
    </row>
    <row r="3022" customFormat="false" ht="12.8" hidden="false" customHeight="false" outlineLevel="0" collapsed="false">
      <c r="A3022" s="0" t="s">
        <v>14</v>
      </c>
      <c r="B3022" s="0" t="s">
        <v>343</v>
      </c>
      <c r="C3022" s="0" t="s">
        <v>521</v>
      </c>
      <c r="D3022" s="0" t="s">
        <v>520</v>
      </c>
      <c r="E3022" s="0" t="s">
        <v>538</v>
      </c>
      <c r="F3022" s="0" t="s">
        <v>539</v>
      </c>
      <c r="G3022" s="0" t="s">
        <v>530</v>
      </c>
    </row>
    <row r="3023" customFormat="false" ht="12.8" hidden="false" customHeight="false" outlineLevel="0" collapsed="false">
      <c r="A3023" s="0" t="s">
        <v>14</v>
      </c>
      <c r="B3023" s="0" t="s">
        <v>343</v>
      </c>
      <c r="C3023" s="0" t="s">
        <v>521</v>
      </c>
      <c r="D3023" s="0" t="s">
        <v>520</v>
      </c>
      <c r="E3023" s="0" t="s">
        <v>536</v>
      </c>
      <c r="F3023" s="0" t="s">
        <v>539</v>
      </c>
      <c r="G3023" s="0" t="s">
        <v>530</v>
      </c>
    </row>
    <row r="3024" customFormat="false" ht="12.8" hidden="false" customHeight="false" outlineLevel="0" collapsed="false">
      <c r="A3024" s="0" t="s">
        <v>14</v>
      </c>
      <c r="B3024" s="0" t="s">
        <v>344</v>
      </c>
      <c r="C3024" s="0" t="s">
        <v>519</v>
      </c>
      <c r="D3024" s="0" t="s">
        <v>520</v>
      </c>
      <c r="E3024" s="0" t="s">
        <v>528</v>
      </c>
      <c r="F3024" s="0" t="s">
        <v>539</v>
      </c>
      <c r="G3024" s="0" t="s">
        <v>530</v>
      </c>
    </row>
    <row r="3025" customFormat="false" ht="12.8" hidden="false" customHeight="false" outlineLevel="0" collapsed="false">
      <c r="A3025" s="0" t="s">
        <v>14</v>
      </c>
      <c r="B3025" s="0" t="s">
        <v>344</v>
      </c>
      <c r="C3025" s="0" t="s">
        <v>519</v>
      </c>
      <c r="D3025" s="0" t="s">
        <v>520</v>
      </c>
      <c r="E3025" s="0" t="s">
        <v>531</v>
      </c>
      <c r="F3025" s="0" t="s">
        <v>539</v>
      </c>
      <c r="G3025" s="0" t="s">
        <v>530</v>
      </c>
    </row>
    <row r="3026" customFormat="false" ht="12.8" hidden="false" customHeight="false" outlineLevel="0" collapsed="false">
      <c r="A3026" s="0" t="s">
        <v>14</v>
      </c>
      <c r="B3026" s="0" t="s">
        <v>344</v>
      </c>
      <c r="C3026" s="0" t="s">
        <v>519</v>
      </c>
      <c r="D3026" s="0" t="s">
        <v>520</v>
      </c>
      <c r="E3026" s="0" t="s">
        <v>533</v>
      </c>
      <c r="F3026" s="0" t="s">
        <v>539</v>
      </c>
      <c r="G3026" s="0" t="s">
        <v>530</v>
      </c>
    </row>
    <row r="3027" customFormat="false" ht="12.8" hidden="false" customHeight="false" outlineLevel="0" collapsed="false">
      <c r="A3027" s="0" t="s">
        <v>14</v>
      </c>
      <c r="B3027" s="0" t="s">
        <v>344</v>
      </c>
      <c r="C3027" s="0" t="s">
        <v>519</v>
      </c>
      <c r="D3027" s="0" t="s">
        <v>520</v>
      </c>
      <c r="E3027" s="0" t="s">
        <v>534</v>
      </c>
      <c r="F3027" s="0" t="s">
        <v>539</v>
      </c>
      <c r="G3027" s="0" t="s">
        <v>530</v>
      </c>
    </row>
    <row r="3028" customFormat="false" ht="12.8" hidden="false" customHeight="false" outlineLevel="0" collapsed="false">
      <c r="A3028" s="0" t="s">
        <v>14</v>
      </c>
      <c r="B3028" s="0" t="s">
        <v>344</v>
      </c>
      <c r="C3028" s="0" t="s">
        <v>519</v>
      </c>
      <c r="D3028" s="0" t="s">
        <v>520</v>
      </c>
      <c r="E3028" s="0" t="s">
        <v>535</v>
      </c>
      <c r="F3028" s="0" t="s">
        <v>539</v>
      </c>
      <c r="G3028" s="0" t="s">
        <v>530</v>
      </c>
    </row>
    <row r="3029" customFormat="false" ht="12.8" hidden="false" customHeight="false" outlineLevel="0" collapsed="false">
      <c r="A3029" s="0" t="s">
        <v>14</v>
      </c>
      <c r="B3029" s="0" t="s">
        <v>344</v>
      </c>
      <c r="C3029" s="0" t="s">
        <v>519</v>
      </c>
      <c r="D3029" s="0" t="s">
        <v>520</v>
      </c>
      <c r="E3029" s="0" t="s">
        <v>536</v>
      </c>
      <c r="F3029" s="0" t="s">
        <v>539</v>
      </c>
      <c r="G3029" s="0" t="s">
        <v>530</v>
      </c>
    </row>
    <row r="3030" customFormat="false" ht="12.8" hidden="false" customHeight="false" outlineLevel="0" collapsed="false">
      <c r="A3030" s="0" t="s">
        <v>14</v>
      </c>
      <c r="B3030" s="0" t="s">
        <v>344</v>
      </c>
      <c r="C3030" s="0" t="s">
        <v>521</v>
      </c>
      <c r="D3030" s="0" t="s">
        <v>520</v>
      </c>
      <c r="E3030" s="0" t="s">
        <v>537</v>
      </c>
      <c r="F3030" s="0" t="s">
        <v>539</v>
      </c>
      <c r="G3030" s="0" t="s">
        <v>530</v>
      </c>
    </row>
    <row r="3031" customFormat="false" ht="12.8" hidden="false" customHeight="false" outlineLevel="0" collapsed="false">
      <c r="A3031" s="0" t="s">
        <v>14</v>
      </c>
      <c r="B3031" s="0" t="s">
        <v>344</v>
      </c>
      <c r="C3031" s="0" t="s">
        <v>521</v>
      </c>
      <c r="D3031" s="0" t="s">
        <v>520</v>
      </c>
      <c r="E3031" s="0" t="s">
        <v>531</v>
      </c>
      <c r="F3031" s="0" t="s">
        <v>539</v>
      </c>
      <c r="G3031" s="0" t="s">
        <v>530</v>
      </c>
    </row>
    <row r="3032" customFormat="false" ht="12.8" hidden="false" customHeight="false" outlineLevel="0" collapsed="false">
      <c r="A3032" s="0" t="s">
        <v>14</v>
      </c>
      <c r="B3032" s="0" t="s">
        <v>344</v>
      </c>
      <c r="C3032" s="0" t="s">
        <v>521</v>
      </c>
      <c r="D3032" s="0" t="s">
        <v>520</v>
      </c>
      <c r="E3032" s="0" t="s">
        <v>538</v>
      </c>
      <c r="F3032" s="0" t="s">
        <v>539</v>
      </c>
      <c r="G3032" s="0" t="s">
        <v>530</v>
      </c>
    </row>
    <row r="3033" customFormat="false" ht="12.8" hidden="false" customHeight="false" outlineLevel="0" collapsed="false">
      <c r="A3033" s="0" t="s">
        <v>14</v>
      </c>
      <c r="B3033" s="0" t="s">
        <v>344</v>
      </c>
      <c r="C3033" s="0" t="s">
        <v>521</v>
      </c>
      <c r="D3033" s="0" t="s">
        <v>520</v>
      </c>
      <c r="E3033" s="0" t="s">
        <v>536</v>
      </c>
      <c r="F3033" s="0" t="s">
        <v>539</v>
      </c>
      <c r="G3033" s="0" t="s">
        <v>530</v>
      </c>
    </row>
    <row r="3034" customFormat="false" ht="12.8" hidden="false" customHeight="false" outlineLevel="0" collapsed="false">
      <c r="A3034" s="0" t="s">
        <v>14</v>
      </c>
      <c r="B3034" s="0" t="s">
        <v>345</v>
      </c>
      <c r="C3034" s="0" t="s">
        <v>519</v>
      </c>
      <c r="D3034" s="0" t="s">
        <v>520</v>
      </c>
      <c r="E3034" s="0" t="s">
        <v>528</v>
      </c>
      <c r="F3034" s="0" t="s">
        <v>539</v>
      </c>
      <c r="G3034" s="0" t="s">
        <v>530</v>
      </c>
    </row>
    <row r="3035" customFormat="false" ht="12.8" hidden="false" customHeight="false" outlineLevel="0" collapsed="false">
      <c r="A3035" s="0" t="s">
        <v>14</v>
      </c>
      <c r="B3035" s="0" t="s">
        <v>345</v>
      </c>
      <c r="C3035" s="0" t="s">
        <v>519</v>
      </c>
      <c r="D3035" s="0" t="s">
        <v>520</v>
      </c>
      <c r="E3035" s="0" t="s">
        <v>531</v>
      </c>
      <c r="F3035" s="0" t="s">
        <v>539</v>
      </c>
      <c r="G3035" s="0" t="s">
        <v>530</v>
      </c>
    </row>
    <row r="3036" customFormat="false" ht="12.8" hidden="false" customHeight="false" outlineLevel="0" collapsed="false">
      <c r="A3036" s="0" t="s">
        <v>14</v>
      </c>
      <c r="B3036" s="0" t="s">
        <v>345</v>
      </c>
      <c r="C3036" s="0" t="s">
        <v>519</v>
      </c>
      <c r="D3036" s="0" t="s">
        <v>520</v>
      </c>
      <c r="E3036" s="0" t="s">
        <v>533</v>
      </c>
      <c r="F3036" s="0" t="s">
        <v>539</v>
      </c>
      <c r="G3036" s="0" t="s">
        <v>530</v>
      </c>
    </row>
    <row r="3037" customFormat="false" ht="12.8" hidden="false" customHeight="false" outlineLevel="0" collapsed="false">
      <c r="A3037" s="0" t="s">
        <v>14</v>
      </c>
      <c r="B3037" s="0" t="s">
        <v>345</v>
      </c>
      <c r="C3037" s="0" t="s">
        <v>519</v>
      </c>
      <c r="D3037" s="0" t="s">
        <v>520</v>
      </c>
      <c r="E3037" s="0" t="s">
        <v>534</v>
      </c>
      <c r="F3037" s="0" t="s">
        <v>539</v>
      </c>
      <c r="G3037" s="0" t="s">
        <v>530</v>
      </c>
    </row>
    <row r="3038" customFormat="false" ht="12.8" hidden="false" customHeight="false" outlineLevel="0" collapsed="false">
      <c r="A3038" s="0" t="s">
        <v>14</v>
      </c>
      <c r="B3038" s="0" t="s">
        <v>345</v>
      </c>
      <c r="C3038" s="0" t="s">
        <v>519</v>
      </c>
      <c r="D3038" s="0" t="s">
        <v>520</v>
      </c>
      <c r="E3038" s="0" t="s">
        <v>535</v>
      </c>
      <c r="F3038" s="0" t="s">
        <v>539</v>
      </c>
      <c r="G3038" s="0" t="s">
        <v>530</v>
      </c>
    </row>
    <row r="3039" customFormat="false" ht="12.8" hidden="false" customHeight="false" outlineLevel="0" collapsed="false">
      <c r="A3039" s="0" t="s">
        <v>14</v>
      </c>
      <c r="B3039" s="0" t="s">
        <v>345</v>
      </c>
      <c r="C3039" s="0" t="s">
        <v>519</v>
      </c>
      <c r="D3039" s="0" t="s">
        <v>520</v>
      </c>
      <c r="E3039" s="0" t="s">
        <v>536</v>
      </c>
      <c r="F3039" s="0" t="s">
        <v>539</v>
      </c>
      <c r="G3039" s="0" t="s">
        <v>530</v>
      </c>
    </row>
    <row r="3040" customFormat="false" ht="12.8" hidden="false" customHeight="false" outlineLevel="0" collapsed="false">
      <c r="A3040" s="0" t="s">
        <v>14</v>
      </c>
      <c r="B3040" s="0" t="s">
        <v>345</v>
      </c>
      <c r="C3040" s="0" t="s">
        <v>521</v>
      </c>
      <c r="D3040" s="0" t="s">
        <v>520</v>
      </c>
      <c r="E3040" s="0" t="s">
        <v>537</v>
      </c>
      <c r="F3040" s="0" t="s">
        <v>539</v>
      </c>
      <c r="G3040" s="0" t="s">
        <v>530</v>
      </c>
    </row>
    <row r="3041" customFormat="false" ht="12.8" hidden="false" customHeight="false" outlineLevel="0" collapsed="false">
      <c r="A3041" s="0" t="s">
        <v>14</v>
      </c>
      <c r="B3041" s="0" t="s">
        <v>345</v>
      </c>
      <c r="C3041" s="0" t="s">
        <v>521</v>
      </c>
      <c r="D3041" s="0" t="s">
        <v>520</v>
      </c>
      <c r="E3041" s="0" t="s">
        <v>531</v>
      </c>
      <c r="F3041" s="0" t="s">
        <v>539</v>
      </c>
      <c r="G3041" s="0" t="s">
        <v>530</v>
      </c>
    </row>
    <row r="3042" customFormat="false" ht="12.8" hidden="false" customHeight="false" outlineLevel="0" collapsed="false">
      <c r="A3042" s="0" t="s">
        <v>14</v>
      </c>
      <c r="B3042" s="0" t="s">
        <v>345</v>
      </c>
      <c r="C3042" s="0" t="s">
        <v>521</v>
      </c>
      <c r="D3042" s="0" t="s">
        <v>520</v>
      </c>
      <c r="E3042" s="0" t="s">
        <v>538</v>
      </c>
      <c r="F3042" s="0" t="s">
        <v>539</v>
      </c>
      <c r="G3042" s="0" t="s">
        <v>530</v>
      </c>
    </row>
    <row r="3043" customFormat="false" ht="12.8" hidden="false" customHeight="false" outlineLevel="0" collapsed="false">
      <c r="A3043" s="0" t="s">
        <v>14</v>
      </c>
      <c r="B3043" s="0" t="s">
        <v>345</v>
      </c>
      <c r="C3043" s="0" t="s">
        <v>521</v>
      </c>
      <c r="D3043" s="0" t="s">
        <v>520</v>
      </c>
      <c r="E3043" s="0" t="s">
        <v>536</v>
      </c>
      <c r="F3043" s="0" t="s">
        <v>539</v>
      </c>
      <c r="G3043" s="0" t="s">
        <v>530</v>
      </c>
    </row>
    <row r="3044" customFormat="false" ht="12.8" hidden="false" customHeight="false" outlineLevel="0" collapsed="false">
      <c r="A3044" s="0" t="s">
        <v>14</v>
      </c>
      <c r="B3044" s="0" t="s">
        <v>346</v>
      </c>
      <c r="C3044" s="0" t="s">
        <v>519</v>
      </c>
      <c r="D3044" s="0" t="s">
        <v>520</v>
      </c>
      <c r="E3044" s="0" t="s">
        <v>528</v>
      </c>
      <c r="F3044" s="0" t="s">
        <v>539</v>
      </c>
      <c r="G3044" s="0" t="s">
        <v>530</v>
      </c>
    </row>
    <row r="3045" customFormat="false" ht="12.8" hidden="false" customHeight="false" outlineLevel="0" collapsed="false">
      <c r="A3045" s="0" t="s">
        <v>14</v>
      </c>
      <c r="B3045" s="0" t="s">
        <v>346</v>
      </c>
      <c r="C3045" s="0" t="s">
        <v>519</v>
      </c>
      <c r="D3045" s="0" t="s">
        <v>520</v>
      </c>
      <c r="E3045" s="0" t="s">
        <v>531</v>
      </c>
      <c r="F3045" s="0" t="s">
        <v>539</v>
      </c>
      <c r="G3045" s="0" t="s">
        <v>530</v>
      </c>
    </row>
    <row r="3046" customFormat="false" ht="12.8" hidden="false" customHeight="false" outlineLevel="0" collapsed="false">
      <c r="A3046" s="0" t="s">
        <v>14</v>
      </c>
      <c r="B3046" s="0" t="s">
        <v>346</v>
      </c>
      <c r="C3046" s="0" t="s">
        <v>519</v>
      </c>
      <c r="D3046" s="0" t="s">
        <v>520</v>
      </c>
      <c r="E3046" s="0" t="s">
        <v>533</v>
      </c>
      <c r="F3046" s="0" t="s">
        <v>539</v>
      </c>
      <c r="G3046" s="0" t="s">
        <v>530</v>
      </c>
    </row>
    <row r="3047" customFormat="false" ht="12.8" hidden="false" customHeight="false" outlineLevel="0" collapsed="false">
      <c r="A3047" s="0" t="s">
        <v>14</v>
      </c>
      <c r="B3047" s="0" t="s">
        <v>346</v>
      </c>
      <c r="C3047" s="0" t="s">
        <v>519</v>
      </c>
      <c r="D3047" s="0" t="s">
        <v>520</v>
      </c>
      <c r="E3047" s="0" t="s">
        <v>534</v>
      </c>
      <c r="F3047" s="0" t="s">
        <v>539</v>
      </c>
      <c r="G3047" s="0" t="s">
        <v>530</v>
      </c>
    </row>
    <row r="3048" customFormat="false" ht="12.8" hidden="false" customHeight="false" outlineLevel="0" collapsed="false">
      <c r="A3048" s="0" t="s">
        <v>14</v>
      </c>
      <c r="B3048" s="0" t="s">
        <v>346</v>
      </c>
      <c r="C3048" s="0" t="s">
        <v>519</v>
      </c>
      <c r="D3048" s="0" t="s">
        <v>520</v>
      </c>
      <c r="E3048" s="0" t="s">
        <v>535</v>
      </c>
      <c r="F3048" s="0" t="s">
        <v>539</v>
      </c>
      <c r="G3048" s="0" t="s">
        <v>530</v>
      </c>
    </row>
    <row r="3049" customFormat="false" ht="12.8" hidden="false" customHeight="false" outlineLevel="0" collapsed="false">
      <c r="A3049" s="0" t="s">
        <v>14</v>
      </c>
      <c r="B3049" s="0" t="s">
        <v>346</v>
      </c>
      <c r="C3049" s="0" t="s">
        <v>519</v>
      </c>
      <c r="D3049" s="0" t="s">
        <v>520</v>
      </c>
      <c r="E3049" s="0" t="s">
        <v>536</v>
      </c>
      <c r="F3049" s="0" t="s">
        <v>539</v>
      </c>
      <c r="G3049" s="0" t="s">
        <v>530</v>
      </c>
    </row>
    <row r="3050" customFormat="false" ht="12.8" hidden="false" customHeight="false" outlineLevel="0" collapsed="false">
      <c r="A3050" s="0" t="s">
        <v>14</v>
      </c>
      <c r="B3050" s="0" t="s">
        <v>346</v>
      </c>
      <c r="C3050" s="0" t="s">
        <v>521</v>
      </c>
      <c r="D3050" s="0" t="s">
        <v>520</v>
      </c>
      <c r="E3050" s="0" t="s">
        <v>537</v>
      </c>
      <c r="F3050" s="0" t="s">
        <v>539</v>
      </c>
      <c r="G3050" s="0" t="s">
        <v>530</v>
      </c>
    </row>
    <row r="3051" customFormat="false" ht="12.8" hidden="false" customHeight="false" outlineLevel="0" collapsed="false">
      <c r="A3051" s="0" t="s">
        <v>14</v>
      </c>
      <c r="B3051" s="0" t="s">
        <v>346</v>
      </c>
      <c r="C3051" s="0" t="s">
        <v>521</v>
      </c>
      <c r="D3051" s="0" t="s">
        <v>520</v>
      </c>
      <c r="E3051" s="0" t="s">
        <v>531</v>
      </c>
      <c r="F3051" s="0" t="s">
        <v>539</v>
      </c>
      <c r="G3051" s="0" t="s">
        <v>530</v>
      </c>
    </row>
    <row r="3052" customFormat="false" ht="12.8" hidden="false" customHeight="false" outlineLevel="0" collapsed="false">
      <c r="A3052" s="0" t="s">
        <v>14</v>
      </c>
      <c r="B3052" s="0" t="s">
        <v>346</v>
      </c>
      <c r="C3052" s="0" t="s">
        <v>521</v>
      </c>
      <c r="D3052" s="0" t="s">
        <v>520</v>
      </c>
      <c r="E3052" s="0" t="s">
        <v>538</v>
      </c>
      <c r="F3052" s="0" t="s">
        <v>539</v>
      </c>
      <c r="G3052" s="0" t="s">
        <v>530</v>
      </c>
    </row>
    <row r="3053" customFormat="false" ht="12.8" hidden="false" customHeight="false" outlineLevel="0" collapsed="false">
      <c r="A3053" s="0" t="s">
        <v>14</v>
      </c>
      <c r="B3053" s="0" t="s">
        <v>346</v>
      </c>
      <c r="C3053" s="0" t="s">
        <v>521</v>
      </c>
      <c r="D3053" s="0" t="s">
        <v>520</v>
      </c>
      <c r="E3053" s="0" t="s">
        <v>536</v>
      </c>
      <c r="F3053" s="0" t="s">
        <v>539</v>
      </c>
      <c r="G3053" s="0" t="s">
        <v>530</v>
      </c>
    </row>
    <row r="3054" customFormat="false" ht="12.8" hidden="false" customHeight="false" outlineLevel="0" collapsed="false">
      <c r="A3054" s="0" t="s">
        <v>14</v>
      </c>
      <c r="B3054" s="0" t="s">
        <v>347</v>
      </c>
      <c r="C3054" s="0" t="s">
        <v>519</v>
      </c>
      <c r="D3054" s="0" t="s">
        <v>520</v>
      </c>
      <c r="E3054" s="0" t="s">
        <v>528</v>
      </c>
      <c r="F3054" s="0" t="s">
        <v>539</v>
      </c>
      <c r="G3054" s="0" t="s">
        <v>530</v>
      </c>
    </row>
    <row r="3055" customFormat="false" ht="12.8" hidden="false" customHeight="false" outlineLevel="0" collapsed="false">
      <c r="A3055" s="0" t="s">
        <v>14</v>
      </c>
      <c r="B3055" s="0" t="s">
        <v>347</v>
      </c>
      <c r="C3055" s="0" t="s">
        <v>519</v>
      </c>
      <c r="D3055" s="0" t="s">
        <v>520</v>
      </c>
      <c r="E3055" s="0" t="s">
        <v>531</v>
      </c>
      <c r="F3055" s="0" t="s">
        <v>539</v>
      </c>
      <c r="G3055" s="0" t="s">
        <v>530</v>
      </c>
    </row>
    <row r="3056" customFormat="false" ht="12.8" hidden="false" customHeight="false" outlineLevel="0" collapsed="false">
      <c r="A3056" s="0" t="s">
        <v>14</v>
      </c>
      <c r="B3056" s="0" t="s">
        <v>347</v>
      </c>
      <c r="C3056" s="0" t="s">
        <v>519</v>
      </c>
      <c r="D3056" s="0" t="s">
        <v>520</v>
      </c>
      <c r="E3056" s="0" t="s">
        <v>533</v>
      </c>
      <c r="F3056" s="0" t="s">
        <v>539</v>
      </c>
      <c r="G3056" s="0" t="s">
        <v>530</v>
      </c>
    </row>
    <row r="3057" customFormat="false" ht="12.8" hidden="false" customHeight="false" outlineLevel="0" collapsed="false">
      <c r="A3057" s="0" t="s">
        <v>14</v>
      </c>
      <c r="B3057" s="0" t="s">
        <v>347</v>
      </c>
      <c r="C3057" s="0" t="s">
        <v>519</v>
      </c>
      <c r="D3057" s="0" t="s">
        <v>520</v>
      </c>
      <c r="E3057" s="0" t="s">
        <v>534</v>
      </c>
      <c r="F3057" s="0" t="s">
        <v>539</v>
      </c>
      <c r="G3057" s="0" t="s">
        <v>530</v>
      </c>
    </row>
    <row r="3058" customFormat="false" ht="12.8" hidden="false" customHeight="false" outlineLevel="0" collapsed="false">
      <c r="A3058" s="0" t="s">
        <v>14</v>
      </c>
      <c r="B3058" s="0" t="s">
        <v>347</v>
      </c>
      <c r="C3058" s="0" t="s">
        <v>519</v>
      </c>
      <c r="D3058" s="0" t="s">
        <v>520</v>
      </c>
      <c r="E3058" s="0" t="s">
        <v>535</v>
      </c>
      <c r="F3058" s="0" t="s">
        <v>539</v>
      </c>
      <c r="G3058" s="0" t="s">
        <v>530</v>
      </c>
    </row>
    <row r="3059" customFormat="false" ht="12.8" hidden="false" customHeight="false" outlineLevel="0" collapsed="false">
      <c r="A3059" s="0" t="s">
        <v>14</v>
      </c>
      <c r="B3059" s="0" t="s">
        <v>347</v>
      </c>
      <c r="C3059" s="0" t="s">
        <v>519</v>
      </c>
      <c r="D3059" s="0" t="s">
        <v>520</v>
      </c>
      <c r="E3059" s="0" t="s">
        <v>536</v>
      </c>
      <c r="F3059" s="0" t="s">
        <v>539</v>
      </c>
      <c r="G3059" s="0" t="s">
        <v>530</v>
      </c>
    </row>
    <row r="3060" customFormat="false" ht="12.8" hidden="false" customHeight="false" outlineLevel="0" collapsed="false">
      <c r="A3060" s="0" t="s">
        <v>14</v>
      </c>
      <c r="B3060" s="0" t="s">
        <v>347</v>
      </c>
      <c r="C3060" s="0" t="s">
        <v>521</v>
      </c>
      <c r="D3060" s="0" t="s">
        <v>520</v>
      </c>
      <c r="E3060" s="0" t="s">
        <v>537</v>
      </c>
      <c r="F3060" s="0" t="s">
        <v>539</v>
      </c>
      <c r="G3060" s="0" t="s">
        <v>530</v>
      </c>
    </row>
    <row r="3061" customFormat="false" ht="12.8" hidden="false" customHeight="false" outlineLevel="0" collapsed="false">
      <c r="A3061" s="0" t="s">
        <v>14</v>
      </c>
      <c r="B3061" s="0" t="s">
        <v>347</v>
      </c>
      <c r="C3061" s="0" t="s">
        <v>521</v>
      </c>
      <c r="D3061" s="0" t="s">
        <v>520</v>
      </c>
      <c r="E3061" s="0" t="s">
        <v>531</v>
      </c>
      <c r="F3061" s="0" t="s">
        <v>539</v>
      </c>
      <c r="G3061" s="0" t="s">
        <v>530</v>
      </c>
    </row>
    <row r="3062" customFormat="false" ht="12.8" hidden="false" customHeight="false" outlineLevel="0" collapsed="false">
      <c r="A3062" s="0" t="s">
        <v>14</v>
      </c>
      <c r="B3062" s="0" t="s">
        <v>347</v>
      </c>
      <c r="C3062" s="0" t="s">
        <v>521</v>
      </c>
      <c r="D3062" s="0" t="s">
        <v>520</v>
      </c>
      <c r="E3062" s="0" t="s">
        <v>538</v>
      </c>
      <c r="F3062" s="0" t="s">
        <v>539</v>
      </c>
      <c r="G3062" s="0" t="s">
        <v>530</v>
      </c>
    </row>
    <row r="3063" customFormat="false" ht="12.8" hidden="false" customHeight="false" outlineLevel="0" collapsed="false">
      <c r="A3063" s="0" t="s">
        <v>14</v>
      </c>
      <c r="B3063" s="0" t="s">
        <v>347</v>
      </c>
      <c r="C3063" s="0" t="s">
        <v>521</v>
      </c>
      <c r="D3063" s="0" t="s">
        <v>520</v>
      </c>
      <c r="E3063" s="0" t="s">
        <v>536</v>
      </c>
      <c r="F3063" s="0" t="s">
        <v>539</v>
      </c>
      <c r="G3063" s="0" t="s">
        <v>530</v>
      </c>
    </row>
    <row r="3064" customFormat="false" ht="12.8" hidden="false" customHeight="false" outlineLevel="0" collapsed="false">
      <c r="A3064" s="0" t="s">
        <v>14</v>
      </c>
      <c r="B3064" s="0" t="s">
        <v>348</v>
      </c>
      <c r="C3064" s="0" t="s">
        <v>519</v>
      </c>
      <c r="D3064" s="0" t="s">
        <v>520</v>
      </c>
      <c r="E3064" s="0" t="s">
        <v>528</v>
      </c>
      <c r="F3064" s="0" t="s">
        <v>539</v>
      </c>
      <c r="G3064" s="0" t="s">
        <v>530</v>
      </c>
    </row>
    <row r="3065" customFormat="false" ht="12.8" hidden="false" customHeight="false" outlineLevel="0" collapsed="false">
      <c r="A3065" s="0" t="s">
        <v>14</v>
      </c>
      <c r="B3065" s="0" t="s">
        <v>348</v>
      </c>
      <c r="C3065" s="0" t="s">
        <v>519</v>
      </c>
      <c r="D3065" s="0" t="s">
        <v>520</v>
      </c>
      <c r="E3065" s="0" t="s">
        <v>531</v>
      </c>
      <c r="F3065" s="0" t="s">
        <v>539</v>
      </c>
      <c r="G3065" s="0" t="s">
        <v>530</v>
      </c>
    </row>
    <row r="3066" customFormat="false" ht="12.8" hidden="false" customHeight="false" outlineLevel="0" collapsed="false">
      <c r="A3066" s="0" t="s">
        <v>14</v>
      </c>
      <c r="B3066" s="0" t="s">
        <v>348</v>
      </c>
      <c r="C3066" s="0" t="s">
        <v>519</v>
      </c>
      <c r="D3066" s="0" t="s">
        <v>520</v>
      </c>
      <c r="E3066" s="0" t="s">
        <v>533</v>
      </c>
      <c r="F3066" s="0" t="s">
        <v>539</v>
      </c>
      <c r="G3066" s="0" t="s">
        <v>530</v>
      </c>
    </row>
    <row r="3067" customFormat="false" ht="12.8" hidden="false" customHeight="false" outlineLevel="0" collapsed="false">
      <c r="A3067" s="0" t="s">
        <v>14</v>
      </c>
      <c r="B3067" s="0" t="s">
        <v>348</v>
      </c>
      <c r="C3067" s="0" t="s">
        <v>519</v>
      </c>
      <c r="D3067" s="0" t="s">
        <v>520</v>
      </c>
      <c r="E3067" s="0" t="s">
        <v>534</v>
      </c>
      <c r="F3067" s="0" t="s">
        <v>539</v>
      </c>
      <c r="G3067" s="0" t="s">
        <v>530</v>
      </c>
    </row>
    <row r="3068" customFormat="false" ht="12.8" hidden="false" customHeight="false" outlineLevel="0" collapsed="false">
      <c r="A3068" s="0" t="s">
        <v>14</v>
      </c>
      <c r="B3068" s="0" t="s">
        <v>348</v>
      </c>
      <c r="C3068" s="0" t="s">
        <v>519</v>
      </c>
      <c r="D3068" s="0" t="s">
        <v>520</v>
      </c>
      <c r="E3068" s="0" t="s">
        <v>535</v>
      </c>
      <c r="F3068" s="0" t="s">
        <v>539</v>
      </c>
      <c r="G3068" s="0" t="s">
        <v>530</v>
      </c>
    </row>
    <row r="3069" customFormat="false" ht="12.8" hidden="false" customHeight="false" outlineLevel="0" collapsed="false">
      <c r="A3069" s="0" t="s">
        <v>14</v>
      </c>
      <c r="B3069" s="0" t="s">
        <v>348</v>
      </c>
      <c r="C3069" s="0" t="s">
        <v>519</v>
      </c>
      <c r="D3069" s="0" t="s">
        <v>520</v>
      </c>
      <c r="E3069" s="0" t="s">
        <v>536</v>
      </c>
      <c r="F3069" s="0" t="s">
        <v>539</v>
      </c>
      <c r="G3069" s="0" t="s">
        <v>530</v>
      </c>
    </row>
    <row r="3070" customFormat="false" ht="12.8" hidden="false" customHeight="false" outlineLevel="0" collapsed="false">
      <c r="A3070" s="0" t="s">
        <v>14</v>
      </c>
      <c r="B3070" s="0" t="s">
        <v>348</v>
      </c>
      <c r="C3070" s="0" t="s">
        <v>521</v>
      </c>
      <c r="D3070" s="0" t="s">
        <v>520</v>
      </c>
      <c r="E3070" s="0" t="s">
        <v>537</v>
      </c>
      <c r="F3070" s="0" t="s">
        <v>539</v>
      </c>
      <c r="G3070" s="0" t="s">
        <v>530</v>
      </c>
    </row>
    <row r="3071" customFormat="false" ht="12.8" hidden="false" customHeight="false" outlineLevel="0" collapsed="false">
      <c r="A3071" s="0" t="s">
        <v>14</v>
      </c>
      <c r="B3071" s="0" t="s">
        <v>348</v>
      </c>
      <c r="C3071" s="0" t="s">
        <v>521</v>
      </c>
      <c r="D3071" s="0" t="s">
        <v>520</v>
      </c>
      <c r="E3071" s="0" t="s">
        <v>531</v>
      </c>
      <c r="F3071" s="0" t="s">
        <v>539</v>
      </c>
      <c r="G3071" s="0" t="s">
        <v>530</v>
      </c>
    </row>
    <row r="3072" customFormat="false" ht="12.8" hidden="false" customHeight="false" outlineLevel="0" collapsed="false">
      <c r="A3072" s="0" t="s">
        <v>14</v>
      </c>
      <c r="B3072" s="0" t="s">
        <v>348</v>
      </c>
      <c r="C3072" s="0" t="s">
        <v>521</v>
      </c>
      <c r="D3072" s="0" t="s">
        <v>520</v>
      </c>
      <c r="E3072" s="0" t="s">
        <v>538</v>
      </c>
      <c r="F3072" s="0" t="s">
        <v>539</v>
      </c>
      <c r="G3072" s="0" t="s">
        <v>530</v>
      </c>
    </row>
    <row r="3073" customFormat="false" ht="12.8" hidden="false" customHeight="false" outlineLevel="0" collapsed="false">
      <c r="A3073" s="0" t="s">
        <v>14</v>
      </c>
      <c r="B3073" s="0" t="s">
        <v>348</v>
      </c>
      <c r="C3073" s="0" t="s">
        <v>521</v>
      </c>
      <c r="D3073" s="0" t="s">
        <v>520</v>
      </c>
      <c r="E3073" s="0" t="s">
        <v>536</v>
      </c>
      <c r="F3073" s="0" t="s">
        <v>539</v>
      </c>
      <c r="G3073" s="0" t="s">
        <v>530</v>
      </c>
    </row>
    <row r="3074" customFormat="false" ht="12.8" hidden="false" customHeight="false" outlineLevel="0" collapsed="false">
      <c r="A3074" s="0" t="s">
        <v>14</v>
      </c>
      <c r="B3074" s="0" t="s">
        <v>349</v>
      </c>
      <c r="C3074" s="0" t="s">
        <v>519</v>
      </c>
      <c r="D3074" s="0" t="s">
        <v>520</v>
      </c>
      <c r="E3074" s="0" t="s">
        <v>528</v>
      </c>
      <c r="F3074" s="0" t="s">
        <v>539</v>
      </c>
      <c r="G3074" s="0" t="s">
        <v>530</v>
      </c>
    </row>
    <row r="3075" customFormat="false" ht="12.8" hidden="false" customHeight="false" outlineLevel="0" collapsed="false">
      <c r="A3075" s="0" t="s">
        <v>14</v>
      </c>
      <c r="B3075" s="0" t="s">
        <v>349</v>
      </c>
      <c r="C3075" s="0" t="s">
        <v>519</v>
      </c>
      <c r="D3075" s="0" t="s">
        <v>520</v>
      </c>
      <c r="E3075" s="0" t="s">
        <v>531</v>
      </c>
      <c r="F3075" s="0" t="s">
        <v>539</v>
      </c>
      <c r="G3075" s="0" t="s">
        <v>530</v>
      </c>
    </row>
    <row r="3076" customFormat="false" ht="12.8" hidden="false" customHeight="false" outlineLevel="0" collapsed="false">
      <c r="A3076" s="0" t="s">
        <v>14</v>
      </c>
      <c r="B3076" s="0" t="s">
        <v>349</v>
      </c>
      <c r="C3076" s="0" t="s">
        <v>519</v>
      </c>
      <c r="D3076" s="0" t="s">
        <v>520</v>
      </c>
      <c r="E3076" s="0" t="s">
        <v>533</v>
      </c>
      <c r="F3076" s="0" t="s">
        <v>539</v>
      </c>
      <c r="G3076" s="0" t="s">
        <v>530</v>
      </c>
    </row>
    <row r="3077" customFormat="false" ht="12.8" hidden="false" customHeight="false" outlineLevel="0" collapsed="false">
      <c r="A3077" s="0" t="s">
        <v>14</v>
      </c>
      <c r="B3077" s="0" t="s">
        <v>349</v>
      </c>
      <c r="C3077" s="0" t="s">
        <v>519</v>
      </c>
      <c r="D3077" s="0" t="s">
        <v>520</v>
      </c>
      <c r="E3077" s="0" t="s">
        <v>534</v>
      </c>
      <c r="F3077" s="0" t="s">
        <v>539</v>
      </c>
      <c r="G3077" s="0" t="s">
        <v>530</v>
      </c>
    </row>
    <row r="3078" customFormat="false" ht="12.8" hidden="false" customHeight="false" outlineLevel="0" collapsed="false">
      <c r="A3078" s="0" t="s">
        <v>14</v>
      </c>
      <c r="B3078" s="0" t="s">
        <v>349</v>
      </c>
      <c r="C3078" s="0" t="s">
        <v>519</v>
      </c>
      <c r="D3078" s="0" t="s">
        <v>520</v>
      </c>
      <c r="E3078" s="0" t="s">
        <v>535</v>
      </c>
      <c r="F3078" s="0" t="s">
        <v>539</v>
      </c>
      <c r="G3078" s="0" t="s">
        <v>530</v>
      </c>
    </row>
    <row r="3079" customFormat="false" ht="12.8" hidden="false" customHeight="false" outlineLevel="0" collapsed="false">
      <c r="A3079" s="0" t="s">
        <v>14</v>
      </c>
      <c r="B3079" s="0" t="s">
        <v>349</v>
      </c>
      <c r="C3079" s="0" t="s">
        <v>519</v>
      </c>
      <c r="D3079" s="0" t="s">
        <v>520</v>
      </c>
      <c r="E3079" s="0" t="s">
        <v>536</v>
      </c>
      <c r="F3079" s="0" t="s">
        <v>539</v>
      </c>
      <c r="G3079" s="0" t="s">
        <v>530</v>
      </c>
    </row>
    <row r="3080" customFormat="false" ht="12.8" hidden="false" customHeight="false" outlineLevel="0" collapsed="false">
      <c r="A3080" s="0" t="s">
        <v>14</v>
      </c>
      <c r="B3080" s="0" t="s">
        <v>349</v>
      </c>
      <c r="C3080" s="0" t="s">
        <v>521</v>
      </c>
      <c r="D3080" s="0" t="s">
        <v>520</v>
      </c>
      <c r="E3080" s="0" t="s">
        <v>537</v>
      </c>
      <c r="F3080" s="0" t="s">
        <v>539</v>
      </c>
      <c r="G3080" s="0" t="s">
        <v>530</v>
      </c>
    </row>
    <row r="3081" customFormat="false" ht="12.8" hidden="false" customHeight="false" outlineLevel="0" collapsed="false">
      <c r="A3081" s="0" t="s">
        <v>14</v>
      </c>
      <c r="B3081" s="0" t="s">
        <v>349</v>
      </c>
      <c r="C3081" s="0" t="s">
        <v>521</v>
      </c>
      <c r="D3081" s="0" t="s">
        <v>520</v>
      </c>
      <c r="E3081" s="0" t="s">
        <v>531</v>
      </c>
      <c r="F3081" s="0" t="s">
        <v>539</v>
      </c>
      <c r="G3081" s="0" t="s">
        <v>530</v>
      </c>
    </row>
    <row r="3082" customFormat="false" ht="12.8" hidden="false" customHeight="false" outlineLevel="0" collapsed="false">
      <c r="A3082" s="0" t="s">
        <v>14</v>
      </c>
      <c r="B3082" s="0" t="s">
        <v>349</v>
      </c>
      <c r="C3082" s="0" t="s">
        <v>521</v>
      </c>
      <c r="D3082" s="0" t="s">
        <v>520</v>
      </c>
      <c r="E3082" s="0" t="s">
        <v>538</v>
      </c>
      <c r="F3082" s="0" t="s">
        <v>539</v>
      </c>
      <c r="G3082" s="0" t="s">
        <v>530</v>
      </c>
    </row>
    <row r="3083" customFormat="false" ht="12.8" hidden="false" customHeight="false" outlineLevel="0" collapsed="false">
      <c r="A3083" s="0" t="s">
        <v>14</v>
      </c>
      <c r="B3083" s="0" t="s">
        <v>349</v>
      </c>
      <c r="C3083" s="0" t="s">
        <v>521</v>
      </c>
      <c r="D3083" s="0" t="s">
        <v>520</v>
      </c>
      <c r="E3083" s="0" t="s">
        <v>536</v>
      </c>
      <c r="F3083" s="0" t="s">
        <v>539</v>
      </c>
      <c r="G3083" s="0" t="s">
        <v>530</v>
      </c>
    </row>
    <row r="3084" customFormat="false" ht="12.8" hidden="false" customHeight="false" outlineLevel="0" collapsed="false">
      <c r="A3084" s="0" t="s">
        <v>14</v>
      </c>
      <c r="B3084" s="0" t="s">
        <v>350</v>
      </c>
      <c r="C3084" s="0" t="s">
        <v>519</v>
      </c>
      <c r="D3084" s="0" t="s">
        <v>520</v>
      </c>
      <c r="E3084" s="0" t="s">
        <v>528</v>
      </c>
      <c r="F3084" s="0" t="s">
        <v>539</v>
      </c>
      <c r="G3084" s="0" t="s">
        <v>530</v>
      </c>
    </row>
    <row r="3085" customFormat="false" ht="12.8" hidden="false" customHeight="false" outlineLevel="0" collapsed="false">
      <c r="A3085" s="0" t="s">
        <v>14</v>
      </c>
      <c r="B3085" s="0" t="s">
        <v>350</v>
      </c>
      <c r="C3085" s="0" t="s">
        <v>519</v>
      </c>
      <c r="D3085" s="0" t="s">
        <v>520</v>
      </c>
      <c r="E3085" s="0" t="s">
        <v>531</v>
      </c>
      <c r="F3085" s="0" t="s">
        <v>539</v>
      </c>
      <c r="G3085" s="0" t="s">
        <v>530</v>
      </c>
    </row>
    <row r="3086" customFormat="false" ht="12.8" hidden="false" customHeight="false" outlineLevel="0" collapsed="false">
      <c r="A3086" s="0" t="s">
        <v>14</v>
      </c>
      <c r="B3086" s="0" t="s">
        <v>350</v>
      </c>
      <c r="C3086" s="0" t="s">
        <v>519</v>
      </c>
      <c r="D3086" s="0" t="s">
        <v>520</v>
      </c>
      <c r="E3086" s="0" t="s">
        <v>533</v>
      </c>
      <c r="F3086" s="0" t="s">
        <v>539</v>
      </c>
      <c r="G3086" s="0" t="s">
        <v>530</v>
      </c>
    </row>
    <row r="3087" customFormat="false" ht="12.8" hidden="false" customHeight="false" outlineLevel="0" collapsed="false">
      <c r="A3087" s="0" t="s">
        <v>14</v>
      </c>
      <c r="B3087" s="0" t="s">
        <v>350</v>
      </c>
      <c r="C3087" s="0" t="s">
        <v>519</v>
      </c>
      <c r="D3087" s="0" t="s">
        <v>520</v>
      </c>
      <c r="E3087" s="0" t="s">
        <v>534</v>
      </c>
      <c r="F3087" s="0" t="s">
        <v>539</v>
      </c>
      <c r="G3087" s="0" t="s">
        <v>530</v>
      </c>
    </row>
    <row r="3088" customFormat="false" ht="12.8" hidden="false" customHeight="false" outlineLevel="0" collapsed="false">
      <c r="A3088" s="0" t="s">
        <v>14</v>
      </c>
      <c r="B3088" s="0" t="s">
        <v>350</v>
      </c>
      <c r="C3088" s="0" t="s">
        <v>519</v>
      </c>
      <c r="D3088" s="0" t="s">
        <v>520</v>
      </c>
      <c r="E3088" s="0" t="s">
        <v>535</v>
      </c>
      <c r="F3088" s="0" t="s">
        <v>539</v>
      </c>
      <c r="G3088" s="0" t="s">
        <v>530</v>
      </c>
    </row>
    <row r="3089" customFormat="false" ht="12.8" hidden="false" customHeight="false" outlineLevel="0" collapsed="false">
      <c r="A3089" s="0" t="s">
        <v>14</v>
      </c>
      <c r="B3089" s="0" t="s">
        <v>350</v>
      </c>
      <c r="C3089" s="0" t="s">
        <v>519</v>
      </c>
      <c r="D3089" s="0" t="s">
        <v>520</v>
      </c>
      <c r="E3089" s="0" t="s">
        <v>536</v>
      </c>
      <c r="F3089" s="0" t="s">
        <v>539</v>
      </c>
      <c r="G3089" s="0" t="s">
        <v>530</v>
      </c>
    </row>
    <row r="3090" customFormat="false" ht="12.8" hidden="false" customHeight="false" outlineLevel="0" collapsed="false">
      <c r="A3090" s="0" t="s">
        <v>14</v>
      </c>
      <c r="B3090" s="0" t="s">
        <v>350</v>
      </c>
      <c r="C3090" s="0" t="s">
        <v>521</v>
      </c>
      <c r="D3090" s="0" t="s">
        <v>520</v>
      </c>
      <c r="E3090" s="0" t="s">
        <v>537</v>
      </c>
      <c r="F3090" s="0" t="s">
        <v>539</v>
      </c>
      <c r="G3090" s="0" t="s">
        <v>530</v>
      </c>
    </row>
    <row r="3091" customFormat="false" ht="12.8" hidden="false" customHeight="false" outlineLevel="0" collapsed="false">
      <c r="A3091" s="0" t="s">
        <v>14</v>
      </c>
      <c r="B3091" s="0" t="s">
        <v>350</v>
      </c>
      <c r="C3091" s="0" t="s">
        <v>521</v>
      </c>
      <c r="D3091" s="0" t="s">
        <v>520</v>
      </c>
      <c r="E3091" s="0" t="s">
        <v>531</v>
      </c>
      <c r="F3091" s="0" t="s">
        <v>539</v>
      </c>
      <c r="G3091" s="0" t="s">
        <v>530</v>
      </c>
    </row>
    <row r="3092" customFormat="false" ht="12.8" hidden="false" customHeight="false" outlineLevel="0" collapsed="false">
      <c r="A3092" s="0" t="s">
        <v>14</v>
      </c>
      <c r="B3092" s="0" t="s">
        <v>350</v>
      </c>
      <c r="C3092" s="0" t="s">
        <v>521</v>
      </c>
      <c r="D3092" s="0" t="s">
        <v>520</v>
      </c>
      <c r="E3092" s="0" t="s">
        <v>538</v>
      </c>
      <c r="F3092" s="0" t="s">
        <v>539</v>
      </c>
      <c r="G3092" s="0" t="s">
        <v>530</v>
      </c>
    </row>
    <row r="3093" customFormat="false" ht="12.8" hidden="false" customHeight="false" outlineLevel="0" collapsed="false">
      <c r="A3093" s="0" t="s">
        <v>14</v>
      </c>
      <c r="B3093" s="0" t="s">
        <v>350</v>
      </c>
      <c r="C3093" s="0" t="s">
        <v>521</v>
      </c>
      <c r="D3093" s="0" t="s">
        <v>520</v>
      </c>
      <c r="E3093" s="0" t="s">
        <v>536</v>
      </c>
      <c r="F3093" s="0" t="s">
        <v>539</v>
      </c>
      <c r="G3093" s="0" t="s">
        <v>530</v>
      </c>
    </row>
    <row r="3094" customFormat="false" ht="12.8" hidden="false" customHeight="false" outlineLevel="0" collapsed="false">
      <c r="A3094" s="0" t="s">
        <v>14</v>
      </c>
      <c r="B3094" s="0" t="s">
        <v>351</v>
      </c>
      <c r="C3094" s="0" t="s">
        <v>519</v>
      </c>
      <c r="D3094" s="0" t="s">
        <v>520</v>
      </c>
      <c r="E3094" s="0" t="s">
        <v>542</v>
      </c>
      <c r="F3094" s="0" t="s">
        <v>543</v>
      </c>
      <c r="G3094" s="0" t="s">
        <v>530</v>
      </c>
    </row>
    <row r="3095" customFormat="false" ht="12.8" hidden="false" customHeight="false" outlineLevel="0" collapsed="false">
      <c r="A3095" s="0" t="s">
        <v>14</v>
      </c>
      <c r="B3095" s="0" t="s">
        <v>351</v>
      </c>
      <c r="C3095" s="0" t="s">
        <v>519</v>
      </c>
      <c r="D3095" s="0" t="s">
        <v>520</v>
      </c>
      <c r="E3095" s="0" t="s">
        <v>531</v>
      </c>
      <c r="F3095" s="0" t="s">
        <v>543</v>
      </c>
      <c r="G3095" s="0" t="s">
        <v>530</v>
      </c>
    </row>
    <row r="3096" customFormat="false" ht="12.8" hidden="false" customHeight="false" outlineLevel="0" collapsed="false">
      <c r="A3096" s="0" t="s">
        <v>14</v>
      </c>
      <c r="B3096" s="0" t="s">
        <v>351</v>
      </c>
      <c r="C3096" s="0" t="s">
        <v>519</v>
      </c>
      <c r="D3096" s="0" t="s">
        <v>520</v>
      </c>
      <c r="E3096" s="0" t="s">
        <v>544</v>
      </c>
      <c r="F3096" s="0" t="s">
        <v>543</v>
      </c>
      <c r="G3096" s="0" t="s">
        <v>530</v>
      </c>
    </row>
    <row r="3097" customFormat="false" ht="12.8" hidden="false" customHeight="false" outlineLevel="0" collapsed="false">
      <c r="A3097" s="0" t="s">
        <v>14</v>
      </c>
      <c r="B3097" s="0" t="s">
        <v>351</v>
      </c>
      <c r="C3097" s="0" t="s">
        <v>519</v>
      </c>
      <c r="D3097" s="0" t="s">
        <v>520</v>
      </c>
      <c r="E3097" s="0" t="s">
        <v>545</v>
      </c>
      <c r="F3097" s="0" t="s">
        <v>543</v>
      </c>
      <c r="G3097" s="0" t="s">
        <v>530</v>
      </c>
    </row>
    <row r="3098" customFormat="false" ht="12.8" hidden="false" customHeight="false" outlineLevel="0" collapsed="false">
      <c r="A3098" s="0" t="s">
        <v>14</v>
      </c>
      <c r="B3098" s="0" t="s">
        <v>351</v>
      </c>
      <c r="C3098" s="0" t="s">
        <v>519</v>
      </c>
      <c r="D3098" s="0" t="s">
        <v>520</v>
      </c>
      <c r="E3098" s="0" t="s">
        <v>536</v>
      </c>
      <c r="F3098" s="0" t="s">
        <v>543</v>
      </c>
      <c r="G3098" s="0" t="s">
        <v>530</v>
      </c>
    </row>
    <row r="3099" customFormat="false" ht="12.8" hidden="false" customHeight="false" outlineLevel="0" collapsed="false">
      <c r="A3099" s="0" t="s">
        <v>14</v>
      </c>
      <c r="B3099" s="0" t="s">
        <v>351</v>
      </c>
      <c r="C3099" s="0" t="s">
        <v>521</v>
      </c>
      <c r="D3099" s="0" t="s">
        <v>520</v>
      </c>
      <c r="E3099" s="0" t="s">
        <v>542</v>
      </c>
      <c r="F3099" s="0" t="s">
        <v>543</v>
      </c>
      <c r="G3099" s="0" t="s">
        <v>530</v>
      </c>
    </row>
    <row r="3100" customFormat="false" ht="12.8" hidden="false" customHeight="false" outlineLevel="0" collapsed="false">
      <c r="A3100" s="0" t="s">
        <v>14</v>
      </c>
      <c r="B3100" s="0" t="s">
        <v>351</v>
      </c>
      <c r="C3100" s="0" t="s">
        <v>521</v>
      </c>
      <c r="D3100" s="0" t="s">
        <v>520</v>
      </c>
      <c r="E3100" s="0" t="s">
        <v>537</v>
      </c>
      <c r="F3100" s="0" t="s">
        <v>543</v>
      </c>
      <c r="G3100" s="0" t="s">
        <v>530</v>
      </c>
    </row>
    <row r="3101" customFormat="false" ht="12.8" hidden="false" customHeight="false" outlineLevel="0" collapsed="false">
      <c r="A3101" s="0" t="s">
        <v>14</v>
      </c>
      <c r="B3101" s="0" t="s">
        <v>351</v>
      </c>
      <c r="C3101" s="0" t="s">
        <v>521</v>
      </c>
      <c r="D3101" s="0" t="s">
        <v>520</v>
      </c>
      <c r="E3101" s="0" t="s">
        <v>531</v>
      </c>
      <c r="F3101" s="0" t="s">
        <v>543</v>
      </c>
      <c r="G3101" s="0" t="s">
        <v>530</v>
      </c>
    </row>
    <row r="3102" customFormat="false" ht="12.8" hidden="false" customHeight="false" outlineLevel="0" collapsed="false">
      <c r="A3102" s="0" t="s">
        <v>14</v>
      </c>
      <c r="B3102" s="0" t="s">
        <v>351</v>
      </c>
      <c r="C3102" s="0" t="s">
        <v>521</v>
      </c>
      <c r="D3102" s="0" t="s">
        <v>520</v>
      </c>
      <c r="E3102" s="0" t="s">
        <v>532</v>
      </c>
      <c r="F3102" s="0" t="s">
        <v>543</v>
      </c>
      <c r="G3102" s="0" t="s">
        <v>530</v>
      </c>
    </row>
    <row r="3103" customFormat="false" ht="12.8" hidden="false" customHeight="false" outlineLevel="0" collapsed="false">
      <c r="A3103" s="0" t="s">
        <v>14</v>
      </c>
      <c r="B3103" s="0" t="s">
        <v>351</v>
      </c>
      <c r="C3103" s="0" t="s">
        <v>521</v>
      </c>
      <c r="D3103" s="0" t="s">
        <v>520</v>
      </c>
      <c r="E3103" s="0" t="s">
        <v>536</v>
      </c>
      <c r="F3103" s="0" t="s">
        <v>543</v>
      </c>
      <c r="G3103" s="0" t="s">
        <v>530</v>
      </c>
    </row>
    <row r="3104" customFormat="false" ht="12.8" hidden="false" customHeight="false" outlineLevel="0" collapsed="false">
      <c r="A3104" s="0" t="s">
        <v>14</v>
      </c>
      <c r="B3104" s="0" t="s">
        <v>352</v>
      </c>
      <c r="C3104" s="0" t="s">
        <v>519</v>
      </c>
      <c r="D3104" s="0" t="s">
        <v>520</v>
      </c>
      <c r="E3104" s="0" t="s">
        <v>542</v>
      </c>
      <c r="F3104" s="0" t="s">
        <v>543</v>
      </c>
      <c r="G3104" s="0" t="s">
        <v>530</v>
      </c>
    </row>
    <row r="3105" customFormat="false" ht="12.8" hidden="false" customHeight="false" outlineLevel="0" collapsed="false">
      <c r="A3105" s="0" t="s">
        <v>14</v>
      </c>
      <c r="B3105" s="0" t="s">
        <v>352</v>
      </c>
      <c r="C3105" s="0" t="s">
        <v>519</v>
      </c>
      <c r="D3105" s="0" t="s">
        <v>520</v>
      </c>
      <c r="E3105" s="0" t="s">
        <v>531</v>
      </c>
      <c r="F3105" s="0" t="s">
        <v>543</v>
      </c>
      <c r="G3105" s="0" t="s">
        <v>530</v>
      </c>
    </row>
    <row r="3106" customFormat="false" ht="12.8" hidden="false" customHeight="false" outlineLevel="0" collapsed="false">
      <c r="A3106" s="0" t="s">
        <v>14</v>
      </c>
      <c r="B3106" s="0" t="s">
        <v>352</v>
      </c>
      <c r="C3106" s="0" t="s">
        <v>519</v>
      </c>
      <c r="D3106" s="0" t="s">
        <v>520</v>
      </c>
      <c r="E3106" s="0" t="s">
        <v>544</v>
      </c>
      <c r="F3106" s="0" t="s">
        <v>543</v>
      </c>
      <c r="G3106" s="0" t="s">
        <v>530</v>
      </c>
    </row>
    <row r="3107" customFormat="false" ht="12.8" hidden="false" customHeight="false" outlineLevel="0" collapsed="false">
      <c r="A3107" s="0" t="s">
        <v>14</v>
      </c>
      <c r="B3107" s="0" t="s">
        <v>352</v>
      </c>
      <c r="C3107" s="0" t="s">
        <v>519</v>
      </c>
      <c r="D3107" s="0" t="s">
        <v>520</v>
      </c>
      <c r="E3107" s="0" t="s">
        <v>545</v>
      </c>
      <c r="F3107" s="0" t="s">
        <v>543</v>
      </c>
      <c r="G3107" s="0" t="s">
        <v>530</v>
      </c>
    </row>
    <row r="3108" customFormat="false" ht="12.8" hidden="false" customHeight="false" outlineLevel="0" collapsed="false">
      <c r="A3108" s="0" t="s">
        <v>14</v>
      </c>
      <c r="B3108" s="0" t="s">
        <v>352</v>
      </c>
      <c r="C3108" s="0" t="s">
        <v>519</v>
      </c>
      <c r="D3108" s="0" t="s">
        <v>520</v>
      </c>
      <c r="E3108" s="0" t="s">
        <v>536</v>
      </c>
      <c r="F3108" s="0" t="s">
        <v>543</v>
      </c>
      <c r="G3108" s="0" t="s">
        <v>530</v>
      </c>
    </row>
    <row r="3109" customFormat="false" ht="12.8" hidden="false" customHeight="false" outlineLevel="0" collapsed="false">
      <c r="A3109" s="0" t="s">
        <v>14</v>
      </c>
      <c r="B3109" s="0" t="s">
        <v>352</v>
      </c>
      <c r="C3109" s="0" t="s">
        <v>521</v>
      </c>
      <c r="D3109" s="0" t="s">
        <v>520</v>
      </c>
      <c r="E3109" s="0" t="s">
        <v>542</v>
      </c>
      <c r="F3109" s="0" t="s">
        <v>543</v>
      </c>
      <c r="G3109" s="0" t="s">
        <v>530</v>
      </c>
    </row>
    <row r="3110" customFormat="false" ht="12.8" hidden="false" customHeight="false" outlineLevel="0" collapsed="false">
      <c r="A3110" s="0" t="s">
        <v>14</v>
      </c>
      <c r="B3110" s="0" t="s">
        <v>352</v>
      </c>
      <c r="C3110" s="0" t="s">
        <v>521</v>
      </c>
      <c r="D3110" s="0" t="s">
        <v>520</v>
      </c>
      <c r="E3110" s="0" t="s">
        <v>537</v>
      </c>
      <c r="F3110" s="0" t="s">
        <v>543</v>
      </c>
      <c r="G3110" s="0" t="s">
        <v>530</v>
      </c>
    </row>
    <row r="3111" customFormat="false" ht="12.8" hidden="false" customHeight="false" outlineLevel="0" collapsed="false">
      <c r="A3111" s="0" t="s">
        <v>14</v>
      </c>
      <c r="B3111" s="0" t="s">
        <v>352</v>
      </c>
      <c r="C3111" s="0" t="s">
        <v>521</v>
      </c>
      <c r="D3111" s="0" t="s">
        <v>520</v>
      </c>
      <c r="E3111" s="0" t="s">
        <v>531</v>
      </c>
      <c r="F3111" s="0" t="s">
        <v>543</v>
      </c>
      <c r="G3111" s="0" t="s">
        <v>530</v>
      </c>
    </row>
    <row r="3112" customFormat="false" ht="12.8" hidden="false" customHeight="false" outlineLevel="0" collapsed="false">
      <c r="A3112" s="0" t="s">
        <v>14</v>
      </c>
      <c r="B3112" s="0" t="s">
        <v>352</v>
      </c>
      <c r="C3112" s="0" t="s">
        <v>521</v>
      </c>
      <c r="D3112" s="0" t="s">
        <v>520</v>
      </c>
      <c r="E3112" s="0" t="s">
        <v>532</v>
      </c>
      <c r="F3112" s="0" t="s">
        <v>543</v>
      </c>
      <c r="G3112" s="0" t="s">
        <v>530</v>
      </c>
    </row>
    <row r="3113" customFormat="false" ht="12.8" hidden="false" customHeight="false" outlineLevel="0" collapsed="false">
      <c r="A3113" s="0" t="s">
        <v>14</v>
      </c>
      <c r="B3113" s="0" t="s">
        <v>352</v>
      </c>
      <c r="C3113" s="0" t="s">
        <v>521</v>
      </c>
      <c r="D3113" s="0" t="s">
        <v>520</v>
      </c>
      <c r="E3113" s="0" t="s">
        <v>536</v>
      </c>
      <c r="F3113" s="0" t="s">
        <v>543</v>
      </c>
      <c r="G3113" s="0" t="s">
        <v>530</v>
      </c>
    </row>
    <row r="3114" customFormat="false" ht="12.8" hidden="false" customHeight="false" outlineLevel="0" collapsed="false">
      <c r="A3114" s="0" t="s">
        <v>15</v>
      </c>
      <c r="B3114" s="0" t="s">
        <v>353</v>
      </c>
      <c r="C3114" s="0" t="s">
        <v>519</v>
      </c>
      <c r="D3114" s="0" t="s">
        <v>520</v>
      </c>
      <c r="E3114" s="0" t="s">
        <v>528</v>
      </c>
      <c r="F3114" s="0" t="s">
        <v>539</v>
      </c>
      <c r="G3114" s="0" t="s">
        <v>530</v>
      </c>
    </row>
    <row r="3115" customFormat="false" ht="12.8" hidden="false" customHeight="false" outlineLevel="0" collapsed="false">
      <c r="A3115" s="0" t="s">
        <v>15</v>
      </c>
      <c r="B3115" s="0" t="s">
        <v>353</v>
      </c>
      <c r="C3115" s="0" t="s">
        <v>519</v>
      </c>
      <c r="D3115" s="0" t="s">
        <v>520</v>
      </c>
      <c r="E3115" s="0" t="s">
        <v>531</v>
      </c>
      <c r="F3115" s="0" t="s">
        <v>539</v>
      </c>
      <c r="G3115" s="0" t="s">
        <v>530</v>
      </c>
    </row>
    <row r="3116" customFormat="false" ht="12.8" hidden="false" customHeight="false" outlineLevel="0" collapsed="false">
      <c r="A3116" s="0" t="s">
        <v>15</v>
      </c>
      <c r="B3116" s="0" t="s">
        <v>353</v>
      </c>
      <c r="C3116" s="0" t="s">
        <v>519</v>
      </c>
      <c r="D3116" s="0" t="s">
        <v>520</v>
      </c>
      <c r="E3116" s="0" t="s">
        <v>533</v>
      </c>
      <c r="F3116" s="0" t="s">
        <v>539</v>
      </c>
      <c r="G3116" s="0" t="s">
        <v>530</v>
      </c>
    </row>
    <row r="3117" customFormat="false" ht="12.8" hidden="false" customHeight="false" outlineLevel="0" collapsed="false">
      <c r="A3117" s="0" t="s">
        <v>15</v>
      </c>
      <c r="B3117" s="0" t="s">
        <v>353</v>
      </c>
      <c r="C3117" s="0" t="s">
        <v>519</v>
      </c>
      <c r="D3117" s="0" t="s">
        <v>520</v>
      </c>
      <c r="E3117" s="0" t="s">
        <v>534</v>
      </c>
      <c r="F3117" s="0" t="s">
        <v>539</v>
      </c>
      <c r="G3117" s="0" t="s">
        <v>530</v>
      </c>
    </row>
    <row r="3118" customFormat="false" ht="12.8" hidden="false" customHeight="false" outlineLevel="0" collapsed="false">
      <c r="A3118" s="0" t="s">
        <v>15</v>
      </c>
      <c r="B3118" s="0" t="s">
        <v>353</v>
      </c>
      <c r="C3118" s="0" t="s">
        <v>519</v>
      </c>
      <c r="D3118" s="0" t="s">
        <v>520</v>
      </c>
      <c r="E3118" s="0" t="s">
        <v>535</v>
      </c>
      <c r="F3118" s="0" t="s">
        <v>539</v>
      </c>
      <c r="G3118" s="0" t="s">
        <v>530</v>
      </c>
    </row>
    <row r="3119" customFormat="false" ht="12.8" hidden="false" customHeight="false" outlineLevel="0" collapsed="false">
      <c r="A3119" s="0" t="s">
        <v>15</v>
      </c>
      <c r="B3119" s="0" t="s">
        <v>353</v>
      </c>
      <c r="C3119" s="0" t="s">
        <v>519</v>
      </c>
      <c r="D3119" s="0" t="s">
        <v>520</v>
      </c>
      <c r="E3119" s="0" t="s">
        <v>536</v>
      </c>
      <c r="F3119" s="0" t="s">
        <v>539</v>
      </c>
      <c r="G3119" s="0" t="s">
        <v>530</v>
      </c>
    </row>
    <row r="3120" customFormat="false" ht="12.8" hidden="false" customHeight="false" outlineLevel="0" collapsed="false">
      <c r="A3120" s="0" t="s">
        <v>15</v>
      </c>
      <c r="B3120" s="0" t="s">
        <v>353</v>
      </c>
      <c r="C3120" s="0" t="s">
        <v>521</v>
      </c>
      <c r="D3120" s="0" t="s">
        <v>520</v>
      </c>
      <c r="E3120" s="0" t="s">
        <v>537</v>
      </c>
      <c r="F3120" s="0" t="s">
        <v>539</v>
      </c>
      <c r="G3120" s="0" t="s">
        <v>530</v>
      </c>
    </row>
    <row r="3121" customFormat="false" ht="12.8" hidden="false" customHeight="false" outlineLevel="0" collapsed="false">
      <c r="A3121" s="0" t="s">
        <v>15</v>
      </c>
      <c r="B3121" s="0" t="s">
        <v>353</v>
      </c>
      <c r="C3121" s="0" t="s">
        <v>521</v>
      </c>
      <c r="D3121" s="0" t="s">
        <v>520</v>
      </c>
      <c r="E3121" s="0" t="s">
        <v>531</v>
      </c>
      <c r="F3121" s="0" t="s">
        <v>539</v>
      </c>
      <c r="G3121" s="0" t="s">
        <v>530</v>
      </c>
    </row>
    <row r="3122" customFormat="false" ht="12.8" hidden="false" customHeight="false" outlineLevel="0" collapsed="false">
      <c r="A3122" s="0" t="s">
        <v>15</v>
      </c>
      <c r="B3122" s="0" t="s">
        <v>353</v>
      </c>
      <c r="C3122" s="0" t="s">
        <v>521</v>
      </c>
      <c r="D3122" s="0" t="s">
        <v>520</v>
      </c>
      <c r="E3122" s="0" t="s">
        <v>538</v>
      </c>
      <c r="F3122" s="0" t="s">
        <v>539</v>
      </c>
      <c r="G3122" s="0" t="s">
        <v>530</v>
      </c>
    </row>
    <row r="3123" customFormat="false" ht="12.8" hidden="false" customHeight="false" outlineLevel="0" collapsed="false">
      <c r="A3123" s="0" t="s">
        <v>15</v>
      </c>
      <c r="B3123" s="0" t="s">
        <v>353</v>
      </c>
      <c r="C3123" s="0" t="s">
        <v>521</v>
      </c>
      <c r="D3123" s="0" t="s">
        <v>520</v>
      </c>
      <c r="E3123" s="0" t="s">
        <v>536</v>
      </c>
      <c r="F3123" s="0" t="s">
        <v>539</v>
      </c>
      <c r="G3123" s="0" t="s">
        <v>530</v>
      </c>
    </row>
    <row r="3124" customFormat="false" ht="12.8" hidden="false" customHeight="false" outlineLevel="0" collapsed="false">
      <c r="A3124" s="0" t="s">
        <v>15</v>
      </c>
      <c r="B3124" s="0" t="s">
        <v>354</v>
      </c>
      <c r="C3124" s="0" t="s">
        <v>519</v>
      </c>
      <c r="D3124" s="0" t="s">
        <v>520</v>
      </c>
      <c r="E3124" s="0" t="s">
        <v>528</v>
      </c>
      <c r="F3124" s="0" t="s">
        <v>539</v>
      </c>
      <c r="G3124" s="0" t="s">
        <v>530</v>
      </c>
    </row>
    <row r="3125" customFormat="false" ht="12.8" hidden="false" customHeight="false" outlineLevel="0" collapsed="false">
      <c r="A3125" s="0" t="s">
        <v>15</v>
      </c>
      <c r="B3125" s="0" t="s">
        <v>354</v>
      </c>
      <c r="C3125" s="0" t="s">
        <v>519</v>
      </c>
      <c r="D3125" s="0" t="s">
        <v>520</v>
      </c>
      <c r="E3125" s="0" t="s">
        <v>531</v>
      </c>
      <c r="F3125" s="0" t="s">
        <v>539</v>
      </c>
      <c r="G3125" s="0" t="s">
        <v>530</v>
      </c>
    </row>
    <row r="3126" customFormat="false" ht="12.8" hidden="false" customHeight="false" outlineLevel="0" collapsed="false">
      <c r="A3126" s="0" t="s">
        <v>15</v>
      </c>
      <c r="B3126" s="0" t="s">
        <v>354</v>
      </c>
      <c r="C3126" s="0" t="s">
        <v>519</v>
      </c>
      <c r="D3126" s="0" t="s">
        <v>520</v>
      </c>
      <c r="E3126" s="0" t="s">
        <v>533</v>
      </c>
      <c r="F3126" s="0" t="s">
        <v>539</v>
      </c>
      <c r="G3126" s="0" t="s">
        <v>530</v>
      </c>
    </row>
    <row r="3127" customFormat="false" ht="12.8" hidden="false" customHeight="false" outlineLevel="0" collapsed="false">
      <c r="A3127" s="0" t="s">
        <v>15</v>
      </c>
      <c r="B3127" s="0" t="s">
        <v>354</v>
      </c>
      <c r="C3127" s="0" t="s">
        <v>519</v>
      </c>
      <c r="D3127" s="0" t="s">
        <v>520</v>
      </c>
      <c r="E3127" s="0" t="s">
        <v>534</v>
      </c>
      <c r="F3127" s="0" t="s">
        <v>539</v>
      </c>
      <c r="G3127" s="0" t="s">
        <v>530</v>
      </c>
    </row>
    <row r="3128" customFormat="false" ht="12.8" hidden="false" customHeight="false" outlineLevel="0" collapsed="false">
      <c r="A3128" s="0" t="s">
        <v>15</v>
      </c>
      <c r="B3128" s="0" t="s">
        <v>354</v>
      </c>
      <c r="C3128" s="0" t="s">
        <v>519</v>
      </c>
      <c r="D3128" s="0" t="s">
        <v>520</v>
      </c>
      <c r="E3128" s="0" t="s">
        <v>535</v>
      </c>
      <c r="F3128" s="0" t="s">
        <v>539</v>
      </c>
      <c r="G3128" s="0" t="s">
        <v>530</v>
      </c>
    </row>
    <row r="3129" customFormat="false" ht="12.8" hidden="false" customHeight="false" outlineLevel="0" collapsed="false">
      <c r="A3129" s="0" t="s">
        <v>15</v>
      </c>
      <c r="B3129" s="0" t="s">
        <v>354</v>
      </c>
      <c r="C3129" s="0" t="s">
        <v>519</v>
      </c>
      <c r="D3129" s="0" t="s">
        <v>520</v>
      </c>
      <c r="E3129" s="0" t="s">
        <v>536</v>
      </c>
      <c r="F3129" s="0" t="s">
        <v>539</v>
      </c>
      <c r="G3129" s="0" t="s">
        <v>530</v>
      </c>
    </row>
    <row r="3130" customFormat="false" ht="12.8" hidden="false" customHeight="false" outlineLevel="0" collapsed="false">
      <c r="A3130" s="0" t="s">
        <v>15</v>
      </c>
      <c r="B3130" s="0" t="s">
        <v>354</v>
      </c>
      <c r="C3130" s="0" t="s">
        <v>521</v>
      </c>
      <c r="D3130" s="0" t="s">
        <v>520</v>
      </c>
      <c r="E3130" s="0" t="s">
        <v>537</v>
      </c>
      <c r="F3130" s="0" t="s">
        <v>539</v>
      </c>
      <c r="G3130" s="0" t="s">
        <v>530</v>
      </c>
    </row>
    <row r="3131" customFormat="false" ht="12.8" hidden="false" customHeight="false" outlineLevel="0" collapsed="false">
      <c r="A3131" s="0" t="s">
        <v>15</v>
      </c>
      <c r="B3131" s="0" t="s">
        <v>354</v>
      </c>
      <c r="C3131" s="0" t="s">
        <v>521</v>
      </c>
      <c r="D3131" s="0" t="s">
        <v>520</v>
      </c>
      <c r="E3131" s="0" t="s">
        <v>531</v>
      </c>
      <c r="F3131" s="0" t="s">
        <v>539</v>
      </c>
      <c r="G3131" s="0" t="s">
        <v>530</v>
      </c>
    </row>
    <row r="3132" customFormat="false" ht="12.8" hidden="false" customHeight="false" outlineLevel="0" collapsed="false">
      <c r="A3132" s="0" t="s">
        <v>15</v>
      </c>
      <c r="B3132" s="0" t="s">
        <v>354</v>
      </c>
      <c r="C3132" s="0" t="s">
        <v>521</v>
      </c>
      <c r="D3132" s="0" t="s">
        <v>520</v>
      </c>
      <c r="E3132" s="0" t="s">
        <v>538</v>
      </c>
      <c r="F3132" s="0" t="s">
        <v>539</v>
      </c>
      <c r="G3132" s="0" t="s">
        <v>530</v>
      </c>
    </row>
    <row r="3133" customFormat="false" ht="12.8" hidden="false" customHeight="false" outlineLevel="0" collapsed="false">
      <c r="A3133" s="0" t="s">
        <v>15</v>
      </c>
      <c r="B3133" s="0" t="s">
        <v>354</v>
      </c>
      <c r="C3133" s="0" t="s">
        <v>521</v>
      </c>
      <c r="D3133" s="0" t="s">
        <v>520</v>
      </c>
      <c r="E3133" s="0" t="s">
        <v>536</v>
      </c>
      <c r="F3133" s="0" t="s">
        <v>539</v>
      </c>
      <c r="G3133" s="0" t="s">
        <v>530</v>
      </c>
    </row>
    <row r="3134" customFormat="false" ht="12.8" hidden="false" customHeight="false" outlineLevel="0" collapsed="false">
      <c r="A3134" s="0" t="s">
        <v>15</v>
      </c>
      <c r="B3134" s="0" t="s">
        <v>355</v>
      </c>
      <c r="C3134" s="0" t="s">
        <v>519</v>
      </c>
      <c r="D3134" s="0" t="s">
        <v>520</v>
      </c>
      <c r="E3134" s="0" t="s">
        <v>528</v>
      </c>
      <c r="F3134" s="0" t="s">
        <v>540</v>
      </c>
      <c r="G3134" s="0" t="s">
        <v>530</v>
      </c>
    </row>
    <row r="3135" customFormat="false" ht="12.8" hidden="false" customHeight="false" outlineLevel="0" collapsed="false">
      <c r="A3135" s="0" t="s">
        <v>15</v>
      </c>
      <c r="B3135" s="0" t="s">
        <v>355</v>
      </c>
      <c r="C3135" s="0" t="s">
        <v>519</v>
      </c>
      <c r="D3135" s="0" t="s">
        <v>520</v>
      </c>
      <c r="E3135" s="0" t="s">
        <v>531</v>
      </c>
      <c r="F3135" s="0" t="s">
        <v>540</v>
      </c>
      <c r="G3135" s="0" t="s">
        <v>530</v>
      </c>
    </row>
    <row r="3136" customFormat="false" ht="12.8" hidden="false" customHeight="false" outlineLevel="0" collapsed="false">
      <c r="A3136" s="0" t="s">
        <v>15</v>
      </c>
      <c r="B3136" s="0" t="s">
        <v>355</v>
      </c>
      <c r="C3136" s="0" t="s">
        <v>519</v>
      </c>
      <c r="D3136" s="0" t="s">
        <v>520</v>
      </c>
      <c r="E3136" s="0" t="s">
        <v>533</v>
      </c>
      <c r="F3136" s="0" t="s">
        <v>540</v>
      </c>
      <c r="G3136" s="0" t="s">
        <v>530</v>
      </c>
    </row>
    <row r="3137" customFormat="false" ht="12.8" hidden="false" customHeight="false" outlineLevel="0" collapsed="false">
      <c r="A3137" s="0" t="s">
        <v>15</v>
      </c>
      <c r="B3137" s="0" t="s">
        <v>355</v>
      </c>
      <c r="C3137" s="0" t="s">
        <v>519</v>
      </c>
      <c r="D3137" s="0" t="s">
        <v>520</v>
      </c>
      <c r="E3137" s="0" t="s">
        <v>534</v>
      </c>
      <c r="F3137" s="0" t="s">
        <v>540</v>
      </c>
      <c r="G3137" s="0" t="s">
        <v>530</v>
      </c>
    </row>
    <row r="3138" customFormat="false" ht="12.8" hidden="false" customHeight="false" outlineLevel="0" collapsed="false">
      <c r="A3138" s="0" t="s">
        <v>15</v>
      </c>
      <c r="B3138" s="0" t="s">
        <v>355</v>
      </c>
      <c r="C3138" s="0" t="s">
        <v>519</v>
      </c>
      <c r="D3138" s="0" t="s">
        <v>520</v>
      </c>
      <c r="E3138" s="0" t="s">
        <v>535</v>
      </c>
      <c r="F3138" s="0" t="s">
        <v>540</v>
      </c>
      <c r="G3138" s="0" t="s">
        <v>530</v>
      </c>
    </row>
    <row r="3139" customFormat="false" ht="12.8" hidden="false" customHeight="false" outlineLevel="0" collapsed="false">
      <c r="A3139" s="0" t="s">
        <v>15</v>
      </c>
      <c r="B3139" s="0" t="s">
        <v>355</v>
      </c>
      <c r="C3139" s="0" t="s">
        <v>519</v>
      </c>
      <c r="D3139" s="0" t="s">
        <v>520</v>
      </c>
      <c r="E3139" s="0" t="s">
        <v>536</v>
      </c>
      <c r="F3139" s="0" t="s">
        <v>540</v>
      </c>
      <c r="G3139" s="0" t="s">
        <v>530</v>
      </c>
    </row>
    <row r="3140" customFormat="false" ht="12.8" hidden="false" customHeight="false" outlineLevel="0" collapsed="false">
      <c r="A3140" s="0" t="s">
        <v>15</v>
      </c>
      <c r="B3140" s="0" t="s">
        <v>355</v>
      </c>
      <c r="C3140" s="0" t="s">
        <v>521</v>
      </c>
      <c r="D3140" s="0" t="s">
        <v>520</v>
      </c>
      <c r="E3140" s="0" t="s">
        <v>537</v>
      </c>
      <c r="F3140" s="0" t="s">
        <v>540</v>
      </c>
      <c r="G3140" s="0" t="s">
        <v>530</v>
      </c>
    </row>
    <row r="3141" customFormat="false" ht="12.8" hidden="false" customHeight="false" outlineLevel="0" collapsed="false">
      <c r="A3141" s="0" t="s">
        <v>15</v>
      </c>
      <c r="B3141" s="0" t="s">
        <v>355</v>
      </c>
      <c r="C3141" s="0" t="s">
        <v>521</v>
      </c>
      <c r="D3141" s="0" t="s">
        <v>520</v>
      </c>
      <c r="E3141" s="0" t="s">
        <v>531</v>
      </c>
      <c r="F3141" s="0" t="s">
        <v>540</v>
      </c>
      <c r="G3141" s="0" t="s">
        <v>530</v>
      </c>
    </row>
    <row r="3142" customFormat="false" ht="12.8" hidden="false" customHeight="false" outlineLevel="0" collapsed="false">
      <c r="A3142" s="0" t="s">
        <v>15</v>
      </c>
      <c r="B3142" s="0" t="s">
        <v>355</v>
      </c>
      <c r="C3142" s="0" t="s">
        <v>521</v>
      </c>
      <c r="D3142" s="0" t="s">
        <v>520</v>
      </c>
      <c r="E3142" s="0" t="s">
        <v>538</v>
      </c>
      <c r="F3142" s="0" t="s">
        <v>540</v>
      </c>
      <c r="G3142" s="0" t="s">
        <v>530</v>
      </c>
    </row>
    <row r="3143" customFormat="false" ht="12.8" hidden="false" customHeight="false" outlineLevel="0" collapsed="false">
      <c r="A3143" s="0" t="s">
        <v>15</v>
      </c>
      <c r="B3143" s="0" t="s">
        <v>355</v>
      </c>
      <c r="C3143" s="0" t="s">
        <v>521</v>
      </c>
      <c r="D3143" s="0" t="s">
        <v>520</v>
      </c>
      <c r="E3143" s="0" t="s">
        <v>536</v>
      </c>
      <c r="F3143" s="0" t="s">
        <v>540</v>
      </c>
      <c r="G3143" s="0" t="s">
        <v>530</v>
      </c>
    </row>
    <row r="3144" customFormat="false" ht="12.8" hidden="false" customHeight="false" outlineLevel="0" collapsed="false">
      <c r="A3144" s="0" t="s">
        <v>15</v>
      </c>
      <c r="B3144" s="0" t="s">
        <v>356</v>
      </c>
      <c r="C3144" s="0" t="s">
        <v>519</v>
      </c>
      <c r="D3144" s="0" t="s">
        <v>520</v>
      </c>
      <c r="E3144" s="0" t="s">
        <v>528</v>
      </c>
      <c r="F3144" s="0" t="s">
        <v>540</v>
      </c>
      <c r="G3144" s="0" t="s">
        <v>530</v>
      </c>
    </row>
    <row r="3145" customFormat="false" ht="12.8" hidden="false" customHeight="false" outlineLevel="0" collapsed="false">
      <c r="A3145" s="0" t="s">
        <v>15</v>
      </c>
      <c r="B3145" s="0" t="s">
        <v>356</v>
      </c>
      <c r="C3145" s="0" t="s">
        <v>519</v>
      </c>
      <c r="D3145" s="0" t="s">
        <v>520</v>
      </c>
      <c r="E3145" s="0" t="s">
        <v>531</v>
      </c>
      <c r="F3145" s="0" t="s">
        <v>540</v>
      </c>
      <c r="G3145" s="0" t="s">
        <v>530</v>
      </c>
    </row>
    <row r="3146" customFormat="false" ht="12.8" hidden="false" customHeight="false" outlineLevel="0" collapsed="false">
      <c r="A3146" s="0" t="s">
        <v>15</v>
      </c>
      <c r="B3146" s="0" t="s">
        <v>356</v>
      </c>
      <c r="C3146" s="0" t="s">
        <v>519</v>
      </c>
      <c r="D3146" s="0" t="s">
        <v>520</v>
      </c>
      <c r="E3146" s="0" t="s">
        <v>533</v>
      </c>
      <c r="F3146" s="0" t="s">
        <v>540</v>
      </c>
      <c r="G3146" s="0" t="s">
        <v>530</v>
      </c>
    </row>
    <row r="3147" customFormat="false" ht="12.8" hidden="false" customHeight="false" outlineLevel="0" collapsed="false">
      <c r="A3147" s="0" t="s">
        <v>15</v>
      </c>
      <c r="B3147" s="0" t="s">
        <v>356</v>
      </c>
      <c r="C3147" s="0" t="s">
        <v>519</v>
      </c>
      <c r="D3147" s="0" t="s">
        <v>520</v>
      </c>
      <c r="E3147" s="0" t="s">
        <v>534</v>
      </c>
      <c r="F3147" s="0" t="s">
        <v>540</v>
      </c>
      <c r="G3147" s="0" t="s">
        <v>530</v>
      </c>
    </row>
    <row r="3148" customFormat="false" ht="12.8" hidden="false" customHeight="false" outlineLevel="0" collapsed="false">
      <c r="A3148" s="0" t="s">
        <v>15</v>
      </c>
      <c r="B3148" s="0" t="s">
        <v>356</v>
      </c>
      <c r="C3148" s="0" t="s">
        <v>519</v>
      </c>
      <c r="D3148" s="0" t="s">
        <v>520</v>
      </c>
      <c r="E3148" s="0" t="s">
        <v>535</v>
      </c>
      <c r="F3148" s="0" t="s">
        <v>540</v>
      </c>
      <c r="G3148" s="0" t="s">
        <v>530</v>
      </c>
    </row>
    <row r="3149" customFormat="false" ht="12.8" hidden="false" customHeight="false" outlineLevel="0" collapsed="false">
      <c r="A3149" s="0" t="s">
        <v>15</v>
      </c>
      <c r="B3149" s="0" t="s">
        <v>356</v>
      </c>
      <c r="C3149" s="0" t="s">
        <v>519</v>
      </c>
      <c r="D3149" s="0" t="s">
        <v>520</v>
      </c>
      <c r="E3149" s="0" t="s">
        <v>536</v>
      </c>
      <c r="F3149" s="0" t="s">
        <v>540</v>
      </c>
      <c r="G3149" s="0" t="s">
        <v>530</v>
      </c>
    </row>
    <row r="3150" customFormat="false" ht="12.8" hidden="false" customHeight="false" outlineLevel="0" collapsed="false">
      <c r="A3150" s="0" t="s">
        <v>15</v>
      </c>
      <c r="B3150" s="0" t="s">
        <v>356</v>
      </c>
      <c r="C3150" s="0" t="s">
        <v>521</v>
      </c>
      <c r="D3150" s="0" t="s">
        <v>520</v>
      </c>
      <c r="E3150" s="0" t="s">
        <v>537</v>
      </c>
      <c r="F3150" s="0" t="s">
        <v>540</v>
      </c>
      <c r="G3150" s="0" t="s">
        <v>530</v>
      </c>
    </row>
    <row r="3151" customFormat="false" ht="12.8" hidden="false" customHeight="false" outlineLevel="0" collapsed="false">
      <c r="A3151" s="0" t="s">
        <v>15</v>
      </c>
      <c r="B3151" s="0" t="s">
        <v>356</v>
      </c>
      <c r="C3151" s="0" t="s">
        <v>521</v>
      </c>
      <c r="D3151" s="0" t="s">
        <v>520</v>
      </c>
      <c r="E3151" s="0" t="s">
        <v>531</v>
      </c>
      <c r="F3151" s="0" t="s">
        <v>540</v>
      </c>
      <c r="G3151" s="0" t="s">
        <v>530</v>
      </c>
    </row>
    <row r="3152" customFormat="false" ht="12.8" hidden="false" customHeight="false" outlineLevel="0" collapsed="false">
      <c r="A3152" s="0" t="s">
        <v>15</v>
      </c>
      <c r="B3152" s="0" t="s">
        <v>356</v>
      </c>
      <c r="C3152" s="0" t="s">
        <v>521</v>
      </c>
      <c r="D3152" s="0" t="s">
        <v>520</v>
      </c>
      <c r="E3152" s="0" t="s">
        <v>538</v>
      </c>
      <c r="F3152" s="0" t="s">
        <v>540</v>
      </c>
      <c r="G3152" s="0" t="s">
        <v>530</v>
      </c>
    </row>
    <row r="3153" customFormat="false" ht="12.8" hidden="false" customHeight="false" outlineLevel="0" collapsed="false">
      <c r="A3153" s="0" t="s">
        <v>15</v>
      </c>
      <c r="B3153" s="0" t="s">
        <v>356</v>
      </c>
      <c r="C3153" s="0" t="s">
        <v>521</v>
      </c>
      <c r="D3153" s="0" t="s">
        <v>520</v>
      </c>
      <c r="E3153" s="0" t="s">
        <v>536</v>
      </c>
      <c r="F3153" s="0" t="s">
        <v>540</v>
      </c>
      <c r="G3153" s="0" t="s">
        <v>530</v>
      </c>
    </row>
    <row r="3154" customFormat="false" ht="12.8" hidden="false" customHeight="false" outlineLevel="0" collapsed="false">
      <c r="A3154" s="0" t="s">
        <v>15</v>
      </c>
      <c r="B3154" s="0" t="s">
        <v>357</v>
      </c>
      <c r="C3154" s="0" t="s">
        <v>519</v>
      </c>
      <c r="D3154" s="0" t="s">
        <v>520</v>
      </c>
      <c r="E3154" s="0" t="s">
        <v>528</v>
      </c>
      <c r="F3154" s="0" t="s">
        <v>540</v>
      </c>
      <c r="G3154" s="0" t="s">
        <v>530</v>
      </c>
    </row>
    <row r="3155" customFormat="false" ht="12.8" hidden="false" customHeight="false" outlineLevel="0" collapsed="false">
      <c r="A3155" s="0" t="s">
        <v>15</v>
      </c>
      <c r="B3155" s="0" t="s">
        <v>357</v>
      </c>
      <c r="C3155" s="0" t="s">
        <v>519</v>
      </c>
      <c r="D3155" s="0" t="s">
        <v>520</v>
      </c>
      <c r="E3155" s="0" t="s">
        <v>531</v>
      </c>
      <c r="F3155" s="0" t="s">
        <v>540</v>
      </c>
      <c r="G3155" s="0" t="s">
        <v>530</v>
      </c>
    </row>
    <row r="3156" customFormat="false" ht="12.8" hidden="false" customHeight="false" outlineLevel="0" collapsed="false">
      <c r="A3156" s="0" t="s">
        <v>15</v>
      </c>
      <c r="B3156" s="0" t="s">
        <v>357</v>
      </c>
      <c r="C3156" s="0" t="s">
        <v>519</v>
      </c>
      <c r="D3156" s="0" t="s">
        <v>520</v>
      </c>
      <c r="E3156" s="0" t="s">
        <v>533</v>
      </c>
      <c r="F3156" s="0" t="s">
        <v>540</v>
      </c>
      <c r="G3156" s="0" t="s">
        <v>530</v>
      </c>
    </row>
    <row r="3157" customFormat="false" ht="12.8" hidden="false" customHeight="false" outlineLevel="0" collapsed="false">
      <c r="A3157" s="0" t="s">
        <v>15</v>
      </c>
      <c r="B3157" s="0" t="s">
        <v>357</v>
      </c>
      <c r="C3157" s="0" t="s">
        <v>519</v>
      </c>
      <c r="D3157" s="0" t="s">
        <v>520</v>
      </c>
      <c r="E3157" s="0" t="s">
        <v>534</v>
      </c>
      <c r="F3157" s="0" t="s">
        <v>540</v>
      </c>
      <c r="G3157" s="0" t="s">
        <v>530</v>
      </c>
    </row>
    <row r="3158" customFormat="false" ht="12.8" hidden="false" customHeight="false" outlineLevel="0" collapsed="false">
      <c r="A3158" s="0" t="s">
        <v>15</v>
      </c>
      <c r="B3158" s="0" t="s">
        <v>357</v>
      </c>
      <c r="C3158" s="0" t="s">
        <v>519</v>
      </c>
      <c r="D3158" s="0" t="s">
        <v>520</v>
      </c>
      <c r="E3158" s="0" t="s">
        <v>535</v>
      </c>
      <c r="F3158" s="0" t="s">
        <v>540</v>
      </c>
      <c r="G3158" s="0" t="s">
        <v>530</v>
      </c>
    </row>
    <row r="3159" customFormat="false" ht="12.8" hidden="false" customHeight="false" outlineLevel="0" collapsed="false">
      <c r="A3159" s="0" t="s">
        <v>15</v>
      </c>
      <c r="B3159" s="0" t="s">
        <v>357</v>
      </c>
      <c r="C3159" s="0" t="s">
        <v>519</v>
      </c>
      <c r="D3159" s="0" t="s">
        <v>520</v>
      </c>
      <c r="E3159" s="0" t="s">
        <v>536</v>
      </c>
      <c r="F3159" s="0" t="s">
        <v>540</v>
      </c>
      <c r="G3159" s="0" t="s">
        <v>530</v>
      </c>
    </row>
    <row r="3160" customFormat="false" ht="12.8" hidden="false" customHeight="false" outlineLevel="0" collapsed="false">
      <c r="A3160" s="0" t="s">
        <v>15</v>
      </c>
      <c r="B3160" s="0" t="s">
        <v>357</v>
      </c>
      <c r="C3160" s="0" t="s">
        <v>521</v>
      </c>
      <c r="D3160" s="0" t="s">
        <v>520</v>
      </c>
      <c r="E3160" s="0" t="s">
        <v>537</v>
      </c>
      <c r="F3160" s="0" t="s">
        <v>540</v>
      </c>
      <c r="G3160" s="0" t="s">
        <v>530</v>
      </c>
    </row>
    <row r="3161" customFormat="false" ht="12.8" hidden="false" customHeight="false" outlineLevel="0" collapsed="false">
      <c r="A3161" s="0" t="s">
        <v>15</v>
      </c>
      <c r="B3161" s="0" t="s">
        <v>357</v>
      </c>
      <c r="C3161" s="0" t="s">
        <v>521</v>
      </c>
      <c r="D3161" s="0" t="s">
        <v>520</v>
      </c>
      <c r="E3161" s="0" t="s">
        <v>531</v>
      </c>
      <c r="F3161" s="0" t="s">
        <v>540</v>
      </c>
      <c r="G3161" s="0" t="s">
        <v>530</v>
      </c>
    </row>
    <row r="3162" customFormat="false" ht="12.8" hidden="false" customHeight="false" outlineLevel="0" collapsed="false">
      <c r="A3162" s="0" t="s">
        <v>15</v>
      </c>
      <c r="B3162" s="0" t="s">
        <v>357</v>
      </c>
      <c r="C3162" s="0" t="s">
        <v>521</v>
      </c>
      <c r="D3162" s="0" t="s">
        <v>520</v>
      </c>
      <c r="E3162" s="0" t="s">
        <v>538</v>
      </c>
      <c r="F3162" s="0" t="s">
        <v>540</v>
      </c>
      <c r="G3162" s="0" t="s">
        <v>530</v>
      </c>
    </row>
    <row r="3163" customFormat="false" ht="12.8" hidden="false" customHeight="false" outlineLevel="0" collapsed="false">
      <c r="A3163" s="0" t="s">
        <v>15</v>
      </c>
      <c r="B3163" s="0" t="s">
        <v>357</v>
      </c>
      <c r="C3163" s="0" t="s">
        <v>521</v>
      </c>
      <c r="D3163" s="0" t="s">
        <v>520</v>
      </c>
      <c r="E3163" s="0" t="s">
        <v>536</v>
      </c>
      <c r="F3163" s="0" t="s">
        <v>540</v>
      </c>
      <c r="G3163" s="0" t="s">
        <v>530</v>
      </c>
    </row>
    <row r="3164" customFormat="false" ht="12.8" hidden="false" customHeight="false" outlineLevel="0" collapsed="false">
      <c r="A3164" s="0" t="s">
        <v>15</v>
      </c>
      <c r="B3164" s="0" t="s">
        <v>358</v>
      </c>
      <c r="C3164" s="0" t="s">
        <v>519</v>
      </c>
      <c r="D3164" s="0" t="s">
        <v>520</v>
      </c>
      <c r="E3164" s="0" t="s">
        <v>528</v>
      </c>
      <c r="F3164" s="0" t="s">
        <v>539</v>
      </c>
      <c r="G3164" s="0" t="s">
        <v>530</v>
      </c>
    </row>
    <row r="3165" customFormat="false" ht="12.8" hidden="false" customHeight="false" outlineLevel="0" collapsed="false">
      <c r="A3165" s="0" t="s">
        <v>15</v>
      </c>
      <c r="B3165" s="0" t="s">
        <v>358</v>
      </c>
      <c r="C3165" s="0" t="s">
        <v>519</v>
      </c>
      <c r="D3165" s="0" t="s">
        <v>520</v>
      </c>
      <c r="E3165" s="0" t="s">
        <v>531</v>
      </c>
      <c r="F3165" s="0" t="s">
        <v>539</v>
      </c>
      <c r="G3165" s="0" t="s">
        <v>530</v>
      </c>
    </row>
    <row r="3166" customFormat="false" ht="12.8" hidden="false" customHeight="false" outlineLevel="0" collapsed="false">
      <c r="A3166" s="0" t="s">
        <v>15</v>
      </c>
      <c r="B3166" s="0" t="s">
        <v>358</v>
      </c>
      <c r="C3166" s="0" t="s">
        <v>519</v>
      </c>
      <c r="D3166" s="0" t="s">
        <v>520</v>
      </c>
      <c r="E3166" s="0" t="s">
        <v>533</v>
      </c>
      <c r="F3166" s="0" t="s">
        <v>539</v>
      </c>
      <c r="G3166" s="0" t="s">
        <v>530</v>
      </c>
    </row>
    <row r="3167" customFormat="false" ht="12.8" hidden="false" customHeight="false" outlineLevel="0" collapsed="false">
      <c r="A3167" s="0" t="s">
        <v>15</v>
      </c>
      <c r="B3167" s="0" t="s">
        <v>358</v>
      </c>
      <c r="C3167" s="0" t="s">
        <v>519</v>
      </c>
      <c r="D3167" s="0" t="s">
        <v>520</v>
      </c>
      <c r="E3167" s="0" t="s">
        <v>534</v>
      </c>
      <c r="F3167" s="0" t="s">
        <v>539</v>
      </c>
      <c r="G3167" s="0" t="s">
        <v>530</v>
      </c>
    </row>
    <row r="3168" customFormat="false" ht="12.8" hidden="false" customHeight="false" outlineLevel="0" collapsed="false">
      <c r="A3168" s="0" t="s">
        <v>15</v>
      </c>
      <c r="B3168" s="0" t="s">
        <v>358</v>
      </c>
      <c r="C3168" s="0" t="s">
        <v>519</v>
      </c>
      <c r="D3168" s="0" t="s">
        <v>520</v>
      </c>
      <c r="E3168" s="0" t="s">
        <v>535</v>
      </c>
      <c r="F3168" s="0" t="s">
        <v>539</v>
      </c>
      <c r="G3168" s="0" t="s">
        <v>530</v>
      </c>
    </row>
    <row r="3169" customFormat="false" ht="12.8" hidden="false" customHeight="false" outlineLevel="0" collapsed="false">
      <c r="A3169" s="0" t="s">
        <v>15</v>
      </c>
      <c r="B3169" s="0" t="s">
        <v>358</v>
      </c>
      <c r="C3169" s="0" t="s">
        <v>519</v>
      </c>
      <c r="D3169" s="0" t="s">
        <v>520</v>
      </c>
      <c r="E3169" s="0" t="s">
        <v>536</v>
      </c>
      <c r="F3169" s="0" t="s">
        <v>539</v>
      </c>
      <c r="G3169" s="0" t="s">
        <v>530</v>
      </c>
    </row>
    <row r="3170" customFormat="false" ht="12.8" hidden="false" customHeight="false" outlineLevel="0" collapsed="false">
      <c r="A3170" s="0" t="s">
        <v>15</v>
      </c>
      <c r="B3170" s="0" t="s">
        <v>358</v>
      </c>
      <c r="C3170" s="0" t="s">
        <v>521</v>
      </c>
      <c r="D3170" s="0" t="s">
        <v>520</v>
      </c>
      <c r="E3170" s="0" t="s">
        <v>537</v>
      </c>
      <c r="F3170" s="0" t="s">
        <v>539</v>
      </c>
      <c r="G3170" s="0" t="s">
        <v>530</v>
      </c>
    </row>
    <row r="3171" customFormat="false" ht="12.8" hidden="false" customHeight="false" outlineLevel="0" collapsed="false">
      <c r="A3171" s="0" t="s">
        <v>15</v>
      </c>
      <c r="B3171" s="0" t="s">
        <v>358</v>
      </c>
      <c r="C3171" s="0" t="s">
        <v>521</v>
      </c>
      <c r="D3171" s="0" t="s">
        <v>520</v>
      </c>
      <c r="E3171" s="0" t="s">
        <v>531</v>
      </c>
      <c r="F3171" s="0" t="s">
        <v>539</v>
      </c>
      <c r="G3171" s="0" t="s">
        <v>530</v>
      </c>
    </row>
    <row r="3172" customFormat="false" ht="12.8" hidden="false" customHeight="false" outlineLevel="0" collapsed="false">
      <c r="A3172" s="0" t="s">
        <v>15</v>
      </c>
      <c r="B3172" s="0" t="s">
        <v>358</v>
      </c>
      <c r="C3172" s="0" t="s">
        <v>521</v>
      </c>
      <c r="D3172" s="0" t="s">
        <v>520</v>
      </c>
      <c r="E3172" s="0" t="s">
        <v>538</v>
      </c>
      <c r="F3172" s="0" t="s">
        <v>539</v>
      </c>
      <c r="G3172" s="0" t="s">
        <v>530</v>
      </c>
    </row>
    <row r="3173" customFormat="false" ht="12.8" hidden="false" customHeight="false" outlineLevel="0" collapsed="false">
      <c r="A3173" s="0" t="s">
        <v>15</v>
      </c>
      <c r="B3173" s="0" t="s">
        <v>358</v>
      </c>
      <c r="C3173" s="0" t="s">
        <v>521</v>
      </c>
      <c r="D3173" s="0" t="s">
        <v>520</v>
      </c>
      <c r="E3173" s="0" t="s">
        <v>536</v>
      </c>
      <c r="F3173" s="0" t="s">
        <v>539</v>
      </c>
      <c r="G3173" s="0" t="s">
        <v>530</v>
      </c>
    </row>
    <row r="3174" customFormat="false" ht="12.8" hidden="false" customHeight="false" outlineLevel="0" collapsed="false">
      <c r="A3174" s="0" t="s">
        <v>15</v>
      </c>
      <c r="B3174" s="0" t="s">
        <v>359</v>
      </c>
      <c r="C3174" s="0" t="s">
        <v>519</v>
      </c>
      <c r="D3174" s="0" t="s">
        <v>520</v>
      </c>
      <c r="E3174" s="0" t="s">
        <v>528</v>
      </c>
      <c r="F3174" s="0" t="s">
        <v>539</v>
      </c>
      <c r="G3174" s="0" t="s">
        <v>530</v>
      </c>
    </row>
    <row r="3175" customFormat="false" ht="12.8" hidden="false" customHeight="false" outlineLevel="0" collapsed="false">
      <c r="A3175" s="0" t="s">
        <v>15</v>
      </c>
      <c r="B3175" s="0" t="s">
        <v>359</v>
      </c>
      <c r="C3175" s="0" t="s">
        <v>519</v>
      </c>
      <c r="D3175" s="0" t="s">
        <v>520</v>
      </c>
      <c r="E3175" s="0" t="s">
        <v>531</v>
      </c>
      <c r="F3175" s="0" t="s">
        <v>539</v>
      </c>
      <c r="G3175" s="0" t="s">
        <v>530</v>
      </c>
    </row>
    <row r="3176" customFormat="false" ht="12.8" hidden="false" customHeight="false" outlineLevel="0" collapsed="false">
      <c r="A3176" s="0" t="s">
        <v>15</v>
      </c>
      <c r="B3176" s="0" t="s">
        <v>359</v>
      </c>
      <c r="C3176" s="0" t="s">
        <v>519</v>
      </c>
      <c r="D3176" s="0" t="s">
        <v>520</v>
      </c>
      <c r="E3176" s="0" t="s">
        <v>533</v>
      </c>
      <c r="F3176" s="0" t="s">
        <v>539</v>
      </c>
      <c r="G3176" s="0" t="s">
        <v>530</v>
      </c>
    </row>
    <row r="3177" customFormat="false" ht="12.8" hidden="false" customHeight="false" outlineLevel="0" collapsed="false">
      <c r="A3177" s="0" t="s">
        <v>15</v>
      </c>
      <c r="B3177" s="0" t="s">
        <v>359</v>
      </c>
      <c r="C3177" s="0" t="s">
        <v>519</v>
      </c>
      <c r="D3177" s="0" t="s">
        <v>520</v>
      </c>
      <c r="E3177" s="0" t="s">
        <v>534</v>
      </c>
      <c r="F3177" s="0" t="s">
        <v>539</v>
      </c>
      <c r="G3177" s="0" t="s">
        <v>530</v>
      </c>
    </row>
    <row r="3178" customFormat="false" ht="12.8" hidden="false" customHeight="false" outlineLevel="0" collapsed="false">
      <c r="A3178" s="0" t="s">
        <v>15</v>
      </c>
      <c r="B3178" s="0" t="s">
        <v>359</v>
      </c>
      <c r="C3178" s="0" t="s">
        <v>519</v>
      </c>
      <c r="D3178" s="0" t="s">
        <v>520</v>
      </c>
      <c r="E3178" s="0" t="s">
        <v>535</v>
      </c>
      <c r="F3178" s="0" t="s">
        <v>539</v>
      </c>
      <c r="G3178" s="0" t="s">
        <v>530</v>
      </c>
    </row>
    <row r="3179" customFormat="false" ht="12.8" hidden="false" customHeight="false" outlineLevel="0" collapsed="false">
      <c r="A3179" s="0" t="s">
        <v>15</v>
      </c>
      <c r="B3179" s="0" t="s">
        <v>359</v>
      </c>
      <c r="C3179" s="0" t="s">
        <v>519</v>
      </c>
      <c r="D3179" s="0" t="s">
        <v>520</v>
      </c>
      <c r="E3179" s="0" t="s">
        <v>536</v>
      </c>
      <c r="F3179" s="0" t="s">
        <v>539</v>
      </c>
      <c r="G3179" s="0" t="s">
        <v>530</v>
      </c>
    </row>
    <row r="3180" customFormat="false" ht="12.8" hidden="false" customHeight="false" outlineLevel="0" collapsed="false">
      <c r="A3180" s="0" t="s">
        <v>15</v>
      </c>
      <c r="B3180" s="0" t="s">
        <v>359</v>
      </c>
      <c r="C3180" s="0" t="s">
        <v>521</v>
      </c>
      <c r="D3180" s="0" t="s">
        <v>520</v>
      </c>
      <c r="E3180" s="0" t="s">
        <v>537</v>
      </c>
      <c r="F3180" s="0" t="s">
        <v>539</v>
      </c>
      <c r="G3180" s="0" t="s">
        <v>530</v>
      </c>
    </row>
    <row r="3181" customFormat="false" ht="12.8" hidden="false" customHeight="false" outlineLevel="0" collapsed="false">
      <c r="A3181" s="0" t="s">
        <v>15</v>
      </c>
      <c r="B3181" s="0" t="s">
        <v>359</v>
      </c>
      <c r="C3181" s="0" t="s">
        <v>521</v>
      </c>
      <c r="D3181" s="0" t="s">
        <v>520</v>
      </c>
      <c r="E3181" s="0" t="s">
        <v>531</v>
      </c>
      <c r="F3181" s="0" t="s">
        <v>539</v>
      </c>
      <c r="G3181" s="0" t="s">
        <v>530</v>
      </c>
    </row>
    <row r="3182" customFormat="false" ht="12.8" hidden="false" customHeight="false" outlineLevel="0" collapsed="false">
      <c r="A3182" s="0" t="s">
        <v>15</v>
      </c>
      <c r="B3182" s="0" t="s">
        <v>359</v>
      </c>
      <c r="C3182" s="0" t="s">
        <v>521</v>
      </c>
      <c r="D3182" s="0" t="s">
        <v>520</v>
      </c>
      <c r="E3182" s="0" t="s">
        <v>538</v>
      </c>
      <c r="F3182" s="0" t="s">
        <v>539</v>
      </c>
      <c r="G3182" s="0" t="s">
        <v>530</v>
      </c>
    </row>
    <row r="3183" customFormat="false" ht="12.8" hidden="false" customHeight="false" outlineLevel="0" collapsed="false">
      <c r="A3183" s="0" t="s">
        <v>15</v>
      </c>
      <c r="B3183" s="0" t="s">
        <v>359</v>
      </c>
      <c r="C3183" s="0" t="s">
        <v>521</v>
      </c>
      <c r="D3183" s="0" t="s">
        <v>520</v>
      </c>
      <c r="E3183" s="0" t="s">
        <v>536</v>
      </c>
      <c r="F3183" s="0" t="s">
        <v>539</v>
      </c>
      <c r="G3183" s="0" t="s">
        <v>530</v>
      </c>
    </row>
    <row r="3184" customFormat="false" ht="12.8" hidden="false" customHeight="false" outlineLevel="0" collapsed="false">
      <c r="A3184" s="0" t="s">
        <v>15</v>
      </c>
      <c r="B3184" s="0" t="s">
        <v>360</v>
      </c>
      <c r="C3184" s="0" t="s">
        <v>519</v>
      </c>
      <c r="D3184" s="0" t="s">
        <v>520</v>
      </c>
      <c r="E3184" s="0" t="s">
        <v>528</v>
      </c>
      <c r="F3184" s="0" t="s">
        <v>539</v>
      </c>
      <c r="G3184" s="0" t="s">
        <v>530</v>
      </c>
    </row>
    <row r="3185" customFormat="false" ht="12.8" hidden="false" customHeight="false" outlineLevel="0" collapsed="false">
      <c r="A3185" s="0" t="s">
        <v>15</v>
      </c>
      <c r="B3185" s="0" t="s">
        <v>360</v>
      </c>
      <c r="C3185" s="0" t="s">
        <v>519</v>
      </c>
      <c r="D3185" s="0" t="s">
        <v>520</v>
      </c>
      <c r="E3185" s="0" t="s">
        <v>531</v>
      </c>
      <c r="F3185" s="0" t="s">
        <v>539</v>
      </c>
      <c r="G3185" s="0" t="s">
        <v>530</v>
      </c>
    </row>
    <row r="3186" customFormat="false" ht="12.8" hidden="false" customHeight="false" outlineLevel="0" collapsed="false">
      <c r="A3186" s="0" t="s">
        <v>15</v>
      </c>
      <c r="B3186" s="0" t="s">
        <v>360</v>
      </c>
      <c r="C3186" s="0" t="s">
        <v>519</v>
      </c>
      <c r="D3186" s="0" t="s">
        <v>520</v>
      </c>
      <c r="E3186" s="0" t="s">
        <v>533</v>
      </c>
      <c r="F3186" s="0" t="s">
        <v>539</v>
      </c>
      <c r="G3186" s="0" t="s">
        <v>530</v>
      </c>
    </row>
    <row r="3187" customFormat="false" ht="12.8" hidden="false" customHeight="false" outlineLevel="0" collapsed="false">
      <c r="A3187" s="0" t="s">
        <v>15</v>
      </c>
      <c r="B3187" s="0" t="s">
        <v>360</v>
      </c>
      <c r="C3187" s="0" t="s">
        <v>519</v>
      </c>
      <c r="D3187" s="0" t="s">
        <v>520</v>
      </c>
      <c r="E3187" s="0" t="s">
        <v>534</v>
      </c>
      <c r="F3187" s="0" t="s">
        <v>539</v>
      </c>
      <c r="G3187" s="0" t="s">
        <v>530</v>
      </c>
    </row>
    <row r="3188" customFormat="false" ht="12.8" hidden="false" customHeight="false" outlineLevel="0" collapsed="false">
      <c r="A3188" s="0" t="s">
        <v>15</v>
      </c>
      <c r="B3188" s="0" t="s">
        <v>360</v>
      </c>
      <c r="C3188" s="0" t="s">
        <v>519</v>
      </c>
      <c r="D3188" s="0" t="s">
        <v>520</v>
      </c>
      <c r="E3188" s="0" t="s">
        <v>535</v>
      </c>
      <c r="F3188" s="0" t="s">
        <v>539</v>
      </c>
      <c r="G3188" s="0" t="s">
        <v>530</v>
      </c>
    </row>
    <row r="3189" customFormat="false" ht="12.8" hidden="false" customHeight="false" outlineLevel="0" collapsed="false">
      <c r="A3189" s="0" t="s">
        <v>15</v>
      </c>
      <c r="B3189" s="0" t="s">
        <v>360</v>
      </c>
      <c r="C3189" s="0" t="s">
        <v>519</v>
      </c>
      <c r="D3189" s="0" t="s">
        <v>520</v>
      </c>
      <c r="E3189" s="0" t="s">
        <v>536</v>
      </c>
      <c r="F3189" s="0" t="s">
        <v>539</v>
      </c>
      <c r="G3189" s="0" t="s">
        <v>530</v>
      </c>
    </row>
    <row r="3190" customFormat="false" ht="12.8" hidden="false" customHeight="false" outlineLevel="0" collapsed="false">
      <c r="A3190" s="0" t="s">
        <v>15</v>
      </c>
      <c r="B3190" s="0" t="s">
        <v>360</v>
      </c>
      <c r="C3190" s="0" t="s">
        <v>521</v>
      </c>
      <c r="D3190" s="0" t="s">
        <v>520</v>
      </c>
      <c r="E3190" s="0" t="s">
        <v>537</v>
      </c>
      <c r="F3190" s="0" t="s">
        <v>539</v>
      </c>
      <c r="G3190" s="0" t="s">
        <v>530</v>
      </c>
    </row>
    <row r="3191" customFormat="false" ht="12.8" hidden="false" customHeight="false" outlineLevel="0" collapsed="false">
      <c r="A3191" s="0" t="s">
        <v>15</v>
      </c>
      <c r="B3191" s="0" t="s">
        <v>360</v>
      </c>
      <c r="C3191" s="0" t="s">
        <v>521</v>
      </c>
      <c r="D3191" s="0" t="s">
        <v>520</v>
      </c>
      <c r="E3191" s="0" t="s">
        <v>531</v>
      </c>
      <c r="F3191" s="0" t="s">
        <v>539</v>
      </c>
      <c r="G3191" s="0" t="s">
        <v>530</v>
      </c>
    </row>
    <row r="3192" customFormat="false" ht="12.8" hidden="false" customHeight="false" outlineLevel="0" collapsed="false">
      <c r="A3192" s="0" t="s">
        <v>15</v>
      </c>
      <c r="B3192" s="0" t="s">
        <v>360</v>
      </c>
      <c r="C3192" s="0" t="s">
        <v>521</v>
      </c>
      <c r="D3192" s="0" t="s">
        <v>520</v>
      </c>
      <c r="E3192" s="0" t="s">
        <v>538</v>
      </c>
      <c r="F3192" s="0" t="s">
        <v>539</v>
      </c>
      <c r="G3192" s="0" t="s">
        <v>530</v>
      </c>
    </row>
    <row r="3193" customFormat="false" ht="12.8" hidden="false" customHeight="false" outlineLevel="0" collapsed="false">
      <c r="A3193" s="0" t="s">
        <v>15</v>
      </c>
      <c r="B3193" s="0" t="s">
        <v>360</v>
      </c>
      <c r="C3193" s="0" t="s">
        <v>521</v>
      </c>
      <c r="D3193" s="0" t="s">
        <v>520</v>
      </c>
      <c r="E3193" s="0" t="s">
        <v>536</v>
      </c>
      <c r="F3193" s="0" t="s">
        <v>539</v>
      </c>
      <c r="G3193" s="0" t="s">
        <v>530</v>
      </c>
    </row>
    <row r="3194" customFormat="false" ht="12.8" hidden="false" customHeight="false" outlineLevel="0" collapsed="false">
      <c r="A3194" s="0" t="s">
        <v>15</v>
      </c>
      <c r="B3194" s="0" t="s">
        <v>361</v>
      </c>
      <c r="C3194" s="0" t="s">
        <v>519</v>
      </c>
      <c r="D3194" s="0" t="s">
        <v>520</v>
      </c>
      <c r="E3194" s="0" t="s">
        <v>528</v>
      </c>
      <c r="F3194" s="0" t="s">
        <v>539</v>
      </c>
      <c r="G3194" s="0" t="s">
        <v>530</v>
      </c>
    </row>
    <row r="3195" customFormat="false" ht="12.8" hidden="false" customHeight="false" outlineLevel="0" collapsed="false">
      <c r="A3195" s="0" t="s">
        <v>15</v>
      </c>
      <c r="B3195" s="0" t="s">
        <v>361</v>
      </c>
      <c r="C3195" s="0" t="s">
        <v>519</v>
      </c>
      <c r="D3195" s="0" t="s">
        <v>520</v>
      </c>
      <c r="E3195" s="0" t="s">
        <v>531</v>
      </c>
      <c r="F3195" s="0" t="s">
        <v>539</v>
      </c>
      <c r="G3195" s="0" t="s">
        <v>530</v>
      </c>
    </row>
    <row r="3196" customFormat="false" ht="12.8" hidden="false" customHeight="false" outlineLevel="0" collapsed="false">
      <c r="A3196" s="0" t="s">
        <v>15</v>
      </c>
      <c r="B3196" s="0" t="s">
        <v>361</v>
      </c>
      <c r="C3196" s="0" t="s">
        <v>519</v>
      </c>
      <c r="D3196" s="0" t="s">
        <v>520</v>
      </c>
      <c r="E3196" s="0" t="s">
        <v>533</v>
      </c>
      <c r="F3196" s="0" t="s">
        <v>539</v>
      </c>
      <c r="G3196" s="0" t="s">
        <v>530</v>
      </c>
    </row>
    <row r="3197" customFormat="false" ht="12.8" hidden="false" customHeight="false" outlineLevel="0" collapsed="false">
      <c r="A3197" s="0" t="s">
        <v>15</v>
      </c>
      <c r="B3197" s="0" t="s">
        <v>361</v>
      </c>
      <c r="C3197" s="0" t="s">
        <v>519</v>
      </c>
      <c r="D3197" s="0" t="s">
        <v>520</v>
      </c>
      <c r="E3197" s="0" t="s">
        <v>534</v>
      </c>
      <c r="F3197" s="0" t="s">
        <v>539</v>
      </c>
      <c r="G3197" s="0" t="s">
        <v>530</v>
      </c>
    </row>
    <row r="3198" customFormat="false" ht="12.8" hidden="false" customHeight="false" outlineLevel="0" collapsed="false">
      <c r="A3198" s="0" t="s">
        <v>15</v>
      </c>
      <c r="B3198" s="0" t="s">
        <v>361</v>
      </c>
      <c r="C3198" s="0" t="s">
        <v>519</v>
      </c>
      <c r="D3198" s="0" t="s">
        <v>520</v>
      </c>
      <c r="E3198" s="0" t="s">
        <v>535</v>
      </c>
      <c r="F3198" s="0" t="s">
        <v>539</v>
      </c>
      <c r="G3198" s="0" t="s">
        <v>530</v>
      </c>
    </row>
    <row r="3199" customFormat="false" ht="12.8" hidden="false" customHeight="false" outlineLevel="0" collapsed="false">
      <c r="A3199" s="0" t="s">
        <v>15</v>
      </c>
      <c r="B3199" s="0" t="s">
        <v>361</v>
      </c>
      <c r="C3199" s="0" t="s">
        <v>519</v>
      </c>
      <c r="D3199" s="0" t="s">
        <v>520</v>
      </c>
      <c r="E3199" s="0" t="s">
        <v>536</v>
      </c>
      <c r="F3199" s="0" t="s">
        <v>539</v>
      </c>
      <c r="G3199" s="0" t="s">
        <v>530</v>
      </c>
    </row>
    <row r="3200" customFormat="false" ht="12.8" hidden="false" customHeight="false" outlineLevel="0" collapsed="false">
      <c r="A3200" s="0" t="s">
        <v>15</v>
      </c>
      <c r="B3200" s="0" t="s">
        <v>361</v>
      </c>
      <c r="C3200" s="0" t="s">
        <v>521</v>
      </c>
      <c r="D3200" s="0" t="s">
        <v>520</v>
      </c>
      <c r="E3200" s="0" t="s">
        <v>537</v>
      </c>
      <c r="F3200" s="0" t="s">
        <v>539</v>
      </c>
      <c r="G3200" s="0" t="s">
        <v>530</v>
      </c>
    </row>
    <row r="3201" customFormat="false" ht="12.8" hidden="false" customHeight="false" outlineLevel="0" collapsed="false">
      <c r="A3201" s="0" t="s">
        <v>15</v>
      </c>
      <c r="B3201" s="0" t="s">
        <v>361</v>
      </c>
      <c r="C3201" s="0" t="s">
        <v>521</v>
      </c>
      <c r="D3201" s="0" t="s">
        <v>520</v>
      </c>
      <c r="E3201" s="0" t="s">
        <v>531</v>
      </c>
      <c r="F3201" s="0" t="s">
        <v>539</v>
      </c>
      <c r="G3201" s="0" t="s">
        <v>530</v>
      </c>
    </row>
    <row r="3202" customFormat="false" ht="12.8" hidden="false" customHeight="false" outlineLevel="0" collapsed="false">
      <c r="A3202" s="0" t="s">
        <v>15</v>
      </c>
      <c r="B3202" s="0" t="s">
        <v>361</v>
      </c>
      <c r="C3202" s="0" t="s">
        <v>521</v>
      </c>
      <c r="D3202" s="0" t="s">
        <v>520</v>
      </c>
      <c r="E3202" s="0" t="s">
        <v>538</v>
      </c>
      <c r="F3202" s="0" t="s">
        <v>539</v>
      </c>
      <c r="G3202" s="0" t="s">
        <v>530</v>
      </c>
    </row>
    <row r="3203" customFormat="false" ht="12.8" hidden="false" customHeight="false" outlineLevel="0" collapsed="false">
      <c r="A3203" s="0" t="s">
        <v>15</v>
      </c>
      <c r="B3203" s="0" t="s">
        <v>361</v>
      </c>
      <c r="C3203" s="0" t="s">
        <v>521</v>
      </c>
      <c r="D3203" s="0" t="s">
        <v>520</v>
      </c>
      <c r="E3203" s="0" t="s">
        <v>536</v>
      </c>
      <c r="F3203" s="0" t="s">
        <v>539</v>
      </c>
      <c r="G3203" s="0" t="s">
        <v>530</v>
      </c>
    </row>
    <row r="3204" customFormat="false" ht="12.8" hidden="false" customHeight="false" outlineLevel="0" collapsed="false">
      <c r="A3204" s="0" t="s">
        <v>15</v>
      </c>
      <c r="B3204" s="0" t="s">
        <v>362</v>
      </c>
      <c r="C3204" s="0" t="s">
        <v>519</v>
      </c>
      <c r="D3204" s="0" t="s">
        <v>520</v>
      </c>
      <c r="E3204" s="0" t="s">
        <v>528</v>
      </c>
      <c r="F3204" s="0" t="s">
        <v>539</v>
      </c>
      <c r="G3204" s="0" t="s">
        <v>530</v>
      </c>
    </row>
    <row r="3205" customFormat="false" ht="12.8" hidden="false" customHeight="false" outlineLevel="0" collapsed="false">
      <c r="A3205" s="0" t="s">
        <v>15</v>
      </c>
      <c r="B3205" s="0" t="s">
        <v>362</v>
      </c>
      <c r="C3205" s="0" t="s">
        <v>519</v>
      </c>
      <c r="D3205" s="0" t="s">
        <v>520</v>
      </c>
      <c r="E3205" s="0" t="s">
        <v>531</v>
      </c>
      <c r="F3205" s="0" t="s">
        <v>539</v>
      </c>
      <c r="G3205" s="0" t="s">
        <v>530</v>
      </c>
    </row>
    <row r="3206" customFormat="false" ht="12.8" hidden="false" customHeight="false" outlineLevel="0" collapsed="false">
      <c r="A3206" s="0" t="s">
        <v>15</v>
      </c>
      <c r="B3206" s="0" t="s">
        <v>362</v>
      </c>
      <c r="C3206" s="0" t="s">
        <v>519</v>
      </c>
      <c r="D3206" s="0" t="s">
        <v>520</v>
      </c>
      <c r="E3206" s="0" t="s">
        <v>533</v>
      </c>
      <c r="F3206" s="0" t="s">
        <v>539</v>
      </c>
      <c r="G3206" s="0" t="s">
        <v>530</v>
      </c>
    </row>
    <row r="3207" customFormat="false" ht="12.8" hidden="false" customHeight="false" outlineLevel="0" collapsed="false">
      <c r="A3207" s="0" t="s">
        <v>15</v>
      </c>
      <c r="B3207" s="0" t="s">
        <v>362</v>
      </c>
      <c r="C3207" s="0" t="s">
        <v>519</v>
      </c>
      <c r="D3207" s="0" t="s">
        <v>520</v>
      </c>
      <c r="E3207" s="0" t="s">
        <v>534</v>
      </c>
      <c r="F3207" s="0" t="s">
        <v>539</v>
      </c>
      <c r="G3207" s="0" t="s">
        <v>530</v>
      </c>
    </row>
    <row r="3208" customFormat="false" ht="12.8" hidden="false" customHeight="false" outlineLevel="0" collapsed="false">
      <c r="A3208" s="0" t="s">
        <v>15</v>
      </c>
      <c r="B3208" s="0" t="s">
        <v>362</v>
      </c>
      <c r="C3208" s="0" t="s">
        <v>519</v>
      </c>
      <c r="D3208" s="0" t="s">
        <v>520</v>
      </c>
      <c r="E3208" s="0" t="s">
        <v>535</v>
      </c>
      <c r="F3208" s="0" t="s">
        <v>539</v>
      </c>
      <c r="G3208" s="0" t="s">
        <v>530</v>
      </c>
    </row>
    <row r="3209" customFormat="false" ht="12.8" hidden="false" customHeight="false" outlineLevel="0" collapsed="false">
      <c r="A3209" s="0" t="s">
        <v>15</v>
      </c>
      <c r="B3209" s="0" t="s">
        <v>362</v>
      </c>
      <c r="C3209" s="0" t="s">
        <v>519</v>
      </c>
      <c r="D3209" s="0" t="s">
        <v>520</v>
      </c>
      <c r="E3209" s="0" t="s">
        <v>536</v>
      </c>
      <c r="F3209" s="0" t="s">
        <v>539</v>
      </c>
      <c r="G3209" s="0" t="s">
        <v>530</v>
      </c>
    </row>
    <row r="3210" customFormat="false" ht="12.8" hidden="false" customHeight="false" outlineLevel="0" collapsed="false">
      <c r="A3210" s="0" t="s">
        <v>15</v>
      </c>
      <c r="B3210" s="0" t="s">
        <v>362</v>
      </c>
      <c r="C3210" s="0" t="s">
        <v>521</v>
      </c>
      <c r="D3210" s="0" t="s">
        <v>520</v>
      </c>
      <c r="E3210" s="0" t="s">
        <v>537</v>
      </c>
      <c r="F3210" s="0" t="s">
        <v>539</v>
      </c>
      <c r="G3210" s="0" t="s">
        <v>530</v>
      </c>
    </row>
    <row r="3211" customFormat="false" ht="12.8" hidden="false" customHeight="false" outlineLevel="0" collapsed="false">
      <c r="A3211" s="0" t="s">
        <v>15</v>
      </c>
      <c r="B3211" s="0" t="s">
        <v>362</v>
      </c>
      <c r="C3211" s="0" t="s">
        <v>521</v>
      </c>
      <c r="D3211" s="0" t="s">
        <v>520</v>
      </c>
      <c r="E3211" s="0" t="s">
        <v>531</v>
      </c>
      <c r="F3211" s="0" t="s">
        <v>539</v>
      </c>
      <c r="G3211" s="0" t="s">
        <v>530</v>
      </c>
    </row>
    <row r="3212" customFormat="false" ht="12.8" hidden="false" customHeight="false" outlineLevel="0" collapsed="false">
      <c r="A3212" s="0" t="s">
        <v>15</v>
      </c>
      <c r="B3212" s="0" t="s">
        <v>362</v>
      </c>
      <c r="C3212" s="0" t="s">
        <v>521</v>
      </c>
      <c r="D3212" s="0" t="s">
        <v>520</v>
      </c>
      <c r="E3212" s="0" t="s">
        <v>538</v>
      </c>
      <c r="F3212" s="0" t="s">
        <v>539</v>
      </c>
      <c r="G3212" s="0" t="s">
        <v>530</v>
      </c>
    </row>
    <row r="3213" customFormat="false" ht="12.8" hidden="false" customHeight="false" outlineLevel="0" collapsed="false">
      <c r="A3213" s="0" t="s">
        <v>15</v>
      </c>
      <c r="B3213" s="0" t="s">
        <v>362</v>
      </c>
      <c r="C3213" s="0" t="s">
        <v>521</v>
      </c>
      <c r="D3213" s="0" t="s">
        <v>520</v>
      </c>
      <c r="E3213" s="0" t="s">
        <v>536</v>
      </c>
      <c r="F3213" s="0" t="s">
        <v>539</v>
      </c>
      <c r="G3213" s="0" t="s">
        <v>530</v>
      </c>
    </row>
    <row r="3214" customFormat="false" ht="12.8" hidden="false" customHeight="false" outlineLevel="0" collapsed="false">
      <c r="A3214" s="0" t="s">
        <v>16</v>
      </c>
      <c r="B3214" s="0" t="s">
        <v>363</v>
      </c>
      <c r="C3214" s="0" t="s">
        <v>519</v>
      </c>
      <c r="D3214" s="0" t="s">
        <v>520</v>
      </c>
      <c r="E3214" s="0" t="s">
        <v>528</v>
      </c>
      <c r="F3214" s="0" t="s">
        <v>539</v>
      </c>
      <c r="G3214" s="0" t="s">
        <v>530</v>
      </c>
    </row>
    <row r="3215" customFormat="false" ht="12.8" hidden="false" customHeight="false" outlineLevel="0" collapsed="false">
      <c r="A3215" s="0" t="s">
        <v>16</v>
      </c>
      <c r="B3215" s="0" t="s">
        <v>363</v>
      </c>
      <c r="C3215" s="0" t="s">
        <v>519</v>
      </c>
      <c r="D3215" s="0" t="s">
        <v>520</v>
      </c>
      <c r="E3215" s="0" t="s">
        <v>531</v>
      </c>
      <c r="F3215" s="0" t="s">
        <v>539</v>
      </c>
      <c r="G3215" s="0" t="s">
        <v>530</v>
      </c>
    </row>
    <row r="3216" customFormat="false" ht="12.8" hidden="false" customHeight="false" outlineLevel="0" collapsed="false">
      <c r="A3216" s="0" t="s">
        <v>16</v>
      </c>
      <c r="B3216" s="0" t="s">
        <v>363</v>
      </c>
      <c r="C3216" s="0" t="s">
        <v>519</v>
      </c>
      <c r="D3216" s="0" t="s">
        <v>520</v>
      </c>
      <c r="E3216" s="0" t="s">
        <v>533</v>
      </c>
      <c r="F3216" s="0" t="s">
        <v>539</v>
      </c>
      <c r="G3216" s="0" t="s">
        <v>530</v>
      </c>
    </row>
    <row r="3217" customFormat="false" ht="12.8" hidden="false" customHeight="false" outlineLevel="0" collapsed="false">
      <c r="A3217" s="0" t="s">
        <v>16</v>
      </c>
      <c r="B3217" s="0" t="s">
        <v>363</v>
      </c>
      <c r="C3217" s="0" t="s">
        <v>519</v>
      </c>
      <c r="D3217" s="0" t="s">
        <v>520</v>
      </c>
      <c r="E3217" s="0" t="s">
        <v>534</v>
      </c>
      <c r="F3217" s="0" t="s">
        <v>539</v>
      </c>
      <c r="G3217" s="0" t="s">
        <v>530</v>
      </c>
    </row>
    <row r="3218" customFormat="false" ht="12.8" hidden="false" customHeight="false" outlineLevel="0" collapsed="false">
      <c r="A3218" s="0" t="s">
        <v>16</v>
      </c>
      <c r="B3218" s="0" t="s">
        <v>363</v>
      </c>
      <c r="C3218" s="0" t="s">
        <v>519</v>
      </c>
      <c r="D3218" s="0" t="s">
        <v>520</v>
      </c>
      <c r="E3218" s="0" t="s">
        <v>535</v>
      </c>
      <c r="F3218" s="0" t="s">
        <v>539</v>
      </c>
      <c r="G3218" s="0" t="s">
        <v>530</v>
      </c>
    </row>
    <row r="3219" customFormat="false" ht="12.8" hidden="false" customHeight="false" outlineLevel="0" collapsed="false">
      <c r="A3219" s="0" t="s">
        <v>16</v>
      </c>
      <c r="B3219" s="0" t="s">
        <v>363</v>
      </c>
      <c r="C3219" s="0" t="s">
        <v>519</v>
      </c>
      <c r="D3219" s="0" t="s">
        <v>520</v>
      </c>
      <c r="E3219" s="0" t="s">
        <v>536</v>
      </c>
      <c r="F3219" s="0" t="s">
        <v>539</v>
      </c>
      <c r="G3219" s="0" t="s">
        <v>530</v>
      </c>
    </row>
    <row r="3220" customFormat="false" ht="12.8" hidden="false" customHeight="false" outlineLevel="0" collapsed="false">
      <c r="A3220" s="0" t="s">
        <v>16</v>
      </c>
      <c r="B3220" s="0" t="s">
        <v>363</v>
      </c>
      <c r="C3220" s="0" t="s">
        <v>521</v>
      </c>
      <c r="D3220" s="0" t="s">
        <v>520</v>
      </c>
      <c r="E3220" s="0" t="s">
        <v>537</v>
      </c>
      <c r="F3220" s="0" t="s">
        <v>539</v>
      </c>
      <c r="G3220" s="0" t="s">
        <v>530</v>
      </c>
    </row>
    <row r="3221" customFormat="false" ht="12.8" hidden="false" customHeight="false" outlineLevel="0" collapsed="false">
      <c r="A3221" s="0" t="s">
        <v>16</v>
      </c>
      <c r="B3221" s="0" t="s">
        <v>363</v>
      </c>
      <c r="C3221" s="0" t="s">
        <v>521</v>
      </c>
      <c r="D3221" s="0" t="s">
        <v>520</v>
      </c>
      <c r="E3221" s="0" t="s">
        <v>531</v>
      </c>
      <c r="F3221" s="0" t="s">
        <v>539</v>
      </c>
      <c r="G3221" s="0" t="s">
        <v>530</v>
      </c>
    </row>
    <row r="3222" customFormat="false" ht="12.8" hidden="false" customHeight="false" outlineLevel="0" collapsed="false">
      <c r="A3222" s="0" t="s">
        <v>16</v>
      </c>
      <c r="B3222" s="0" t="s">
        <v>363</v>
      </c>
      <c r="C3222" s="0" t="s">
        <v>521</v>
      </c>
      <c r="D3222" s="0" t="s">
        <v>520</v>
      </c>
      <c r="E3222" s="0" t="s">
        <v>538</v>
      </c>
      <c r="F3222" s="0" t="s">
        <v>539</v>
      </c>
      <c r="G3222" s="0" t="s">
        <v>530</v>
      </c>
    </row>
    <row r="3223" customFormat="false" ht="12.8" hidden="false" customHeight="false" outlineLevel="0" collapsed="false">
      <c r="A3223" s="0" t="s">
        <v>16</v>
      </c>
      <c r="B3223" s="0" t="s">
        <v>363</v>
      </c>
      <c r="C3223" s="0" t="s">
        <v>521</v>
      </c>
      <c r="D3223" s="0" t="s">
        <v>520</v>
      </c>
      <c r="E3223" s="0" t="s">
        <v>536</v>
      </c>
      <c r="F3223" s="0" t="s">
        <v>539</v>
      </c>
      <c r="G3223" s="0" t="s">
        <v>530</v>
      </c>
    </row>
    <row r="3224" customFormat="false" ht="12.8" hidden="false" customHeight="false" outlineLevel="0" collapsed="false">
      <c r="A3224" s="0" t="s">
        <v>16</v>
      </c>
      <c r="B3224" s="0" t="s">
        <v>364</v>
      </c>
      <c r="C3224" s="0" t="s">
        <v>519</v>
      </c>
      <c r="D3224" s="0" t="s">
        <v>520</v>
      </c>
      <c r="E3224" s="0" t="s">
        <v>528</v>
      </c>
      <c r="F3224" s="0" t="s">
        <v>539</v>
      </c>
      <c r="G3224" s="0" t="s">
        <v>530</v>
      </c>
    </row>
    <row r="3225" customFormat="false" ht="12.8" hidden="false" customHeight="false" outlineLevel="0" collapsed="false">
      <c r="A3225" s="0" t="s">
        <v>16</v>
      </c>
      <c r="B3225" s="0" t="s">
        <v>364</v>
      </c>
      <c r="C3225" s="0" t="s">
        <v>519</v>
      </c>
      <c r="D3225" s="0" t="s">
        <v>520</v>
      </c>
      <c r="E3225" s="0" t="s">
        <v>531</v>
      </c>
      <c r="F3225" s="0" t="s">
        <v>539</v>
      </c>
      <c r="G3225" s="0" t="s">
        <v>530</v>
      </c>
    </row>
    <row r="3226" customFormat="false" ht="12.8" hidden="false" customHeight="false" outlineLevel="0" collapsed="false">
      <c r="A3226" s="0" t="s">
        <v>16</v>
      </c>
      <c r="B3226" s="0" t="s">
        <v>364</v>
      </c>
      <c r="C3226" s="0" t="s">
        <v>519</v>
      </c>
      <c r="D3226" s="0" t="s">
        <v>520</v>
      </c>
      <c r="E3226" s="0" t="s">
        <v>533</v>
      </c>
      <c r="F3226" s="0" t="s">
        <v>539</v>
      </c>
      <c r="G3226" s="0" t="s">
        <v>530</v>
      </c>
    </row>
    <row r="3227" customFormat="false" ht="12.8" hidden="false" customHeight="false" outlineLevel="0" collapsed="false">
      <c r="A3227" s="0" t="s">
        <v>16</v>
      </c>
      <c r="B3227" s="0" t="s">
        <v>364</v>
      </c>
      <c r="C3227" s="0" t="s">
        <v>519</v>
      </c>
      <c r="D3227" s="0" t="s">
        <v>520</v>
      </c>
      <c r="E3227" s="0" t="s">
        <v>534</v>
      </c>
      <c r="F3227" s="0" t="s">
        <v>539</v>
      </c>
      <c r="G3227" s="0" t="s">
        <v>530</v>
      </c>
    </row>
    <row r="3228" customFormat="false" ht="12.8" hidden="false" customHeight="false" outlineLevel="0" collapsed="false">
      <c r="A3228" s="0" t="s">
        <v>16</v>
      </c>
      <c r="B3228" s="0" t="s">
        <v>364</v>
      </c>
      <c r="C3228" s="0" t="s">
        <v>519</v>
      </c>
      <c r="D3228" s="0" t="s">
        <v>520</v>
      </c>
      <c r="E3228" s="0" t="s">
        <v>535</v>
      </c>
      <c r="F3228" s="0" t="s">
        <v>539</v>
      </c>
      <c r="G3228" s="0" t="s">
        <v>530</v>
      </c>
    </row>
    <row r="3229" customFormat="false" ht="12.8" hidden="false" customHeight="false" outlineLevel="0" collapsed="false">
      <c r="A3229" s="0" t="s">
        <v>16</v>
      </c>
      <c r="B3229" s="0" t="s">
        <v>364</v>
      </c>
      <c r="C3229" s="0" t="s">
        <v>519</v>
      </c>
      <c r="D3229" s="0" t="s">
        <v>520</v>
      </c>
      <c r="E3229" s="0" t="s">
        <v>536</v>
      </c>
      <c r="F3229" s="0" t="s">
        <v>539</v>
      </c>
      <c r="G3229" s="0" t="s">
        <v>530</v>
      </c>
    </row>
    <row r="3230" customFormat="false" ht="12.8" hidden="false" customHeight="false" outlineLevel="0" collapsed="false">
      <c r="A3230" s="0" t="s">
        <v>16</v>
      </c>
      <c r="B3230" s="0" t="s">
        <v>364</v>
      </c>
      <c r="C3230" s="0" t="s">
        <v>521</v>
      </c>
      <c r="D3230" s="0" t="s">
        <v>520</v>
      </c>
      <c r="E3230" s="0" t="s">
        <v>537</v>
      </c>
      <c r="F3230" s="0" t="s">
        <v>539</v>
      </c>
      <c r="G3230" s="0" t="s">
        <v>530</v>
      </c>
    </row>
    <row r="3231" customFormat="false" ht="12.8" hidden="false" customHeight="false" outlineLevel="0" collapsed="false">
      <c r="A3231" s="0" t="s">
        <v>16</v>
      </c>
      <c r="B3231" s="0" t="s">
        <v>364</v>
      </c>
      <c r="C3231" s="0" t="s">
        <v>521</v>
      </c>
      <c r="D3231" s="0" t="s">
        <v>520</v>
      </c>
      <c r="E3231" s="0" t="s">
        <v>531</v>
      </c>
      <c r="F3231" s="0" t="s">
        <v>539</v>
      </c>
      <c r="G3231" s="0" t="s">
        <v>530</v>
      </c>
    </row>
    <row r="3232" customFormat="false" ht="12.8" hidden="false" customHeight="false" outlineLevel="0" collapsed="false">
      <c r="A3232" s="0" t="s">
        <v>16</v>
      </c>
      <c r="B3232" s="0" t="s">
        <v>364</v>
      </c>
      <c r="C3232" s="0" t="s">
        <v>521</v>
      </c>
      <c r="D3232" s="0" t="s">
        <v>520</v>
      </c>
      <c r="E3232" s="0" t="s">
        <v>538</v>
      </c>
      <c r="F3232" s="0" t="s">
        <v>539</v>
      </c>
      <c r="G3232" s="0" t="s">
        <v>530</v>
      </c>
    </row>
    <row r="3233" customFormat="false" ht="12.8" hidden="false" customHeight="false" outlineLevel="0" collapsed="false">
      <c r="A3233" s="0" t="s">
        <v>16</v>
      </c>
      <c r="B3233" s="0" t="s">
        <v>364</v>
      </c>
      <c r="C3233" s="0" t="s">
        <v>521</v>
      </c>
      <c r="D3233" s="0" t="s">
        <v>520</v>
      </c>
      <c r="E3233" s="0" t="s">
        <v>536</v>
      </c>
      <c r="F3233" s="0" t="s">
        <v>539</v>
      </c>
      <c r="G3233" s="0" t="s">
        <v>530</v>
      </c>
    </row>
    <row r="3234" customFormat="false" ht="12.8" hidden="false" customHeight="false" outlineLevel="0" collapsed="false">
      <c r="A3234" s="0" t="s">
        <v>16</v>
      </c>
      <c r="B3234" s="0" t="s">
        <v>365</v>
      </c>
      <c r="C3234" s="0" t="s">
        <v>519</v>
      </c>
      <c r="D3234" s="0" t="s">
        <v>520</v>
      </c>
      <c r="E3234" s="0" t="s">
        <v>528</v>
      </c>
      <c r="F3234" s="0" t="s">
        <v>539</v>
      </c>
      <c r="G3234" s="0" t="s">
        <v>530</v>
      </c>
    </row>
    <row r="3235" customFormat="false" ht="12.8" hidden="false" customHeight="false" outlineLevel="0" collapsed="false">
      <c r="A3235" s="0" t="s">
        <v>16</v>
      </c>
      <c r="B3235" s="0" t="s">
        <v>365</v>
      </c>
      <c r="C3235" s="0" t="s">
        <v>519</v>
      </c>
      <c r="D3235" s="0" t="s">
        <v>520</v>
      </c>
      <c r="E3235" s="0" t="s">
        <v>531</v>
      </c>
      <c r="F3235" s="0" t="s">
        <v>539</v>
      </c>
      <c r="G3235" s="0" t="s">
        <v>530</v>
      </c>
    </row>
    <row r="3236" customFormat="false" ht="12.8" hidden="false" customHeight="false" outlineLevel="0" collapsed="false">
      <c r="A3236" s="0" t="s">
        <v>16</v>
      </c>
      <c r="B3236" s="0" t="s">
        <v>365</v>
      </c>
      <c r="C3236" s="0" t="s">
        <v>519</v>
      </c>
      <c r="D3236" s="0" t="s">
        <v>520</v>
      </c>
      <c r="E3236" s="0" t="s">
        <v>533</v>
      </c>
      <c r="F3236" s="0" t="s">
        <v>539</v>
      </c>
      <c r="G3236" s="0" t="s">
        <v>530</v>
      </c>
    </row>
    <row r="3237" customFormat="false" ht="12.8" hidden="false" customHeight="false" outlineLevel="0" collapsed="false">
      <c r="A3237" s="0" t="s">
        <v>16</v>
      </c>
      <c r="B3237" s="0" t="s">
        <v>365</v>
      </c>
      <c r="C3237" s="0" t="s">
        <v>519</v>
      </c>
      <c r="D3237" s="0" t="s">
        <v>520</v>
      </c>
      <c r="E3237" s="0" t="s">
        <v>534</v>
      </c>
      <c r="F3237" s="0" t="s">
        <v>539</v>
      </c>
      <c r="G3237" s="0" t="s">
        <v>530</v>
      </c>
    </row>
    <row r="3238" customFormat="false" ht="12.8" hidden="false" customHeight="false" outlineLevel="0" collapsed="false">
      <c r="A3238" s="0" t="s">
        <v>16</v>
      </c>
      <c r="B3238" s="0" t="s">
        <v>365</v>
      </c>
      <c r="C3238" s="0" t="s">
        <v>519</v>
      </c>
      <c r="D3238" s="0" t="s">
        <v>520</v>
      </c>
      <c r="E3238" s="0" t="s">
        <v>535</v>
      </c>
      <c r="F3238" s="0" t="s">
        <v>539</v>
      </c>
      <c r="G3238" s="0" t="s">
        <v>530</v>
      </c>
    </row>
    <row r="3239" customFormat="false" ht="12.8" hidden="false" customHeight="false" outlineLevel="0" collapsed="false">
      <c r="A3239" s="0" t="s">
        <v>16</v>
      </c>
      <c r="B3239" s="0" t="s">
        <v>365</v>
      </c>
      <c r="C3239" s="0" t="s">
        <v>519</v>
      </c>
      <c r="D3239" s="0" t="s">
        <v>520</v>
      </c>
      <c r="E3239" s="0" t="s">
        <v>536</v>
      </c>
      <c r="F3239" s="0" t="s">
        <v>539</v>
      </c>
      <c r="G3239" s="0" t="s">
        <v>530</v>
      </c>
    </row>
    <row r="3240" customFormat="false" ht="12.8" hidden="false" customHeight="false" outlineLevel="0" collapsed="false">
      <c r="A3240" s="0" t="s">
        <v>16</v>
      </c>
      <c r="B3240" s="0" t="s">
        <v>365</v>
      </c>
      <c r="C3240" s="0" t="s">
        <v>521</v>
      </c>
      <c r="D3240" s="0" t="s">
        <v>520</v>
      </c>
      <c r="E3240" s="0" t="s">
        <v>537</v>
      </c>
      <c r="F3240" s="0" t="s">
        <v>539</v>
      </c>
      <c r="G3240" s="0" t="s">
        <v>530</v>
      </c>
    </row>
    <row r="3241" customFormat="false" ht="12.8" hidden="false" customHeight="false" outlineLevel="0" collapsed="false">
      <c r="A3241" s="0" t="s">
        <v>16</v>
      </c>
      <c r="B3241" s="0" t="s">
        <v>365</v>
      </c>
      <c r="C3241" s="0" t="s">
        <v>521</v>
      </c>
      <c r="D3241" s="0" t="s">
        <v>520</v>
      </c>
      <c r="E3241" s="0" t="s">
        <v>531</v>
      </c>
      <c r="F3241" s="0" t="s">
        <v>539</v>
      </c>
      <c r="G3241" s="0" t="s">
        <v>530</v>
      </c>
    </row>
    <row r="3242" customFormat="false" ht="12.8" hidden="false" customHeight="false" outlineLevel="0" collapsed="false">
      <c r="A3242" s="0" t="s">
        <v>16</v>
      </c>
      <c r="B3242" s="0" t="s">
        <v>365</v>
      </c>
      <c r="C3242" s="0" t="s">
        <v>521</v>
      </c>
      <c r="D3242" s="0" t="s">
        <v>520</v>
      </c>
      <c r="E3242" s="0" t="s">
        <v>538</v>
      </c>
      <c r="F3242" s="0" t="s">
        <v>539</v>
      </c>
      <c r="G3242" s="0" t="s">
        <v>530</v>
      </c>
    </row>
    <row r="3243" customFormat="false" ht="12.8" hidden="false" customHeight="false" outlineLevel="0" collapsed="false">
      <c r="A3243" s="0" t="s">
        <v>16</v>
      </c>
      <c r="B3243" s="0" t="s">
        <v>365</v>
      </c>
      <c r="C3243" s="0" t="s">
        <v>521</v>
      </c>
      <c r="D3243" s="0" t="s">
        <v>520</v>
      </c>
      <c r="E3243" s="0" t="s">
        <v>536</v>
      </c>
      <c r="F3243" s="0" t="s">
        <v>539</v>
      </c>
      <c r="G3243" s="0" t="s">
        <v>530</v>
      </c>
    </row>
    <row r="3244" customFormat="false" ht="12.8" hidden="false" customHeight="false" outlineLevel="0" collapsed="false">
      <c r="A3244" s="0" t="s">
        <v>16</v>
      </c>
      <c r="B3244" s="0" t="s">
        <v>366</v>
      </c>
      <c r="C3244" s="0" t="s">
        <v>519</v>
      </c>
      <c r="D3244" s="0" t="s">
        <v>520</v>
      </c>
      <c r="E3244" s="0" t="s">
        <v>528</v>
      </c>
      <c r="F3244" s="0" t="s">
        <v>529</v>
      </c>
      <c r="G3244" s="0" t="s">
        <v>530</v>
      </c>
    </row>
    <row r="3245" customFormat="false" ht="12.8" hidden="false" customHeight="false" outlineLevel="0" collapsed="false">
      <c r="A3245" s="0" t="s">
        <v>16</v>
      </c>
      <c r="B3245" s="0" t="s">
        <v>366</v>
      </c>
      <c r="C3245" s="0" t="s">
        <v>519</v>
      </c>
      <c r="D3245" s="0" t="s">
        <v>520</v>
      </c>
      <c r="E3245" s="0" t="s">
        <v>531</v>
      </c>
      <c r="F3245" s="0" t="s">
        <v>529</v>
      </c>
      <c r="G3245" s="0" t="s">
        <v>530</v>
      </c>
    </row>
    <row r="3246" customFormat="false" ht="12.8" hidden="false" customHeight="false" outlineLevel="0" collapsed="false">
      <c r="A3246" s="0" t="s">
        <v>16</v>
      </c>
      <c r="B3246" s="0" t="s">
        <v>366</v>
      </c>
      <c r="C3246" s="0" t="s">
        <v>519</v>
      </c>
      <c r="D3246" s="0" t="s">
        <v>520</v>
      </c>
      <c r="E3246" s="0" t="s">
        <v>533</v>
      </c>
      <c r="F3246" s="0" t="s">
        <v>529</v>
      </c>
      <c r="G3246" s="0" t="s">
        <v>530</v>
      </c>
    </row>
    <row r="3247" customFormat="false" ht="12.8" hidden="false" customHeight="false" outlineLevel="0" collapsed="false">
      <c r="A3247" s="0" t="s">
        <v>16</v>
      </c>
      <c r="B3247" s="0" t="s">
        <v>366</v>
      </c>
      <c r="C3247" s="0" t="s">
        <v>519</v>
      </c>
      <c r="D3247" s="0" t="s">
        <v>520</v>
      </c>
      <c r="E3247" s="0" t="s">
        <v>534</v>
      </c>
      <c r="F3247" s="0" t="s">
        <v>529</v>
      </c>
      <c r="G3247" s="0" t="s">
        <v>530</v>
      </c>
    </row>
    <row r="3248" customFormat="false" ht="12.8" hidden="false" customHeight="false" outlineLevel="0" collapsed="false">
      <c r="A3248" s="0" t="s">
        <v>16</v>
      </c>
      <c r="B3248" s="0" t="s">
        <v>366</v>
      </c>
      <c r="C3248" s="0" t="s">
        <v>519</v>
      </c>
      <c r="D3248" s="0" t="s">
        <v>520</v>
      </c>
      <c r="E3248" s="0" t="s">
        <v>535</v>
      </c>
      <c r="F3248" s="0" t="s">
        <v>529</v>
      </c>
      <c r="G3248" s="0" t="s">
        <v>530</v>
      </c>
    </row>
    <row r="3249" customFormat="false" ht="12.8" hidden="false" customHeight="false" outlineLevel="0" collapsed="false">
      <c r="A3249" s="0" t="s">
        <v>16</v>
      </c>
      <c r="B3249" s="0" t="s">
        <v>366</v>
      </c>
      <c r="C3249" s="0" t="s">
        <v>519</v>
      </c>
      <c r="D3249" s="0" t="s">
        <v>520</v>
      </c>
      <c r="E3249" s="0" t="s">
        <v>536</v>
      </c>
      <c r="F3249" s="0" t="s">
        <v>529</v>
      </c>
      <c r="G3249" s="0" t="s">
        <v>530</v>
      </c>
    </row>
    <row r="3250" customFormat="false" ht="12.8" hidden="false" customHeight="false" outlineLevel="0" collapsed="false">
      <c r="A3250" s="0" t="s">
        <v>16</v>
      </c>
      <c r="B3250" s="0" t="s">
        <v>366</v>
      </c>
      <c r="C3250" s="0" t="s">
        <v>521</v>
      </c>
      <c r="D3250" s="0" t="s">
        <v>520</v>
      </c>
      <c r="E3250" s="0" t="s">
        <v>537</v>
      </c>
      <c r="F3250" s="0" t="s">
        <v>529</v>
      </c>
      <c r="G3250" s="0" t="s">
        <v>530</v>
      </c>
    </row>
    <row r="3251" customFormat="false" ht="12.8" hidden="false" customHeight="false" outlineLevel="0" collapsed="false">
      <c r="A3251" s="0" t="s">
        <v>16</v>
      </c>
      <c r="B3251" s="0" t="s">
        <v>366</v>
      </c>
      <c r="C3251" s="0" t="s">
        <v>521</v>
      </c>
      <c r="D3251" s="0" t="s">
        <v>520</v>
      </c>
      <c r="E3251" s="0" t="s">
        <v>531</v>
      </c>
      <c r="F3251" s="0" t="s">
        <v>529</v>
      </c>
      <c r="G3251" s="0" t="s">
        <v>530</v>
      </c>
    </row>
    <row r="3252" customFormat="false" ht="12.8" hidden="false" customHeight="false" outlineLevel="0" collapsed="false">
      <c r="A3252" s="0" t="s">
        <v>16</v>
      </c>
      <c r="B3252" s="0" t="s">
        <v>366</v>
      </c>
      <c r="C3252" s="0" t="s">
        <v>521</v>
      </c>
      <c r="D3252" s="0" t="s">
        <v>520</v>
      </c>
      <c r="E3252" s="0" t="s">
        <v>538</v>
      </c>
      <c r="F3252" s="0" t="s">
        <v>529</v>
      </c>
      <c r="G3252" s="0" t="s">
        <v>530</v>
      </c>
    </row>
    <row r="3253" customFormat="false" ht="12.8" hidden="false" customHeight="false" outlineLevel="0" collapsed="false">
      <c r="A3253" s="0" t="s">
        <v>16</v>
      </c>
      <c r="B3253" s="0" t="s">
        <v>366</v>
      </c>
      <c r="C3253" s="0" t="s">
        <v>521</v>
      </c>
      <c r="D3253" s="0" t="s">
        <v>520</v>
      </c>
      <c r="E3253" s="0" t="s">
        <v>536</v>
      </c>
      <c r="F3253" s="0" t="s">
        <v>529</v>
      </c>
      <c r="G3253" s="0" t="s">
        <v>530</v>
      </c>
    </row>
    <row r="3254" customFormat="false" ht="12.8" hidden="false" customHeight="false" outlineLevel="0" collapsed="false">
      <c r="A3254" s="0" t="s">
        <v>16</v>
      </c>
      <c r="B3254" s="0" t="s">
        <v>367</v>
      </c>
      <c r="C3254" s="0" t="s">
        <v>519</v>
      </c>
      <c r="D3254" s="0" t="s">
        <v>520</v>
      </c>
      <c r="E3254" s="0" t="s">
        <v>528</v>
      </c>
      <c r="F3254" s="0" t="s">
        <v>529</v>
      </c>
      <c r="G3254" s="0" t="s">
        <v>530</v>
      </c>
    </row>
    <row r="3255" customFormat="false" ht="12.8" hidden="false" customHeight="false" outlineLevel="0" collapsed="false">
      <c r="A3255" s="0" t="s">
        <v>16</v>
      </c>
      <c r="B3255" s="0" t="s">
        <v>367</v>
      </c>
      <c r="C3255" s="0" t="s">
        <v>519</v>
      </c>
      <c r="D3255" s="0" t="s">
        <v>520</v>
      </c>
      <c r="E3255" s="0" t="s">
        <v>531</v>
      </c>
      <c r="F3255" s="0" t="s">
        <v>529</v>
      </c>
      <c r="G3255" s="0" t="s">
        <v>530</v>
      </c>
    </row>
    <row r="3256" customFormat="false" ht="12.8" hidden="false" customHeight="false" outlineLevel="0" collapsed="false">
      <c r="A3256" s="0" t="s">
        <v>16</v>
      </c>
      <c r="B3256" s="0" t="s">
        <v>367</v>
      </c>
      <c r="C3256" s="0" t="s">
        <v>519</v>
      </c>
      <c r="D3256" s="0" t="s">
        <v>520</v>
      </c>
      <c r="E3256" s="0" t="s">
        <v>533</v>
      </c>
      <c r="F3256" s="0" t="s">
        <v>529</v>
      </c>
      <c r="G3256" s="0" t="s">
        <v>530</v>
      </c>
    </row>
    <row r="3257" customFormat="false" ht="12.8" hidden="false" customHeight="false" outlineLevel="0" collapsed="false">
      <c r="A3257" s="0" t="s">
        <v>16</v>
      </c>
      <c r="B3257" s="0" t="s">
        <v>367</v>
      </c>
      <c r="C3257" s="0" t="s">
        <v>519</v>
      </c>
      <c r="D3257" s="0" t="s">
        <v>520</v>
      </c>
      <c r="E3257" s="0" t="s">
        <v>534</v>
      </c>
      <c r="F3257" s="0" t="s">
        <v>529</v>
      </c>
      <c r="G3257" s="0" t="s">
        <v>530</v>
      </c>
    </row>
    <row r="3258" customFormat="false" ht="12.8" hidden="false" customHeight="false" outlineLevel="0" collapsed="false">
      <c r="A3258" s="0" t="s">
        <v>16</v>
      </c>
      <c r="B3258" s="0" t="s">
        <v>367</v>
      </c>
      <c r="C3258" s="0" t="s">
        <v>519</v>
      </c>
      <c r="D3258" s="0" t="s">
        <v>520</v>
      </c>
      <c r="E3258" s="0" t="s">
        <v>535</v>
      </c>
      <c r="F3258" s="0" t="s">
        <v>529</v>
      </c>
      <c r="G3258" s="0" t="s">
        <v>530</v>
      </c>
    </row>
    <row r="3259" customFormat="false" ht="12.8" hidden="false" customHeight="false" outlineLevel="0" collapsed="false">
      <c r="A3259" s="0" t="s">
        <v>16</v>
      </c>
      <c r="B3259" s="0" t="s">
        <v>367</v>
      </c>
      <c r="C3259" s="0" t="s">
        <v>519</v>
      </c>
      <c r="D3259" s="0" t="s">
        <v>520</v>
      </c>
      <c r="E3259" s="0" t="s">
        <v>536</v>
      </c>
      <c r="F3259" s="0" t="s">
        <v>529</v>
      </c>
      <c r="G3259" s="0" t="s">
        <v>530</v>
      </c>
    </row>
    <row r="3260" customFormat="false" ht="12.8" hidden="false" customHeight="false" outlineLevel="0" collapsed="false">
      <c r="A3260" s="0" t="s">
        <v>16</v>
      </c>
      <c r="B3260" s="0" t="s">
        <v>367</v>
      </c>
      <c r="C3260" s="0" t="s">
        <v>521</v>
      </c>
      <c r="D3260" s="0" t="s">
        <v>520</v>
      </c>
      <c r="E3260" s="0" t="s">
        <v>537</v>
      </c>
      <c r="F3260" s="0" t="s">
        <v>529</v>
      </c>
      <c r="G3260" s="0" t="s">
        <v>530</v>
      </c>
    </row>
    <row r="3261" customFormat="false" ht="12.8" hidden="false" customHeight="false" outlineLevel="0" collapsed="false">
      <c r="A3261" s="0" t="s">
        <v>16</v>
      </c>
      <c r="B3261" s="0" t="s">
        <v>367</v>
      </c>
      <c r="C3261" s="0" t="s">
        <v>521</v>
      </c>
      <c r="D3261" s="0" t="s">
        <v>520</v>
      </c>
      <c r="E3261" s="0" t="s">
        <v>531</v>
      </c>
      <c r="F3261" s="0" t="s">
        <v>529</v>
      </c>
      <c r="G3261" s="0" t="s">
        <v>530</v>
      </c>
    </row>
    <row r="3262" customFormat="false" ht="12.8" hidden="false" customHeight="false" outlineLevel="0" collapsed="false">
      <c r="A3262" s="0" t="s">
        <v>16</v>
      </c>
      <c r="B3262" s="0" t="s">
        <v>367</v>
      </c>
      <c r="C3262" s="0" t="s">
        <v>521</v>
      </c>
      <c r="D3262" s="0" t="s">
        <v>520</v>
      </c>
      <c r="E3262" s="0" t="s">
        <v>538</v>
      </c>
      <c r="F3262" s="0" t="s">
        <v>529</v>
      </c>
      <c r="G3262" s="0" t="s">
        <v>530</v>
      </c>
    </row>
    <row r="3263" customFormat="false" ht="12.8" hidden="false" customHeight="false" outlineLevel="0" collapsed="false">
      <c r="A3263" s="0" t="s">
        <v>16</v>
      </c>
      <c r="B3263" s="0" t="s">
        <v>367</v>
      </c>
      <c r="C3263" s="0" t="s">
        <v>521</v>
      </c>
      <c r="D3263" s="0" t="s">
        <v>520</v>
      </c>
      <c r="E3263" s="0" t="s">
        <v>536</v>
      </c>
      <c r="F3263" s="0" t="s">
        <v>529</v>
      </c>
      <c r="G3263" s="0" t="s">
        <v>530</v>
      </c>
    </row>
    <row r="3264" customFormat="false" ht="12.8" hidden="false" customHeight="false" outlineLevel="0" collapsed="false">
      <c r="A3264" s="0" t="s">
        <v>16</v>
      </c>
      <c r="B3264" s="0" t="s">
        <v>368</v>
      </c>
      <c r="C3264" s="0" t="s">
        <v>519</v>
      </c>
      <c r="D3264" s="0" t="s">
        <v>520</v>
      </c>
      <c r="E3264" s="0" t="s">
        <v>528</v>
      </c>
      <c r="F3264" s="0" t="s">
        <v>539</v>
      </c>
      <c r="G3264" s="0" t="s">
        <v>530</v>
      </c>
    </row>
    <row r="3265" customFormat="false" ht="12.8" hidden="false" customHeight="false" outlineLevel="0" collapsed="false">
      <c r="A3265" s="0" t="s">
        <v>16</v>
      </c>
      <c r="B3265" s="0" t="s">
        <v>368</v>
      </c>
      <c r="C3265" s="0" t="s">
        <v>519</v>
      </c>
      <c r="D3265" s="0" t="s">
        <v>520</v>
      </c>
      <c r="E3265" s="0" t="s">
        <v>531</v>
      </c>
      <c r="F3265" s="0" t="s">
        <v>539</v>
      </c>
      <c r="G3265" s="0" t="s">
        <v>530</v>
      </c>
    </row>
    <row r="3266" customFormat="false" ht="12.8" hidden="false" customHeight="false" outlineLevel="0" collapsed="false">
      <c r="A3266" s="0" t="s">
        <v>16</v>
      </c>
      <c r="B3266" s="0" t="s">
        <v>368</v>
      </c>
      <c r="C3266" s="0" t="s">
        <v>519</v>
      </c>
      <c r="D3266" s="0" t="s">
        <v>520</v>
      </c>
      <c r="E3266" s="0" t="s">
        <v>533</v>
      </c>
      <c r="F3266" s="0" t="s">
        <v>539</v>
      </c>
      <c r="G3266" s="0" t="s">
        <v>530</v>
      </c>
    </row>
    <row r="3267" customFormat="false" ht="12.8" hidden="false" customHeight="false" outlineLevel="0" collapsed="false">
      <c r="A3267" s="0" t="s">
        <v>16</v>
      </c>
      <c r="B3267" s="0" t="s">
        <v>368</v>
      </c>
      <c r="C3267" s="0" t="s">
        <v>519</v>
      </c>
      <c r="D3267" s="0" t="s">
        <v>520</v>
      </c>
      <c r="E3267" s="0" t="s">
        <v>534</v>
      </c>
      <c r="F3267" s="0" t="s">
        <v>539</v>
      </c>
      <c r="G3267" s="0" t="s">
        <v>530</v>
      </c>
    </row>
    <row r="3268" customFormat="false" ht="12.8" hidden="false" customHeight="false" outlineLevel="0" collapsed="false">
      <c r="A3268" s="0" t="s">
        <v>16</v>
      </c>
      <c r="B3268" s="0" t="s">
        <v>368</v>
      </c>
      <c r="C3268" s="0" t="s">
        <v>519</v>
      </c>
      <c r="D3268" s="0" t="s">
        <v>520</v>
      </c>
      <c r="E3268" s="0" t="s">
        <v>535</v>
      </c>
      <c r="F3268" s="0" t="s">
        <v>539</v>
      </c>
      <c r="G3268" s="0" t="s">
        <v>530</v>
      </c>
    </row>
    <row r="3269" customFormat="false" ht="12.8" hidden="false" customHeight="false" outlineLevel="0" collapsed="false">
      <c r="A3269" s="0" t="s">
        <v>16</v>
      </c>
      <c r="B3269" s="0" t="s">
        <v>368</v>
      </c>
      <c r="C3269" s="0" t="s">
        <v>519</v>
      </c>
      <c r="D3269" s="0" t="s">
        <v>520</v>
      </c>
      <c r="E3269" s="0" t="s">
        <v>536</v>
      </c>
      <c r="F3269" s="0" t="s">
        <v>539</v>
      </c>
      <c r="G3269" s="0" t="s">
        <v>530</v>
      </c>
    </row>
    <row r="3270" customFormat="false" ht="12.8" hidden="false" customHeight="false" outlineLevel="0" collapsed="false">
      <c r="A3270" s="0" t="s">
        <v>16</v>
      </c>
      <c r="B3270" s="0" t="s">
        <v>368</v>
      </c>
      <c r="C3270" s="0" t="s">
        <v>521</v>
      </c>
      <c r="D3270" s="0" t="s">
        <v>520</v>
      </c>
      <c r="E3270" s="0" t="s">
        <v>537</v>
      </c>
      <c r="F3270" s="0" t="s">
        <v>539</v>
      </c>
      <c r="G3270" s="0" t="s">
        <v>530</v>
      </c>
    </row>
    <row r="3271" customFormat="false" ht="12.8" hidden="false" customHeight="false" outlineLevel="0" collapsed="false">
      <c r="A3271" s="0" t="s">
        <v>16</v>
      </c>
      <c r="B3271" s="0" t="s">
        <v>368</v>
      </c>
      <c r="C3271" s="0" t="s">
        <v>521</v>
      </c>
      <c r="D3271" s="0" t="s">
        <v>520</v>
      </c>
      <c r="E3271" s="0" t="s">
        <v>531</v>
      </c>
      <c r="F3271" s="0" t="s">
        <v>539</v>
      </c>
      <c r="G3271" s="0" t="s">
        <v>530</v>
      </c>
    </row>
    <row r="3272" customFormat="false" ht="12.8" hidden="false" customHeight="false" outlineLevel="0" collapsed="false">
      <c r="A3272" s="0" t="s">
        <v>16</v>
      </c>
      <c r="B3272" s="0" t="s">
        <v>368</v>
      </c>
      <c r="C3272" s="0" t="s">
        <v>521</v>
      </c>
      <c r="D3272" s="0" t="s">
        <v>520</v>
      </c>
      <c r="E3272" s="0" t="s">
        <v>538</v>
      </c>
      <c r="F3272" s="0" t="s">
        <v>539</v>
      </c>
      <c r="G3272" s="0" t="s">
        <v>530</v>
      </c>
    </row>
    <row r="3273" customFormat="false" ht="12.8" hidden="false" customHeight="false" outlineLevel="0" collapsed="false">
      <c r="A3273" s="0" t="s">
        <v>16</v>
      </c>
      <c r="B3273" s="0" t="s">
        <v>368</v>
      </c>
      <c r="C3273" s="0" t="s">
        <v>521</v>
      </c>
      <c r="D3273" s="0" t="s">
        <v>520</v>
      </c>
      <c r="E3273" s="0" t="s">
        <v>536</v>
      </c>
      <c r="F3273" s="0" t="s">
        <v>539</v>
      </c>
      <c r="G3273" s="0" t="s">
        <v>530</v>
      </c>
    </row>
    <row r="3274" customFormat="false" ht="12.8" hidden="false" customHeight="false" outlineLevel="0" collapsed="false">
      <c r="A3274" s="0" t="s">
        <v>16</v>
      </c>
      <c r="B3274" s="0" t="s">
        <v>369</v>
      </c>
      <c r="C3274" s="0" t="s">
        <v>519</v>
      </c>
      <c r="D3274" s="0" t="s">
        <v>520</v>
      </c>
      <c r="E3274" s="0" t="s">
        <v>528</v>
      </c>
      <c r="F3274" s="0" t="s">
        <v>539</v>
      </c>
      <c r="G3274" s="0" t="s">
        <v>530</v>
      </c>
    </row>
    <row r="3275" customFormat="false" ht="12.8" hidden="false" customHeight="false" outlineLevel="0" collapsed="false">
      <c r="A3275" s="0" t="s">
        <v>16</v>
      </c>
      <c r="B3275" s="0" t="s">
        <v>369</v>
      </c>
      <c r="C3275" s="0" t="s">
        <v>519</v>
      </c>
      <c r="D3275" s="0" t="s">
        <v>520</v>
      </c>
      <c r="E3275" s="0" t="s">
        <v>531</v>
      </c>
      <c r="F3275" s="0" t="s">
        <v>539</v>
      </c>
      <c r="G3275" s="0" t="s">
        <v>530</v>
      </c>
    </row>
    <row r="3276" customFormat="false" ht="12.8" hidden="false" customHeight="false" outlineLevel="0" collapsed="false">
      <c r="A3276" s="0" t="s">
        <v>16</v>
      </c>
      <c r="B3276" s="0" t="s">
        <v>369</v>
      </c>
      <c r="C3276" s="0" t="s">
        <v>519</v>
      </c>
      <c r="D3276" s="0" t="s">
        <v>520</v>
      </c>
      <c r="E3276" s="0" t="s">
        <v>533</v>
      </c>
      <c r="F3276" s="0" t="s">
        <v>539</v>
      </c>
      <c r="G3276" s="0" t="s">
        <v>530</v>
      </c>
    </row>
    <row r="3277" customFormat="false" ht="12.8" hidden="false" customHeight="false" outlineLevel="0" collapsed="false">
      <c r="A3277" s="0" t="s">
        <v>16</v>
      </c>
      <c r="B3277" s="0" t="s">
        <v>369</v>
      </c>
      <c r="C3277" s="0" t="s">
        <v>519</v>
      </c>
      <c r="D3277" s="0" t="s">
        <v>520</v>
      </c>
      <c r="E3277" s="0" t="s">
        <v>534</v>
      </c>
      <c r="F3277" s="0" t="s">
        <v>539</v>
      </c>
      <c r="G3277" s="0" t="s">
        <v>530</v>
      </c>
    </row>
    <row r="3278" customFormat="false" ht="12.8" hidden="false" customHeight="false" outlineLevel="0" collapsed="false">
      <c r="A3278" s="0" t="s">
        <v>16</v>
      </c>
      <c r="B3278" s="0" t="s">
        <v>369</v>
      </c>
      <c r="C3278" s="0" t="s">
        <v>519</v>
      </c>
      <c r="D3278" s="0" t="s">
        <v>520</v>
      </c>
      <c r="E3278" s="0" t="s">
        <v>535</v>
      </c>
      <c r="F3278" s="0" t="s">
        <v>539</v>
      </c>
      <c r="G3278" s="0" t="s">
        <v>530</v>
      </c>
    </row>
    <row r="3279" customFormat="false" ht="12.8" hidden="false" customHeight="false" outlineLevel="0" collapsed="false">
      <c r="A3279" s="0" t="s">
        <v>16</v>
      </c>
      <c r="B3279" s="0" t="s">
        <v>369</v>
      </c>
      <c r="C3279" s="0" t="s">
        <v>519</v>
      </c>
      <c r="D3279" s="0" t="s">
        <v>520</v>
      </c>
      <c r="E3279" s="0" t="s">
        <v>536</v>
      </c>
      <c r="F3279" s="0" t="s">
        <v>539</v>
      </c>
      <c r="G3279" s="0" t="s">
        <v>530</v>
      </c>
    </row>
    <row r="3280" customFormat="false" ht="12.8" hidden="false" customHeight="false" outlineLevel="0" collapsed="false">
      <c r="A3280" s="0" t="s">
        <v>16</v>
      </c>
      <c r="B3280" s="0" t="s">
        <v>369</v>
      </c>
      <c r="C3280" s="0" t="s">
        <v>521</v>
      </c>
      <c r="D3280" s="0" t="s">
        <v>520</v>
      </c>
      <c r="E3280" s="0" t="s">
        <v>537</v>
      </c>
      <c r="F3280" s="0" t="s">
        <v>539</v>
      </c>
      <c r="G3280" s="0" t="s">
        <v>530</v>
      </c>
    </row>
    <row r="3281" customFormat="false" ht="12.8" hidden="false" customHeight="false" outlineLevel="0" collapsed="false">
      <c r="A3281" s="0" t="s">
        <v>16</v>
      </c>
      <c r="B3281" s="0" t="s">
        <v>369</v>
      </c>
      <c r="C3281" s="0" t="s">
        <v>521</v>
      </c>
      <c r="D3281" s="0" t="s">
        <v>520</v>
      </c>
      <c r="E3281" s="0" t="s">
        <v>531</v>
      </c>
      <c r="F3281" s="0" t="s">
        <v>539</v>
      </c>
      <c r="G3281" s="0" t="s">
        <v>530</v>
      </c>
    </row>
    <row r="3282" customFormat="false" ht="12.8" hidden="false" customHeight="false" outlineLevel="0" collapsed="false">
      <c r="A3282" s="0" t="s">
        <v>16</v>
      </c>
      <c r="B3282" s="0" t="s">
        <v>369</v>
      </c>
      <c r="C3282" s="0" t="s">
        <v>521</v>
      </c>
      <c r="D3282" s="0" t="s">
        <v>520</v>
      </c>
      <c r="E3282" s="0" t="s">
        <v>538</v>
      </c>
      <c r="F3282" s="0" t="s">
        <v>539</v>
      </c>
      <c r="G3282" s="0" t="s">
        <v>530</v>
      </c>
    </row>
    <row r="3283" customFormat="false" ht="12.8" hidden="false" customHeight="false" outlineLevel="0" collapsed="false">
      <c r="A3283" s="0" t="s">
        <v>16</v>
      </c>
      <c r="B3283" s="0" t="s">
        <v>369</v>
      </c>
      <c r="C3283" s="0" t="s">
        <v>521</v>
      </c>
      <c r="D3283" s="0" t="s">
        <v>520</v>
      </c>
      <c r="E3283" s="0" t="s">
        <v>536</v>
      </c>
      <c r="F3283" s="0" t="s">
        <v>539</v>
      </c>
      <c r="G3283" s="0" t="s">
        <v>530</v>
      </c>
    </row>
    <row r="3284" customFormat="false" ht="12.8" hidden="false" customHeight="false" outlineLevel="0" collapsed="false">
      <c r="A3284" s="0" t="s">
        <v>16</v>
      </c>
      <c r="B3284" s="0" t="s">
        <v>370</v>
      </c>
      <c r="C3284" s="0" t="s">
        <v>519</v>
      </c>
      <c r="D3284" s="0" t="s">
        <v>520</v>
      </c>
      <c r="E3284" s="0" t="s">
        <v>528</v>
      </c>
      <c r="F3284" s="0" t="s">
        <v>529</v>
      </c>
      <c r="G3284" s="0" t="s">
        <v>530</v>
      </c>
    </row>
    <row r="3285" customFormat="false" ht="12.8" hidden="false" customHeight="false" outlineLevel="0" collapsed="false">
      <c r="A3285" s="0" t="s">
        <v>16</v>
      </c>
      <c r="B3285" s="0" t="s">
        <v>370</v>
      </c>
      <c r="C3285" s="0" t="s">
        <v>519</v>
      </c>
      <c r="D3285" s="0" t="s">
        <v>520</v>
      </c>
      <c r="E3285" s="0" t="s">
        <v>531</v>
      </c>
      <c r="F3285" s="0" t="s">
        <v>529</v>
      </c>
      <c r="G3285" s="0" t="s">
        <v>530</v>
      </c>
    </row>
    <row r="3286" customFormat="false" ht="12.8" hidden="false" customHeight="false" outlineLevel="0" collapsed="false">
      <c r="A3286" s="0" t="s">
        <v>16</v>
      </c>
      <c r="B3286" s="0" t="s">
        <v>370</v>
      </c>
      <c r="C3286" s="0" t="s">
        <v>519</v>
      </c>
      <c r="D3286" s="0" t="s">
        <v>520</v>
      </c>
      <c r="E3286" s="0" t="s">
        <v>533</v>
      </c>
      <c r="F3286" s="0" t="s">
        <v>529</v>
      </c>
      <c r="G3286" s="0" t="s">
        <v>530</v>
      </c>
    </row>
    <row r="3287" customFormat="false" ht="12.8" hidden="false" customHeight="false" outlineLevel="0" collapsed="false">
      <c r="A3287" s="0" t="s">
        <v>16</v>
      </c>
      <c r="B3287" s="0" t="s">
        <v>370</v>
      </c>
      <c r="C3287" s="0" t="s">
        <v>519</v>
      </c>
      <c r="D3287" s="0" t="s">
        <v>520</v>
      </c>
      <c r="E3287" s="0" t="s">
        <v>534</v>
      </c>
      <c r="F3287" s="0" t="s">
        <v>529</v>
      </c>
      <c r="G3287" s="0" t="s">
        <v>530</v>
      </c>
    </row>
    <row r="3288" customFormat="false" ht="12.8" hidden="false" customHeight="false" outlineLevel="0" collapsed="false">
      <c r="A3288" s="0" t="s">
        <v>16</v>
      </c>
      <c r="B3288" s="0" t="s">
        <v>370</v>
      </c>
      <c r="C3288" s="0" t="s">
        <v>519</v>
      </c>
      <c r="D3288" s="0" t="s">
        <v>520</v>
      </c>
      <c r="E3288" s="0" t="s">
        <v>535</v>
      </c>
      <c r="F3288" s="0" t="s">
        <v>529</v>
      </c>
      <c r="G3288" s="0" t="s">
        <v>530</v>
      </c>
    </row>
    <row r="3289" customFormat="false" ht="12.8" hidden="false" customHeight="false" outlineLevel="0" collapsed="false">
      <c r="A3289" s="0" t="s">
        <v>16</v>
      </c>
      <c r="B3289" s="0" t="s">
        <v>370</v>
      </c>
      <c r="C3289" s="0" t="s">
        <v>519</v>
      </c>
      <c r="D3289" s="0" t="s">
        <v>520</v>
      </c>
      <c r="E3289" s="0" t="s">
        <v>536</v>
      </c>
      <c r="F3289" s="0" t="s">
        <v>529</v>
      </c>
      <c r="G3289" s="0" t="s">
        <v>530</v>
      </c>
    </row>
    <row r="3290" customFormat="false" ht="12.8" hidden="false" customHeight="false" outlineLevel="0" collapsed="false">
      <c r="A3290" s="0" t="s">
        <v>16</v>
      </c>
      <c r="B3290" s="0" t="s">
        <v>370</v>
      </c>
      <c r="C3290" s="0" t="s">
        <v>521</v>
      </c>
      <c r="D3290" s="0" t="s">
        <v>520</v>
      </c>
      <c r="E3290" s="0" t="s">
        <v>537</v>
      </c>
      <c r="F3290" s="0" t="s">
        <v>529</v>
      </c>
      <c r="G3290" s="0" t="s">
        <v>530</v>
      </c>
    </row>
    <row r="3291" customFormat="false" ht="12.8" hidden="false" customHeight="false" outlineLevel="0" collapsed="false">
      <c r="A3291" s="0" t="s">
        <v>16</v>
      </c>
      <c r="B3291" s="0" t="s">
        <v>370</v>
      </c>
      <c r="C3291" s="0" t="s">
        <v>521</v>
      </c>
      <c r="D3291" s="0" t="s">
        <v>520</v>
      </c>
      <c r="E3291" s="0" t="s">
        <v>531</v>
      </c>
      <c r="F3291" s="0" t="s">
        <v>529</v>
      </c>
      <c r="G3291" s="0" t="s">
        <v>530</v>
      </c>
    </row>
    <row r="3292" customFormat="false" ht="12.8" hidden="false" customHeight="false" outlineLevel="0" collapsed="false">
      <c r="A3292" s="0" t="s">
        <v>16</v>
      </c>
      <c r="B3292" s="0" t="s">
        <v>370</v>
      </c>
      <c r="C3292" s="0" t="s">
        <v>521</v>
      </c>
      <c r="D3292" s="0" t="s">
        <v>520</v>
      </c>
      <c r="E3292" s="0" t="s">
        <v>538</v>
      </c>
      <c r="F3292" s="0" t="s">
        <v>529</v>
      </c>
      <c r="G3292" s="0" t="s">
        <v>530</v>
      </c>
    </row>
    <row r="3293" customFormat="false" ht="12.8" hidden="false" customHeight="false" outlineLevel="0" collapsed="false">
      <c r="A3293" s="0" t="s">
        <v>16</v>
      </c>
      <c r="B3293" s="0" t="s">
        <v>370</v>
      </c>
      <c r="C3293" s="0" t="s">
        <v>521</v>
      </c>
      <c r="D3293" s="0" t="s">
        <v>520</v>
      </c>
      <c r="E3293" s="0" t="s">
        <v>536</v>
      </c>
      <c r="F3293" s="0" t="s">
        <v>529</v>
      </c>
      <c r="G3293" s="0" t="s">
        <v>530</v>
      </c>
    </row>
    <row r="3294" customFormat="false" ht="12.8" hidden="false" customHeight="false" outlineLevel="0" collapsed="false">
      <c r="A3294" s="0" t="s">
        <v>16</v>
      </c>
      <c r="B3294" s="0" t="s">
        <v>371</v>
      </c>
      <c r="C3294" s="0" t="s">
        <v>519</v>
      </c>
      <c r="D3294" s="0" t="s">
        <v>520</v>
      </c>
      <c r="E3294" s="0" t="s">
        <v>528</v>
      </c>
      <c r="F3294" s="0" t="s">
        <v>529</v>
      </c>
      <c r="G3294" s="0" t="s">
        <v>530</v>
      </c>
    </row>
    <row r="3295" customFormat="false" ht="12.8" hidden="false" customHeight="false" outlineLevel="0" collapsed="false">
      <c r="A3295" s="0" t="s">
        <v>16</v>
      </c>
      <c r="B3295" s="0" t="s">
        <v>371</v>
      </c>
      <c r="C3295" s="0" t="s">
        <v>519</v>
      </c>
      <c r="D3295" s="0" t="s">
        <v>520</v>
      </c>
      <c r="E3295" s="0" t="s">
        <v>531</v>
      </c>
      <c r="F3295" s="0" t="s">
        <v>529</v>
      </c>
      <c r="G3295" s="0" t="s">
        <v>530</v>
      </c>
    </row>
    <row r="3296" customFormat="false" ht="12.8" hidden="false" customHeight="false" outlineLevel="0" collapsed="false">
      <c r="A3296" s="0" t="s">
        <v>16</v>
      </c>
      <c r="B3296" s="0" t="s">
        <v>371</v>
      </c>
      <c r="C3296" s="0" t="s">
        <v>519</v>
      </c>
      <c r="D3296" s="0" t="s">
        <v>520</v>
      </c>
      <c r="E3296" s="0" t="s">
        <v>533</v>
      </c>
      <c r="F3296" s="0" t="s">
        <v>529</v>
      </c>
      <c r="G3296" s="0" t="s">
        <v>530</v>
      </c>
    </row>
    <row r="3297" customFormat="false" ht="12.8" hidden="false" customHeight="false" outlineLevel="0" collapsed="false">
      <c r="A3297" s="0" t="s">
        <v>16</v>
      </c>
      <c r="B3297" s="0" t="s">
        <v>371</v>
      </c>
      <c r="C3297" s="0" t="s">
        <v>519</v>
      </c>
      <c r="D3297" s="0" t="s">
        <v>520</v>
      </c>
      <c r="E3297" s="0" t="s">
        <v>534</v>
      </c>
      <c r="F3297" s="0" t="s">
        <v>529</v>
      </c>
      <c r="G3297" s="0" t="s">
        <v>530</v>
      </c>
    </row>
    <row r="3298" customFormat="false" ht="12.8" hidden="false" customHeight="false" outlineLevel="0" collapsed="false">
      <c r="A3298" s="0" t="s">
        <v>16</v>
      </c>
      <c r="B3298" s="0" t="s">
        <v>371</v>
      </c>
      <c r="C3298" s="0" t="s">
        <v>519</v>
      </c>
      <c r="D3298" s="0" t="s">
        <v>520</v>
      </c>
      <c r="E3298" s="0" t="s">
        <v>535</v>
      </c>
      <c r="F3298" s="0" t="s">
        <v>529</v>
      </c>
      <c r="G3298" s="0" t="s">
        <v>530</v>
      </c>
    </row>
    <row r="3299" customFormat="false" ht="12.8" hidden="false" customHeight="false" outlineLevel="0" collapsed="false">
      <c r="A3299" s="0" t="s">
        <v>16</v>
      </c>
      <c r="B3299" s="0" t="s">
        <v>371</v>
      </c>
      <c r="C3299" s="0" t="s">
        <v>519</v>
      </c>
      <c r="D3299" s="0" t="s">
        <v>520</v>
      </c>
      <c r="E3299" s="0" t="s">
        <v>536</v>
      </c>
      <c r="F3299" s="0" t="s">
        <v>529</v>
      </c>
      <c r="G3299" s="0" t="s">
        <v>530</v>
      </c>
    </row>
    <row r="3300" customFormat="false" ht="12.8" hidden="false" customHeight="false" outlineLevel="0" collapsed="false">
      <c r="A3300" s="0" t="s">
        <v>16</v>
      </c>
      <c r="B3300" s="0" t="s">
        <v>371</v>
      </c>
      <c r="C3300" s="0" t="s">
        <v>521</v>
      </c>
      <c r="D3300" s="0" t="s">
        <v>520</v>
      </c>
      <c r="E3300" s="0" t="s">
        <v>537</v>
      </c>
      <c r="F3300" s="0" t="s">
        <v>529</v>
      </c>
      <c r="G3300" s="0" t="s">
        <v>530</v>
      </c>
    </row>
    <row r="3301" customFormat="false" ht="12.8" hidden="false" customHeight="false" outlineLevel="0" collapsed="false">
      <c r="A3301" s="0" t="s">
        <v>16</v>
      </c>
      <c r="B3301" s="0" t="s">
        <v>371</v>
      </c>
      <c r="C3301" s="0" t="s">
        <v>521</v>
      </c>
      <c r="D3301" s="0" t="s">
        <v>520</v>
      </c>
      <c r="E3301" s="0" t="s">
        <v>531</v>
      </c>
      <c r="F3301" s="0" t="s">
        <v>529</v>
      </c>
      <c r="G3301" s="0" t="s">
        <v>530</v>
      </c>
    </row>
    <row r="3302" customFormat="false" ht="12.8" hidden="false" customHeight="false" outlineLevel="0" collapsed="false">
      <c r="A3302" s="0" t="s">
        <v>16</v>
      </c>
      <c r="B3302" s="0" t="s">
        <v>371</v>
      </c>
      <c r="C3302" s="0" t="s">
        <v>521</v>
      </c>
      <c r="D3302" s="0" t="s">
        <v>520</v>
      </c>
      <c r="E3302" s="0" t="s">
        <v>538</v>
      </c>
      <c r="F3302" s="0" t="s">
        <v>529</v>
      </c>
      <c r="G3302" s="0" t="s">
        <v>530</v>
      </c>
    </row>
    <row r="3303" customFormat="false" ht="12.8" hidden="false" customHeight="false" outlineLevel="0" collapsed="false">
      <c r="A3303" s="0" t="s">
        <v>16</v>
      </c>
      <c r="B3303" s="0" t="s">
        <v>371</v>
      </c>
      <c r="C3303" s="0" t="s">
        <v>521</v>
      </c>
      <c r="D3303" s="0" t="s">
        <v>520</v>
      </c>
      <c r="E3303" s="0" t="s">
        <v>536</v>
      </c>
      <c r="F3303" s="0" t="s">
        <v>529</v>
      </c>
      <c r="G3303" s="0" t="s">
        <v>530</v>
      </c>
    </row>
    <row r="3304" customFormat="false" ht="12.8" hidden="false" customHeight="false" outlineLevel="0" collapsed="false">
      <c r="A3304" s="0" t="s">
        <v>16</v>
      </c>
      <c r="B3304" s="0" t="s">
        <v>372</v>
      </c>
      <c r="C3304" s="0" t="s">
        <v>519</v>
      </c>
      <c r="D3304" s="0" t="s">
        <v>520</v>
      </c>
      <c r="E3304" s="0" t="s">
        <v>528</v>
      </c>
      <c r="F3304" s="0" t="s">
        <v>529</v>
      </c>
      <c r="G3304" s="0" t="s">
        <v>530</v>
      </c>
    </row>
    <row r="3305" customFormat="false" ht="12.8" hidden="false" customHeight="false" outlineLevel="0" collapsed="false">
      <c r="A3305" s="0" t="s">
        <v>16</v>
      </c>
      <c r="B3305" s="0" t="s">
        <v>372</v>
      </c>
      <c r="C3305" s="0" t="s">
        <v>519</v>
      </c>
      <c r="D3305" s="0" t="s">
        <v>520</v>
      </c>
      <c r="E3305" s="0" t="s">
        <v>531</v>
      </c>
      <c r="F3305" s="0" t="s">
        <v>529</v>
      </c>
      <c r="G3305" s="0" t="s">
        <v>530</v>
      </c>
    </row>
    <row r="3306" customFormat="false" ht="12.8" hidden="false" customHeight="false" outlineLevel="0" collapsed="false">
      <c r="A3306" s="0" t="s">
        <v>16</v>
      </c>
      <c r="B3306" s="0" t="s">
        <v>372</v>
      </c>
      <c r="C3306" s="0" t="s">
        <v>519</v>
      </c>
      <c r="D3306" s="0" t="s">
        <v>520</v>
      </c>
      <c r="E3306" s="0" t="s">
        <v>533</v>
      </c>
      <c r="F3306" s="0" t="s">
        <v>529</v>
      </c>
      <c r="G3306" s="0" t="s">
        <v>530</v>
      </c>
    </row>
    <row r="3307" customFormat="false" ht="12.8" hidden="false" customHeight="false" outlineLevel="0" collapsed="false">
      <c r="A3307" s="0" t="s">
        <v>16</v>
      </c>
      <c r="B3307" s="0" t="s">
        <v>372</v>
      </c>
      <c r="C3307" s="0" t="s">
        <v>519</v>
      </c>
      <c r="D3307" s="0" t="s">
        <v>520</v>
      </c>
      <c r="E3307" s="0" t="s">
        <v>534</v>
      </c>
      <c r="F3307" s="0" t="s">
        <v>529</v>
      </c>
      <c r="G3307" s="0" t="s">
        <v>530</v>
      </c>
    </row>
    <row r="3308" customFormat="false" ht="12.8" hidden="false" customHeight="false" outlineLevel="0" collapsed="false">
      <c r="A3308" s="0" t="s">
        <v>16</v>
      </c>
      <c r="B3308" s="0" t="s">
        <v>372</v>
      </c>
      <c r="C3308" s="0" t="s">
        <v>519</v>
      </c>
      <c r="D3308" s="0" t="s">
        <v>520</v>
      </c>
      <c r="E3308" s="0" t="s">
        <v>535</v>
      </c>
      <c r="F3308" s="0" t="s">
        <v>529</v>
      </c>
      <c r="G3308" s="0" t="s">
        <v>530</v>
      </c>
    </row>
    <row r="3309" customFormat="false" ht="12.8" hidden="false" customHeight="false" outlineLevel="0" collapsed="false">
      <c r="A3309" s="0" t="s">
        <v>16</v>
      </c>
      <c r="B3309" s="0" t="s">
        <v>372</v>
      </c>
      <c r="C3309" s="0" t="s">
        <v>519</v>
      </c>
      <c r="D3309" s="0" t="s">
        <v>520</v>
      </c>
      <c r="E3309" s="0" t="s">
        <v>536</v>
      </c>
      <c r="F3309" s="0" t="s">
        <v>529</v>
      </c>
      <c r="G3309" s="0" t="s">
        <v>530</v>
      </c>
    </row>
    <row r="3310" customFormat="false" ht="12.8" hidden="false" customHeight="false" outlineLevel="0" collapsed="false">
      <c r="A3310" s="0" t="s">
        <v>16</v>
      </c>
      <c r="B3310" s="0" t="s">
        <v>372</v>
      </c>
      <c r="C3310" s="0" t="s">
        <v>521</v>
      </c>
      <c r="D3310" s="0" t="s">
        <v>520</v>
      </c>
      <c r="E3310" s="0" t="s">
        <v>537</v>
      </c>
      <c r="F3310" s="0" t="s">
        <v>529</v>
      </c>
      <c r="G3310" s="0" t="s">
        <v>530</v>
      </c>
    </row>
    <row r="3311" customFormat="false" ht="12.8" hidden="false" customHeight="false" outlineLevel="0" collapsed="false">
      <c r="A3311" s="0" t="s">
        <v>16</v>
      </c>
      <c r="B3311" s="0" t="s">
        <v>372</v>
      </c>
      <c r="C3311" s="0" t="s">
        <v>521</v>
      </c>
      <c r="D3311" s="0" t="s">
        <v>520</v>
      </c>
      <c r="E3311" s="0" t="s">
        <v>531</v>
      </c>
      <c r="F3311" s="0" t="s">
        <v>529</v>
      </c>
      <c r="G3311" s="0" t="s">
        <v>530</v>
      </c>
    </row>
    <row r="3312" customFormat="false" ht="12.8" hidden="false" customHeight="false" outlineLevel="0" collapsed="false">
      <c r="A3312" s="0" t="s">
        <v>16</v>
      </c>
      <c r="B3312" s="0" t="s">
        <v>372</v>
      </c>
      <c r="C3312" s="0" t="s">
        <v>521</v>
      </c>
      <c r="D3312" s="0" t="s">
        <v>520</v>
      </c>
      <c r="E3312" s="0" t="s">
        <v>538</v>
      </c>
      <c r="F3312" s="0" t="s">
        <v>529</v>
      </c>
      <c r="G3312" s="0" t="s">
        <v>530</v>
      </c>
    </row>
    <row r="3313" customFormat="false" ht="12.8" hidden="false" customHeight="false" outlineLevel="0" collapsed="false">
      <c r="A3313" s="0" t="s">
        <v>16</v>
      </c>
      <c r="B3313" s="0" t="s">
        <v>372</v>
      </c>
      <c r="C3313" s="0" t="s">
        <v>521</v>
      </c>
      <c r="D3313" s="0" t="s">
        <v>520</v>
      </c>
      <c r="E3313" s="0" t="s">
        <v>536</v>
      </c>
      <c r="F3313" s="0" t="s">
        <v>529</v>
      </c>
      <c r="G3313" s="0" t="s">
        <v>530</v>
      </c>
    </row>
    <row r="3314" customFormat="false" ht="12.8" hidden="false" customHeight="false" outlineLevel="0" collapsed="false">
      <c r="A3314" s="0" t="s">
        <v>16</v>
      </c>
      <c r="B3314" s="0" t="s">
        <v>373</v>
      </c>
      <c r="C3314" s="0" t="s">
        <v>519</v>
      </c>
      <c r="D3314" s="0" t="s">
        <v>520</v>
      </c>
      <c r="E3314" s="0" t="s">
        <v>528</v>
      </c>
      <c r="F3314" s="0" t="s">
        <v>529</v>
      </c>
      <c r="G3314" s="0" t="s">
        <v>530</v>
      </c>
    </row>
    <row r="3315" customFormat="false" ht="12.8" hidden="false" customHeight="false" outlineLevel="0" collapsed="false">
      <c r="A3315" s="0" t="s">
        <v>16</v>
      </c>
      <c r="B3315" s="0" t="s">
        <v>373</v>
      </c>
      <c r="C3315" s="0" t="s">
        <v>519</v>
      </c>
      <c r="D3315" s="0" t="s">
        <v>520</v>
      </c>
      <c r="E3315" s="0" t="s">
        <v>531</v>
      </c>
      <c r="F3315" s="0" t="s">
        <v>529</v>
      </c>
      <c r="G3315" s="0" t="s">
        <v>530</v>
      </c>
    </row>
    <row r="3316" customFormat="false" ht="12.8" hidden="false" customHeight="false" outlineLevel="0" collapsed="false">
      <c r="A3316" s="0" t="s">
        <v>16</v>
      </c>
      <c r="B3316" s="0" t="s">
        <v>373</v>
      </c>
      <c r="C3316" s="0" t="s">
        <v>519</v>
      </c>
      <c r="D3316" s="0" t="s">
        <v>520</v>
      </c>
      <c r="E3316" s="0" t="s">
        <v>533</v>
      </c>
      <c r="F3316" s="0" t="s">
        <v>529</v>
      </c>
      <c r="G3316" s="0" t="s">
        <v>530</v>
      </c>
    </row>
    <row r="3317" customFormat="false" ht="12.8" hidden="false" customHeight="false" outlineLevel="0" collapsed="false">
      <c r="A3317" s="0" t="s">
        <v>16</v>
      </c>
      <c r="B3317" s="0" t="s">
        <v>373</v>
      </c>
      <c r="C3317" s="0" t="s">
        <v>519</v>
      </c>
      <c r="D3317" s="0" t="s">
        <v>520</v>
      </c>
      <c r="E3317" s="0" t="s">
        <v>534</v>
      </c>
      <c r="F3317" s="0" t="s">
        <v>529</v>
      </c>
      <c r="G3317" s="0" t="s">
        <v>530</v>
      </c>
    </row>
    <row r="3318" customFormat="false" ht="12.8" hidden="false" customHeight="false" outlineLevel="0" collapsed="false">
      <c r="A3318" s="0" t="s">
        <v>16</v>
      </c>
      <c r="B3318" s="0" t="s">
        <v>373</v>
      </c>
      <c r="C3318" s="0" t="s">
        <v>519</v>
      </c>
      <c r="D3318" s="0" t="s">
        <v>520</v>
      </c>
      <c r="E3318" s="0" t="s">
        <v>535</v>
      </c>
      <c r="F3318" s="0" t="s">
        <v>529</v>
      </c>
      <c r="G3318" s="0" t="s">
        <v>530</v>
      </c>
    </row>
    <row r="3319" customFormat="false" ht="12.8" hidden="false" customHeight="false" outlineLevel="0" collapsed="false">
      <c r="A3319" s="0" t="s">
        <v>16</v>
      </c>
      <c r="B3319" s="0" t="s">
        <v>373</v>
      </c>
      <c r="C3319" s="0" t="s">
        <v>519</v>
      </c>
      <c r="D3319" s="0" t="s">
        <v>520</v>
      </c>
      <c r="E3319" s="0" t="s">
        <v>536</v>
      </c>
      <c r="F3319" s="0" t="s">
        <v>529</v>
      </c>
      <c r="G3319" s="0" t="s">
        <v>530</v>
      </c>
    </row>
    <row r="3320" customFormat="false" ht="12.8" hidden="false" customHeight="false" outlineLevel="0" collapsed="false">
      <c r="A3320" s="0" t="s">
        <v>16</v>
      </c>
      <c r="B3320" s="0" t="s">
        <v>373</v>
      </c>
      <c r="C3320" s="0" t="s">
        <v>521</v>
      </c>
      <c r="D3320" s="0" t="s">
        <v>520</v>
      </c>
      <c r="E3320" s="0" t="s">
        <v>537</v>
      </c>
      <c r="F3320" s="0" t="s">
        <v>529</v>
      </c>
      <c r="G3320" s="0" t="s">
        <v>530</v>
      </c>
    </row>
    <row r="3321" customFormat="false" ht="12.8" hidden="false" customHeight="false" outlineLevel="0" collapsed="false">
      <c r="A3321" s="0" t="s">
        <v>16</v>
      </c>
      <c r="B3321" s="0" t="s">
        <v>373</v>
      </c>
      <c r="C3321" s="0" t="s">
        <v>521</v>
      </c>
      <c r="D3321" s="0" t="s">
        <v>520</v>
      </c>
      <c r="E3321" s="0" t="s">
        <v>531</v>
      </c>
      <c r="F3321" s="0" t="s">
        <v>529</v>
      </c>
      <c r="G3321" s="0" t="s">
        <v>530</v>
      </c>
    </row>
    <row r="3322" customFormat="false" ht="12.8" hidden="false" customHeight="false" outlineLevel="0" collapsed="false">
      <c r="A3322" s="0" t="s">
        <v>16</v>
      </c>
      <c r="B3322" s="0" t="s">
        <v>373</v>
      </c>
      <c r="C3322" s="0" t="s">
        <v>521</v>
      </c>
      <c r="D3322" s="0" t="s">
        <v>520</v>
      </c>
      <c r="E3322" s="0" t="s">
        <v>538</v>
      </c>
      <c r="F3322" s="0" t="s">
        <v>529</v>
      </c>
      <c r="G3322" s="0" t="s">
        <v>530</v>
      </c>
    </row>
    <row r="3323" customFormat="false" ht="12.8" hidden="false" customHeight="false" outlineLevel="0" collapsed="false">
      <c r="A3323" s="0" t="s">
        <v>16</v>
      </c>
      <c r="B3323" s="0" t="s">
        <v>373</v>
      </c>
      <c r="C3323" s="0" t="s">
        <v>521</v>
      </c>
      <c r="D3323" s="0" t="s">
        <v>520</v>
      </c>
      <c r="E3323" s="0" t="s">
        <v>536</v>
      </c>
      <c r="F3323" s="0" t="s">
        <v>529</v>
      </c>
      <c r="G3323" s="0" t="s">
        <v>530</v>
      </c>
    </row>
    <row r="3324" customFormat="false" ht="12.8" hidden="false" customHeight="false" outlineLevel="0" collapsed="false">
      <c r="A3324" s="0" t="s">
        <v>16</v>
      </c>
      <c r="B3324" s="0" t="s">
        <v>374</v>
      </c>
      <c r="C3324" s="0" t="s">
        <v>519</v>
      </c>
      <c r="D3324" s="0" t="s">
        <v>520</v>
      </c>
      <c r="E3324" s="0" t="s">
        <v>528</v>
      </c>
      <c r="F3324" s="0" t="s">
        <v>529</v>
      </c>
      <c r="G3324" s="0" t="s">
        <v>530</v>
      </c>
    </row>
    <row r="3325" customFormat="false" ht="12.8" hidden="false" customHeight="false" outlineLevel="0" collapsed="false">
      <c r="A3325" s="0" t="s">
        <v>16</v>
      </c>
      <c r="B3325" s="0" t="s">
        <v>374</v>
      </c>
      <c r="C3325" s="0" t="s">
        <v>519</v>
      </c>
      <c r="D3325" s="0" t="s">
        <v>520</v>
      </c>
      <c r="E3325" s="0" t="s">
        <v>531</v>
      </c>
      <c r="F3325" s="0" t="s">
        <v>529</v>
      </c>
      <c r="G3325" s="0" t="s">
        <v>530</v>
      </c>
    </row>
    <row r="3326" customFormat="false" ht="12.8" hidden="false" customHeight="false" outlineLevel="0" collapsed="false">
      <c r="A3326" s="0" t="s">
        <v>16</v>
      </c>
      <c r="B3326" s="0" t="s">
        <v>374</v>
      </c>
      <c r="C3326" s="0" t="s">
        <v>519</v>
      </c>
      <c r="D3326" s="0" t="s">
        <v>520</v>
      </c>
      <c r="E3326" s="0" t="s">
        <v>533</v>
      </c>
      <c r="F3326" s="0" t="s">
        <v>529</v>
      </c>
      <c r="G3326" s="0" t="s">
        <v>530</v>
      </c>
    </row>
    <row r="3327" customFormat="false" ht="12.8" hidden="false" customHeight="false" outlineLevel="0" collapsed="false">
      <c r="A3327" s="0" t="s">
        <v>16</v>
      </c>
      <c r="B3327" s="0" t="s">
        <v>374</v>
      </c>
      <c r="C3327" s="0" t="s">
        <v>519</v>
      </c>
      <c r="D3327" s="0" t="s">
        <v>520</v>
      </c>
      <c r="E3327" s="0" t="s">
        <v>534</v>
      </c>
      <c r="F3327" s="0" t="s">
        <v>529</v>
      </c>
      <c r="G3327" s="0" t="s">
        <v>530</v>
      </c>
    </row>
    <row r="3328" customFormat="false" ht="12.8" hidden="false" customHeight="false" outlineLevel="0" collapsed="false">
      <c r="A3328" s="0" t="s">
        <v>16</v>
      </c>
      <c r="B3328" s="0" t="s">
        <v>374</v>
      </c>
      <c r="C3328" s="0" t="s">
        <v>519</v>
      </c>
      <c r="D3328" s="0" t="s">
        <v>520</v>
      </c>
      <c r="E3328" s="0" t="s">
        <v>535</v>
      </c>
      <c r="F3328" s="0" t="s">
        <v>529</v>
      </c>
      <c r="G3328" s="0" t="s">
        <v>530</v>
      </c>
    </row>
    <row r="3329" customFormat="false" ht="12.8" hidden="false" customHeight="false" outlineLevel="0" collapsed="false">
      <c r="A3329" s="0" t="s">
        <v>16</v>
      </c>
      <c r="B3329" s="0" t="s">
        <v>374</v>
      </c>
      <c r="C3329" s="0" t="s">
        <v>519</v>
      </c>
      <c r="D3329" s="0" t="s">
        <v>520</v>
      </c>
      <c r="E3329" s="0" t="s">
        <v>536</v>
      </c>
      <c r="F3329" s="0" t="s">
        <v>529</v>
      </c>
      <c r="G3329" s="0" t="s">
        <v>530</v>
      </c>
    </row>
    <row r="3330" customFormat="false" ht="12.8" hidden="false" customHeight="false" outlineLevel="0" collapsed="false">
      <c r="A3330" s="0" t="s">
        <v>16</v>
      </c>
      <c r="B3330" s="0" t="s">
        <v>374</v>
      </c>
      <c r="C3330" s="0" t="s">
        <v>521</v>
      </c>
      <c r="D3330" s="0" t="s">
        <v>520</v>
      </c>
      <c r="E3330" s="0" t="s">
        <v>537</v>
      </c>
      <c r="F3330" s="0" t="s">
        <v>529</v>
      </c>
      <c r="G3330" s="0" t="s">
        <v>530</v>
      </c>
    </row>
    <row r="3331" customFormat="false" ht="12.8" hidden="false" customHeight="false" outlineLevel="0" collapsed="false">
      <c r="A3331" s="0" t="s">
        <v>16</v>
      </c>
      <c r="B3331" s="0" t="s">
        <v>374</v>
      </c>
      <c r="C3331" s="0" t="s">
        <v>521</v>
      </c>
      <c r="D3331" s="0" t="s">
        <v>520</v>
      </c>
      <c r="E3331" s="0" t="s">
        <v>531</v>
      </c>
      <c r="F3331" s="0" t="s">
        <v>529</v>
      </c>
      <c r="G3331" s="0" t="s">
        <v>530</v>
      </c>
    </row>
    <row r="3332" customFormat="false" ht="12.8" hidden="false" customHeight="false" outlineLevel="0" collapsed="false">
      <c r="A3332" s="0" t="s">
        <v>16</v>
      </c>
      <c r="B3332" s="0" t="s">
        <v>374</v>
      </c>
      <c r="C3332" s="0" t="s">
        <v>521</v>
      </c>
      <c r="D3332" s="0" t="s">
        <v>520</v>
      </c>
      <c r="E3332" s="0" t="s">
        <v>538</v>
      </c>
      <c r="F3332" s="0" t="s">
        <v>529</v>
      </c>
      <c r="G3332" s="0" t="s">
        <v>530</v>
      </c>
    </row>
    <row r="3333" customFormat="false" ht="12.8" hidden="false" customHeight="false" outlineLevel="0" collapsed="false">
      <c r="A3333" s="0" t="s">
        <v>16</v>
      </c>
      <c r="B3333" s="0" t="s">
        <v>374</v>
      </c>
      <c r="C3333" s="0" t="s">
        <v>521</v>
      </c>
      <c r="D3333" s="0" t="s">
        <v>520</v>
      </c>
      <c r="E3333" s="0" t="s">
        <v>536</v>
      </c>
      <c r="F3333" s="0" t="s">
        <v>529</v>
      </c>
      <c r="G3333" s="0" t="s">
        <v>530</v>
      </c>
    </row>
    <row r="3334" customFormat="false" ht="12.8" hidden="false" customHeight="false" outlineLevel="0" collapsed="false">
      <c r="A3334" s="0" t="s">
        <v>16</v>
      </c>
      <c r="B3334" s="0" t="s">
        <v>375</v>
      </c>
      <c r="C3334" s="0" t="s">
        <v>519</v>
      </c>
      <c r="D3334" s="0" t="s">
        <v>520</v>
      </c>
      <c r="E3334" s="0" t="s">
        <v>528</v>
      </c>
      <c r="F3334" s="0" t="s">
        <v>529</v>
      </c>
      <c r="G3334" s="0" t="s">
        <v>530</v>
      </c>
    </row>
    <row r="3335" customFormat="false" ht="12.8" hidden="false" customHeight="false" outlineLevel="0" collapsed="false">
      <c r="A3335" s="0" t="s">
        <v>16</v>
      </c>
      <c r="B3335" s="0" t="s">
        <v>375</v>
      </c>
      <c r="C3335" s="0" t="s">
        <v>519</v>
      </c>
      <c r="D3335" s="0" t="s">
        <v>520</v>
      </c>
      <c r="E3335" s="0" t="s">
        <v>531</v>
      </c>
      <c r="F3335" s="0" t="s">
        <v>529</v>
      </c>
      <c r="G3335" s="0" t="s">
        <v>530</v>
      </c>
    </row>
    <row r="3336" customFormat="false" ht="12.8" hidden="false" customHeight="false" outlineLevel="0" collapsed="false">
      <c r="A3336" s="0" t="s">
        <v>16</v>
      </c>
      <c r="B3336" s="0" t="s">
        <v>375</v>
      </c>
      <c r="C3336" s="0" t="s">
        <v>519</v>
      </c>
      <c r="D3336" s="0" t="s">
        <v>520</v>
      </c>
      <c r="E3336" s="0" t="s">
        <v>533</v>
      </c>
      <c r="F3336" s="0" t="s">
        <v>529</v>
      </c>
      <c r="G3336" s="0" t="s">
        <v>530</v>
      </c>
    </row>
    <row r="3337" customFormat="false" ht="12.8" hidden="false" customHeight="false" outlineLevel="0" collapsed="false">
      <c r="A3337" s="0" t="s">
        <v>16</v>
      </c>
      <c r="B3337" s="0" t="s">
        <v>375</v>
      </c>
      <c r="C3337" s="0" t="s">
        <v>519</v>
      </c>
      <c r="D3337" s="0" t="s">
        <v>520</v>
      </c>
      <c r="E3337" s="0" t="s">
        <v>534</v>
      </c>
      <c r="F3337" s="0" t="s">
        <v>529</v>
      </c>
      <c r="G3337" s="0" t="s">
        <v>530</v>
      </c>
    </row>
    <row r="3338" customFormat="false" ht="12.8" hidden="false" customHeight="false" outlineLevel="0" collapsed="false">
      <c r="A3338" s="0" t="s">
        <v>16</v>
      </c>
      <c r="B3338" s="0" t="s">
        <v>375</v>
      </c>
      <c r="C3338" s="0" t="s">
        <v>519</v>
      </c>
      <c r="D3338" s="0" t="s">
        <v>520</v>
      </c>
      <c r="E3338" s="0" t="s">
        <v>535</v>
      </c>
      <c r="F3338" s="0" t="s">
        <v>529</v>
      </c>
      <c r="G3338" s="0" t="s">
        <v>530</v>
      </c>
    </row>
    <row r="3339" customFormat="false" ht="12.8" hidden="false" customHeight="false" outlineLevel="0" collapsed="false">
      <c r="A3339" s="0" t="s">
        <v>16</v>
      </c>
      <c r="B3339" s="0" t="s">
        <v>375</v>
      </c>
      <c r="C3339" s="0" t="s">
        <v>519</v>
      </c>
      <c r="D3339" s="0" t="s">
        <v>520</v>
      </c>
      <c r="E3339" s="0" t="s">
        <v>536</v>
      </c>
      <c r="F3339" s="0" t="s">
        <v>529</v>
      </c>
      <c r="G3339" s="0" t="s">
        <v>530</v>
      </c>
    </row>
    <row r="3340" customFormat="false" ht="12.8" hidden="false" customHeight="false" outlineLevel="0" collapsed="false">
      <c r="A3340" s="0" t="s">
        <v>16</v>
      </c>
      <c r="B3340" s="0" t="s">
        <v>375</v>
      </c>
      <c r="C3340" s="0" t="s">
        <v>521</v>
      </c>
      <c r="D3340" s="0" t="s">
        <v>520</v>
      </c>
      <c r="E3340" s="0" t="s">
        <v>537</v>
      </c>
      <c r="F3340" s="0" t="s">
        <v>529</v>
      </c>
      <c r="G3340" s="0" t="s">
        <v>530</v>
      </c>
    </row>
    <row r="3341" customFormat="false" ht="12.8" hidden="false" customHeight="false" outlineLevel="0" collapsed="false">
      <c r="A3341" s="0" t="s">
        <v>16</v>
      </c>
      <c r="B3341" s="0" t="s">
        <v>375</v>
      </c>
      <c r="C3341" s="0" t="s">
        <v>521</v>
      </c>
      <c r="D3341" s="0" t="s">
        <v>520</v>
      </c>
      <c r="E3341" s="0" t="s">
        <v>531</v>
      </c>
      <c r="F3341" s="0" t="s">
        <v>529</v>
      </c>
      <c r="G3341" s="0" t="s">
        <v>530</v>
      </c>
    </row>
    <row r="3342" customFormat="false" ht="12.8" hidden="false" customHeight="false" outlineLevel="0" collapsed="false">
      <c r="A3342" s="0" t="s">
        <v>16</v>
      </c>
      <c r="B3342" s="0" t="s">
        <v>375</v>
      </c>
      <c r="C3342" s="0" t="s">
        <v>521</v>
      </c>
      <c r="D3342" s="0" t="s">
        <v>520</v>
      </c>
      <c r="E3342" s="0" t="s">
        <v>538</v>
      </c>
      <c r="F3342" s="0" t="s">
        <v>529</v>
      </c>
      <c r="G3342" s="0" t="s">
        <v>530</v>
      </c>
    </row>
    <row r="3343" customFormat="false" ht="12.8" hidden="false" customHeight="false" outlineLevel="0" collapsed="false">
      <c r="A3343" s="0" t="s">
        <v>16</v>
      </c>
      <c r="B3343" s="0" t="s">
        <v>375</v>
      </c>
      <c r="C3343" s="0" t="s">
        <v>521</v>
      </c>
      <c r="D3343" s="0" t="s">
        <v>520</v>
      </c>
      <c r="E3343" s="0" t="s">
        <v>536</v>
      </c>
      <c r="F3343" s="0" t="s">
        <v>529</v>
      </c>
      <c r="G3343" s="0" t="s">
        <v>530</v>
      </c>
    </row>
    <row r="3344" customFormat="false" ht="12.8" hidden="false" customHeight="false" outlineLevel="0" collapsed="false">
      <c r="A3344" s="0" t="s">
        <v>16</v>
      </c>
      <c r="B3344" s="0" t="s">
        <v>376</v>
      </c>
      <c r="C3344" s="0" t="s">
        <v>519</v>
      </c>
      <c r="D3344" s="0" t="s">
        <v>520</v>
      </c>
      <c r="E3344" s="0" t="s">
        <v>528</v>
      </c>
      <c r="F3344" s="0" t="s">
        <v>529</v>
      </c>
      <c r="G3344" s="0" t="s">
        <v>530</v>
      </c>
    </row>
    <row r="3345" customFormat="false" ht="12.8" hidden="false" customHeight="false" outlineLevel="0" collapsed="false">
      <c r="A3345" s="0" t="s">
        <v>16</v>
      </c>
      <c r="B3345" s="0" t="s">
        <v>376</v>
      </c>
      <c r="C3345" s="0" t="s">
        <v>519</v>
      </c>
      <c r="D3345" s="0" t="s">
        <v>520</v>
      </c>
      <c r="E3345" s="0" t="s">
        <v>531</v>
      </c>
      <c r="F3345" s="0" t="s">
        <v>529</v>
      </c>
      <c r="G3345" s="0" t="s">
        <v>530</v>
      </c>
    </row>
    <row r="3346" customFormat="false" ht="12.8" hidden="false" customHeight="false" outlineLevel="0" collapsed="false">
      <c r="A3346" s="0" t="s">
        <v>16</v>
      </c>
      <c r="B3346" s="0" t="s">
        <v>376</v>
      </c>
      <c r="C3346" s="0" t="s">
        <v>519</v>
      </c>
      <c r="D3346" s="0" t="s">
        <v>520</v>
      </c>
      <c r="E3346" s="0" t="s">
        <v>533</v>
      </c>
      <c r="F3346" s="0" t="s">
        <v>529</v>
      </c>
      <c r="G3346" s="0" t="s">
        <v>530</v>
      </c>
    </row>
    <row r="3347" customFormat="false" ht="12.8" hidden="false" customHeight="false" outlineLevel="0" collapsed="false">
      <c r="A3347" s="0" t="s">
        <v>16</v>
      </c>
      <c r="B3347" s="0" t="s">
        <v>376</v>
      </c>
      <c r="C3347" s="0" t="s">
        <v>519</v>
      </c>
      <c r="D3347" s="0" t="s">
        <v>520</v>
      </c>
      <c r="E3347" s="0" t="s">
        <v>534</v>
      </c>
      <c r="F3347" s="0" t="s">
        <v>529</v>
      </c>
      <c r="G3347" s="0" t="s">
        <v>530</v>
      </c>
    </row>
    <row r="3348" customFormat="false" ht="12.8" hidden="false" customHeight="false" outlineLevel="0" collapsed="false">
      <c r="A3348" s="0" t="s">
        <v>16</v>
      </c>
      <c r="B3348" s="0" t="s">
        <v>376</v>
      </c>
      <c r="C3348" s="0" t="s">
        <v>519</v>
      </c>
      <c r="D3348" s="0" t="s">
        <v>520</v>
      </c>
      <c r="E3348" s="0" t="s">
        <v>535</v>
      </c>
      <c r="F3348" s="0" t="s">
        <v>529</v>
      </c>
      <c r="G3348" s="0" t="s">
        <v>530</v>
      </c>
    </row>
    <row r="3349" customFormat="false" ht="12.8" hidden="false" customHeight="false" outlineLevel="0" collapsed="false">
      <c r="A3349" s="0" t="s">
        <v>16</v>
      </c>
      <c r="B3349" s="0" t="s">
        <v>376</v>
      </c>
      <c r="C3349" s="0" t="s">
        <v>519</v>
      </c>
      <c r="D3349" s="0" t="s">
        <v>520</v>
      </c>
      <c r="E3349" s="0" t="s">
        <v>536</v>
      </c>
      <c r="F3349" s="0" t="s">
        <v>529</v>
      </c>
      <c r="G3349" s="0" t="s">
        <v>530</v>
      </c>
    </row>
    <row r="3350" customFormat="false" ht="12.8" hidden="false" customHeight="false" outlineLevel="0" collapsed="false">
      <c r="A3350" s="0" t="s">
        <v>16</v>
      </c>
      <c r="B3350" s="0" t="s">
        <v>376</v>
      </c>
      <c r="C3350" s="0" t="s">
        <v>521</v>
      </c>
      <c r="D3350" s="0" t="s">
        <v>520</v>
      </c>
      <c r="E3350" s="0" t="s">
        <v>537</v>
      </c>
      <c r="F3350" s="0" t="s">
        <v>529</v>
      </c>
      <c r="G3350" s="0" t="s">
        <v>530</v>
      </c>
    </row>
    <row r="3351" customFormat="false" ht="12.8" hidden="false" customHeight="false" outlineLevel="0" collapsed="false">
      <c r="A3351" s="0" t="s">
        <v>16</v>
      </c>
      <c r="B3351" s="0" t="s">
        <v>376</v>
      </c>
      <c r="C3351" s="0" t="s">
        <v>521</v>
      </c>
      <c r="D3351" s="0" t="s">
        <v>520</v>
      </c>
      <c r="E3351" s="0" t="s">
        <v>531</v>
      </c>
      <c r="F3351" s="0" t="s">
        <v>529</v>
      </c>
      <c r="G3351" s="0" t="s">
        <v>530</v>
      </c>
    </row>
    <row r="3352" customFormat="false" ht="12.8" hidden="false" customHeight="false" outlineLevel="0" collapsed="false">
      <c r="A3352" s="0" t="s">
        <v>16</v>
      </c>
      <c r="B3352" s="0" t="s">
        <v>376</v>
      </c>
      <c r="C3352" s="0" t="s">
        <v>521</v>
      </c>
      <c r="D3352" s="0" t="s">
        <v>520</v>
      </c>
      <c r="E3352" s="0" t="s">
        <v>538</v>
      </c>
      <c r="F3352" s="0" t="s">
        <v>529</v>
      </c>
      <c r="G3352" s="0" t="s">
        <v>530</v>
      </c>
    </row>
    <row r="3353" customFormat="false" ht="12.8" hidden="false" customHeight="false" outlineLevel="0" collapsed="false">
      <c r="A3353" s="0" t="s">
        <v>16</v>
      </c>
      <c r="B3353" s="0" t="s">
        <v>376</v>
      </c>
      <c r="C3353" s="0" t="s">
        <v>521</v>
      </c>
      <c r="D3353" s="0" t="s">
        <v>520</v>
      </c>
      <c r="E3353" s="0" t="s">
        <v>536</v>
      </c>
      <c r="F3353" s="0" t="s">
        <v>529</v>
      </c>
      <c r="G3353" s="0" t="s">
        <v>530</v>
      </c>
    </row>
    <row r="3354" customFormat="false" ht="12.8" hidden="false" customHeight="false" outlineLevel="0" collapsed="false">
      <c r="A3354" s="0" t="s">
        <v>16</v>
      </c>
      <c r="B3354" s="0" t="s">
        <v>377</v>
      </c>
      <c r="C3354" s="0" t="s">
        <v>519</v>
      </c>
      <c r="D3354" s="0" t="s">
        <v>520</v>
      </c>
      <c r="E3354" s="0" t="s">
        <v>528</v>
      </c>
      <c r="F3354" s="0" t="s">
        <v>529</v>
      </c>
      <c r="G3354" s="0" t="s">
        <v>530</v>
      </c>
    </row>
    <row r="3355" customFormat="false" ht="12.8" hidden="false" customHeight="false" outlineLevel="0" collapsed="false">
      <c r="A3355" s="0" t="s">
        <v>16</v>
      </c>
      <c r="B3355" s="0" t="s">
        <v>377</v>
      </c>
      <c r="C3355" s="0" t="s">
        <v>519</v>
      </c>
      <c r="D3355" s="0" t="s">
        <v>520</v>
      </c>
      <c r="E3355" s="0" t="s">
        <v>531</v>
      </c>
      <c r="F3355" s="0" t="s">
        <v>529</v>
      </c>
      <c r="G3355" s="0" t="s">
        <v>530</v>
      </c>
    </row>
    <row r="3356" customFormat="false" ht="12.8" hidden="false" customHeight="false" outlineLevel="0" collapsed="false">
      <c r="A3356" s="0" t="s">
        <v>16</v>
      </c>
      <c r="B3356" s="0" t="s">
        <v>377</v>
      </c>
      <c r="C3356" s="0" t="s">
        <v>519</v>
      </c>
      <c r="D3356" s="0" t="s">
        <v>520</v>
      </c>
      <c r="E3356" s="0" t="s">
        <v>533</v>
      </c>
      <c r="F3356" s="0" t="s">
        <v>529</v>
      </c>
      <c r="G3356" s="0" t="s">
        <v>530</v>
      </c>
    </row>
    <row r="3357" customFormat="false" ht="12.8" hidden="false" customHeight="false" outlineLevel="0" collapsed="false">
      <c r="A3357" s="0" t="s">
        <v>16</v>
      </c>
      <c r="B3357" s="0" t="s">
        <v>377</v>
      </c>
      <c r="C3357" s="0" t="s">
        <v>519</v>
      </c>
      <c r="D3357" s="0" t="s">
        <v>520</v>
      </c>
      <c r="E3357" s="0" t="s">
        <v>534</v>
      </c>
      <c r="F3357" s="0" t="s">
        <v>529</v>
      </c>
      <c r="G3357" s="0" t="s">
        <v>530</v>
      </c>
    </row>
    <row r="3358" customFormat="false" ht="12.8" hidden="false" customHeight="false" outlineLevel="0" collapsed="false">
      <c r="A3358" s="0" t="s">
        <v>16</v>
      </c>
      <c r="B3358" s="0" t="s">
        <v>377</v>
      </c>
      <c r="C3358" s="0" t="s">
        <v>519</v>
      </c>
      <c r="D3358" s="0" t="s">
        <v>520</v>
      </c>
      <c r="E3358" s="0" t="s">
        <v>535</v>
      </c>
      <c r="F3358" s="0" t="s">
        <v>529</v>
      </c>
      <c r="G3358" s="0" t="s">
        <v>530</v>
      </c>
    </row>
    <row r="3359" customFormat="false" ht="12.8" hidden="false" customHeight="false" outlineLevel="0" collapsed="false">
      <c r="A3359" s="0" t="s">
        <v>16</v>
      </c>
      <c r="B3359" s="0" t="s">
        <v>377</v>
      </c>
      <c r="C3359" s="0" t="s">
        <v>519</v>
      </c>
      <c r="D3359" s="0" t="s">
        <v>520</v>
      </c>
      <c r="E3359" s="0" t="s">
        <v>536</v>
      </c>
      <c r="F3359" s="0" t="s">
        <v>529</v>
      </c>
      <c r="G3359" s="0" t="s">
        <v>530</v>
      </c>
    </row>
    <row r="3360" customFormat="false" ht="12.8" hidden="false" customHeight="false" outlineLevel="0" collapsed="false">
      <c r="A3360" s="0" t="s">
        <v>16</v>
      </c>
      <c r="B3360" s="0" t="s">
        <v>377</v>
      </c>
      <c r="C3360" s="0" t="s">
        <v>521</v>
      </c>
      <c r="D3360" s="0" t="s">
        <v>520</v>
      </c>
      <c r="E3360" s="0" t="s">
        <v>537</v>
      </c>
      <c r="F3360" s="0" t="s">
        <v>529</v>
      </c>
      <c r="G3360" s="0" t="s">
        <v>530</v>
      </c>
    </row>
    <row r="3361" customFormat="false" ht="12.8" hidden="false" customHeight="false" outlineLevel="0" collapsed="false">
      <c r="A3361" s="0" t="s">
        <v>16</v>
      </c>
      <c r="B3361" s="0" t="s">
        <v>377</v>
      </c>
      <c r="C3361" s="0" t="s">
        <v>521</v>
      </c>
      <c r="D3361" s="0" t="s">
        <v>520</v>
      </c>
      <c r="E3361" s="0" t="s">
        <v>531</v>
      </c>
      <c r="F3361" s="0" t="s">
        <v>529</v>
      </c>
      <c r="G3361" s="0" t="s">
        <v>530</v>
      </c>
    </row>
    <row r="3362" customFormat="false" ht="12.8" hidden="false" customHeight="false" outlineLevel="0" collapsed="false">
      <c r="A3362" s="0" t="s">
        <v>16</v>
      </c>
      <c r="B3362" s="0" t="s">
        <v>377</v>
      </c>
      <c r="C3362" s="0" t="s">
        <v>521</v>
      </c>
      <c r="D3362" s="0" t="s">
        <v>520</v>
      </c>
      <c r="E3362" s="0" t="s">
        <v>538</v>
      </c>
      <c r="F3362" s="0" t="s">
        <v>529</v>
      </c>
      <c r="G3362" s="0" t="s">
        <v>530</v>
      </c>
    </row>
    <row r="3363" customFormat="false" ht="12.8" hidden="false" customHeight="false" outlineLevel="0" collapsed="false">
      <c r="A3363" s="0" t="s">
        <v>16</v>
      </c>
      <c r="B3363" s="0" t="s">
        <v>377</v>
      </c>
      <c r="C3363" s="0" t="s">
        <v>521</v>
      </c>
      <c r="D3363" s="0" t="s">
        <v>520</v>
      </c>
      <c r="E3363" s="0" t="s">
        <v>536</v>
      </c>
      <c r="F3363" s="0" t="s">
        <v>529</v>
      </c>
      <c r="G3363" s="0" t="s">
        <v>530</v>
      </c>
    </row>
    <row r="3364" customFormat="false" ht="12.8" hidden="false" customHeight="false" outlineLevel="0" collapsed="false">
      <c r="A3364" s="0" t="s">
        <v>16</v>
      </c>
      <c r="B3364" s="0" t="s">
        <v>378</v>
      </c>
      <c r="C3364" s="0" t="s">
        <v>519</v>
      </c>
      <c r="D3364" s="0" t="s">
        <v>522</v>
      </c>
      <c r="E3364" s="0" t="s">
        <v>541</v>
      </c>
      <c r="F3364" s="0" t="s">
        <v>539</v>
      </c>
      <c r="G3364" s="0" t="s">
        <v>530</v>
      </c>
    </row>
    <row r="3365" customFormat="false" ht="12.8" hidden="false" customHeight="false" outlineLevel="0" collapsed="false">
      <c r="A3365" s="0" t="s">
        <v>16</v>
      </c>
      <c r="B3365" s="0" t="s">
        <v>378</v>
      </c>
      <c r="C3365" s="0" t="s">
        <v>519</v>
      </c>
      <c r="D3365" s="0" t="s">
        <v>522</v>
      </c>
      <c r="E3365" s="0" t="s">
        <v>537</v>
      </c>
      <c r="F3365" s="0" t="s">
        <v>539</v>
      </c>
      <c r="G3365" s="0" t="s">
        <v>530</v>
      </c>
    </row>
    <row r="3366" customFormat="false" ht="12.8" hidden="false" customHeight="false" outlineLevel="0" collapsed="false">
      <c r="A3366" s="0" t="s">
        <v>16</v>
      </c>
      <c r="B3366" s="0" t="s">
        <v>378</v>
      </c>
      <c r="C3366" s="0" t="s">
        <v>519</v>
      </c>
      <c r="D3366" s="0" t="s">
        <v>522</v>
      </c>
      <c r="E3366" s="0" t="s">
        <v>531</v>
      </c>
      <c r="F3366" s="0" t="s">
        <v>539</v>
      </c>
      <c r="G3366" s="0" t="s">
        <v>530</v>
      </c>
    </row>
    <row r="3367" customFormat="false" ht="12.8" hidden="false" customHeight="false" outlineLevel="0" collapsed="false">
      <c r="A3367" s="0" t="s">
        <v>16</v>
      </c>
      <c r="B3367" s="0" t="s">
        <v>378</v>
      </c>
      <c r="C3367" s="0" t="s">
        <v>521</v>
      </c>
      <c r="D3367" s="0" t="s">
        <v>522</v>
      </c>
      <c r="E3367" s="0" t="s">
        <v>541</v>
      </c>
      <c r="F3367" s="0" t="s">
        <v>539</v>
      </c>
      <c r="G3367" s="0" t="s">
        <v>530</v>
      </c>
    </row>
    <row r="3368" customFormat="false" ht="12.8" hidden="false" customHeight="false" outlineLevel="0" collapsed="false">
      <c r="A3368" s="0" t="s">
        <v>16</v>
      </c>
      <c r="B3368" s="0" t="s">
        <v>378</v>
      </c>
      <c r="C3368" s="0" t="s">
        <v>521</v>
      </c>
      <c r="D3368" s="0" t="s">
        <v>522</v>
      </c>
      <c r="E3368" s="0" t="s">
        <v>537</v>
      </c>
      <c r="F3368" s="0" t="s">
        <v>539</v>
      </c>
      <c r="G3368" s="0" t="s">
        <v>530</v>
      </c>
    </row>
    <row r="3369" customFormat="false" ht="12.8" hidden="false" customHeight="false" outlineLevel="0" collapsed="false">
      <c r="A3369" s="0" t="s">
        <v>16</v>
      </c>
      <c r="B3369" s="0" t="s">
        <v>378</v>
      </c>
      <c r="C3369" s="0" t="s">
        <v>521</v>
      </c>
      <c r="D3369" s="0" t="s">
        <v>522</v>
      </c>
      <c r="E3369" s="0" t="s">
        <v>531</v>
      </c>
      <c r="F3369" s="0" t="s">
        <v>539</v>
      </c>
      <c r="G3369" s="0" t="s">
        <v>530</v>
      </c>
    </row>
    <row r="3370" customFormat="false" ht="12.8" hidden="false" customHeight="false" outlineLevel="0" collapsed="false">
      <c r="A3370" s="0" t="s">
        <v>16</v>
      </c>
      <c r="B3370" s="0" t="s">
        <v>379</v>
      </c>
      <c r="C3370" s="0" t="s">
        <v>519</v>
      </c>
      <c r="D3370" s="0" t="s">
        <v>522</v>
      </c>
      <c r="E3370" s="0" t="s">
        <v>541</v>
      </c>
      <c r="F3370" s="0" t="s">
        <v>539</v>
      </c>
      <c r="G3370" s="0" t="s">
        <v>530</v>
      </c>
    </row>
    <row r="3371" customFormat="false" ht="12.8" hidden="false" customHeight="false" outlineLevel="0" collapsed="false">
      <c r="A3371" s="0" t="s">
        <v>16</v>
      </c>
      <c r="B3371" s="0" t="s">
        <v>379</v>
      </c>
      <c r="C3371" s="0" t="s">
        <v>519</v>
      </c>
      <c r="D3371" s="0" t="s">
        <v>522</v>
      </c>
      <c r="E3371" s="0" t="s">
        <v>537</v>
      </c>
      <c r="F3371" s="0" t="s">
        <v>539</v>
      </c>
      <c r="G3371" s="0" t="s">
        <v>530</v>
      </c>
    </row>
    <row r="3372" customFormat="false" ht="12.8" hidden="false" customHeight="false" outlineLevel="0" collapsed="false">
      <c r="A3372" s="0" t="s">
        <v>16</v>
      </c>
      <c r="B3372" s="0" t="s">
        <v>379</v>
      </c>
      <c r="C3372" s="0" t="s">
        <v>519</v>
      </c>
      <c r="D3372" s="0" t="s">
        <v>522</v>
      </c>
      <c r="E3372" s="0" t="s">
        <v>531</v>
      </c>
      <c r="F3372" s="0" t="s">
        <v>539</v>
      </c>
      <c r="G3372" s="0" t="s">
        <v>530</v>
      </c>
    </row>
    <row r="3373" customFormat="false" ht="12.8" hidden="false" customHeight="false" outlineLevel="0" collapsed="false">
      <c r="A3373" s="0" t="s">
        <v>16</v>
      </c>
      <c r="B3373" s="0" t="s">
        <v>379</v>
      </c>
      <c r="C3373" s="0" t="s">
        <v>521</v>
      </c>
      <c r="D3373" s="0" t="s">
        <v>522</v>
      </c>
      <c r="E3373" s="0" t="s">
        <v>541</v>
      </c>
      <c r="F3373" s="0" t="s">
        <v>539</v>
      </c>
      <c r="G3373" s="0" t="s">
        <v>530</v>
      </c>
    </row>
    <row r="3374" customFormat="false" ht="12.8" hidden="false" customHeight="false" outlineLevel="0" collapsed="false">
      <c r="A3374" s="0" t="s">
        <v>16</v>
      </c>
      <c r="B3374" s="0" t="s">
        <v>379</v>
      </c>
      <c r="C3374" s="0" t="s">
        <v>521</v>
      </c>
      <c r="D3374" s="0" t="s">
        <v>522</v>
      </c>
      <c r="E3374" s="0" t="s">
        <v>537</v>
      </c>
      <c r="F3374" s="0" t="s">
        <v>539</v>
      </c>
      <c r="G3374" s="0" t="s">
        <v>530</v>
      </c>
    </row>
    <row r="3375" customFormat="false" ht="12.8" hidden="false" customHeight="false" outlineLevel="0" collapsed="false">
      <c r="A3375" s="0" t="s">
        <v>16</v>
      </c>
      <c r="B3375" s="0" t="s">
        <v>379</v>
      </c>
      <c r="C3375" s="0" t="s">
        <v>521</v>
      </c>
      <c r="D3375" s="0" t="s">
        <v>522</v>
      </c>
      <c r="E3375" s="0" t="s">
        <v>531</v>
      </c>
      <c r="F3375" s="0" t="s">
        <v>539</v>
      </c>
      <c r="G3375" s="0" t="s">
        <v>530</v>
      </c>
    </row>
    <row r="3376" customFormat="false" ht="12.8" hidden="false" customHeight="false" outlineLevel="0" collapsed="false">
      <c r="A3376" s="0" t="s">
        <v>16</v>
      </c>
      <c r="B3376" s="0" t="s">
        <v>380</v>
      </c>
      <c r="C3376" s="0" t="s">
        <v>519</v>
      </c>
      <c r="D3376" s="0" t="s">
        <v>522</v>
      </c>
      <c r="E3376" s="0" t="s">
        <v>541</v>
      </c>
      <c r="F3376" s="0" t="s">
        <v>539</v>
      </c>
      <c r="G3376" s="0" t="s">
        <v>530</v>
      </c>
    </row>
    <row r="3377" customFormat="false" ht="12.8" hidden="false" customHeight="false" outlineLevel="0" collapsed="false">
      <c r="A3377" s="0" t="s">
        <v>16</v>
      </c>
      <c r="B3377" s="0" t="s">
        <v>380</v>
      </c>
      <c r="C3377" s="0" t="s">
        <v>519</v>
      </c>
      <c r="D3377" s="0" t="s">
        <v>522</v>
      </c>
      <c r="E3377" s="0" t="s">
        <v>537</v>
      </c>
      <c r="F3377" s="0" t="s">
        <v>539</v>
      </c>
      <c r="G3377" s="0" t="s">
        <v>530</v>
      </c>
    </row>
    <row r="3378" customFormat="false" ht="12.8" hidden="false" customHeight="false" outlineLevel="0" collapsed="false">
      <c r="A3378" s="0" t="s">
        <v>16</v>
      </c>
      <c r="B3378" s="0" t="s">
        <v>380</v>
      </c>
      <c r="C3378" s="0" t="s">
        <v>519</v>
      </c>
      <c r="D3378" s="0" t="s">
        <v>522</v>
      </c>
      <c r="E3378" s="0" t="s">
        <v>531</v>
      </c>
      <c r="F3378" s="0" t="s">
        <v>539</v>
      </c>
      <c r="G3378" s="0" t="s">
        <v>530</v>
      </c>
    </row>
    <row r="3379" customFormat="false" ht="12.8" hidden="false" customHeight="false" outlineLevel="0" collapsed="false">
      <c r="A3379" s="0" t="s">
        <v>16</v>
      </c>
      <c r="B3379" s="0" t="s">
        <v>380</v>
      </c>
      <c r="C3379" s="0" t="s">
        <v>521</v>
      </c>
      <c r="D3379" s="0" t="s">
        <v>522</v>
      </c>
      <c r="E3379" s="0" t="s">
        <v>541</v>
      </c>
      <c r="F3379" s="0" t="s">
        <v>539</v>
      </c>
      <c r="G3379" s="0" t="s">
        <v>530</v>
      </c>
    </row>
    <row r="3380" customFormat="false" ht="12.8" hidden="false" customHeight="false" outlineLevel="0" collapsed="false">
      <c r="A3380" s="0" t="s">
        <v>16</v>
      </c>
      <c r="B3380" s="0" t="s">
        <v>380</v>
      </c>
      <c r="C3380" s="0" t="s">
        <v>521</v>
      </c>
      <c r="D3380" s="0" t="s">
        <v>522</v>
      </c>
      <c r="E3380" s="0" t="s">
        <v>537</v>
      </c>
      <c r="F3380" s="0" t="s">
        <v>539</v>
      </c>
      <c r="G3380" s="0" t="s">
        <v>530</v>
      </c>
    </row>
    <row r="3381" customFormat="false" ht="12.8" hidden="false" customHeight="false" outlineLevel="0" collapsed="false">
      <c r="A3381" s="0" t="s">
        <v>16</v>
      </c>
      <c r="B3381" s="0" t="s">
        <v>380</v>
      </c>
      <c r="C3381" s="0" t="s">
        <v>521</v>
      </c>
      <c r="D3381" s="0" t="s">
        <v>522</v>
      </c>
      <c r="E3381" s="0" t="s">
        <v>531</v>
      </c>
      <c r="F3381" s="0" t="s">
        <v>539</v>
      </c>
      <c r="G3381" s="0" t="s">
        <v>530</v>
      </c>
    </row>
    <row r="3382" customFormat="false" ht="12.8" hidden="false" customHeight="false" outlineLevel="0" collapsed="false">
      <c r="A3382" s="0" t="s">
        <v>16</v>
      </c>
      <c r="B3382" s="0" t="s">
        <v>381</v>
      </c>
      <c r="C3382" s="0" t="s">
        <v>519</v>
      </c>
      <c r="D3382" s="0" t="s">
        <v>522</v>
      </c>
      <c r="E3382" s="0" t="s">
        <v>541</v>
      </c>
      <c r="F3382" s="0" t="s">
        <v>539</v>
      </c>
      <c r="G3382" s="0" t="s">
        <v>530</v>
      </c>
    </row>
    <row r="3383" customFormat="false" ht="12.8" hidden="false" customHeight="false" outlineLevel="0" collapsed="false">
      <c r="A3383" s="0" t="s">
        <v>16</v>
      </c>
      <c r="B3383" s="0" t="s">
        <v>381</v>
      </c>
      <c r="C3383" s="0" t="s">
        <v>519</v>
      </c>
      <c r="D3383" s="0" t="s">
        <v>522</v>
      </c>
      <c r="E3383" s="0" t="s">
        <v>537</v>
      </c>
      <c r="F3383" s="0" t="s">
        <v>539</v>
      </c>
      <c r="G3383" s="0" t="s">
        <v>530</v>
      </c>
    </row>
    <row r="3384" customFormat="false" ht="12.8" hidden="false" customHeight="false" outlineLevel="0" collapsed="false">
      <c r="A3384" s="0" t="s">
        <v>16</v>
      </c>
      <c r="B3384" s="0" t="s">
        <v>381</v>
      </c>
      <c r="C3384" s="0" t="s">
        <v>519</v>
      </c>
      <c r="D3384" s="0" t="s">
        <v>522</v>
      </c>
      <c r="E3384" s="0" t="s">
        <v>531</v>
      </c>
      <c r="F3384" s="0" t="s">
        <v>539</v>
      </c>
      <c r="G3384" s="0" t="s">
        <v>530</v>
      </c>
    </row>
    <row r="3385" customFormat="false" ht="12.8" hidden="false" customHeight="false" outlineLevel="0" collapsed="false">
      <c r="A3385" s="0" t="s">
        <v>16</v>
      </c>
      <c r="B3385" s="0" t="s">
        <v>381</v>
      </c>
      <c r="C3385" s="0" t="s">
        <v>521</v>
      </c>
      <c r="D3385" s="0" t="s">
        <v>522</v>
      </c>
      <c r="E3385" s="0" t="s">
        <v>541</v>
      </c>
      <c r="F3385" s="0" t="s">
        <v>539</v>
      </c>
      <c r="G3385" s="0" t="s">
        <v>530</v>
      </c>
    </row>
    <row r="3386" customFormat="false" ht="12.8" hidden="false" customHeight="false" outlineLevel="0" collapsed="false">
      <c r="A3386" s="0" t="s">
        <v>16</v>
      </c>
      <c r="B3386" s="0" t="s">
        <v>381</v>
      </c>
      <c r="C3386" s="0" t="s">
        <v>521</v>
      </c>
      <c r="D3386" s="0" t="s">
        <v>522</v>
      </c>
      <c r="E3386" s="0" t="s">
        <v>537</v>
      </c>
      <c r="F3386" s="0" t="s">
        <v>539</v>
      </c>
      <c r="G3386" s="0" t="s">
        <v>530</v>
      </c>
    </row>
    <row r="3387" customFormat="false" ht="12.8" hidden="false" customHeight="false" outlineLevel="0" collapsed="false">
      <c r="A3387" s="0" t="s">
        <v>16</v>
      </c>
      <c r="B3387" s="0" t="s">
        <v>381</v>
      </c>
      <c r="C3387" s="0" t="s">
        <v>521</v>
      </c>
      <c r="D3387" s="0" t="s">
        <v>522</v>
      </c>
      <c r="E3387" s="0" t="s">
        <v>531</v>
      </c>
      <c r="F3387" s="0" t="s">
        <v>539</v>
      </c>
      <c r="G3387" s="0" t="s">
        <v>530</v>
      </c>
    </row>
    <row r="3388" customFormat="false" ht="12.8" hidden="false" customHeight="false" outlineLevel="0" collapsed="false">
      <c r="A3388" s="0" t="s">
        <v>16</v>
      </c>
      <c r="B3388" s="0" t="s">
        <v>382</v>
      </c>
      <c r="C3388" s="0" t="s">
        <v>519</v>
      </c>
      <c r="D3388" s="0" t="s">
        <v>520</v>
      </c>
      <c r="E3388" s="0" t="s">
        <v>528</v>
      </c>
      <c r="F3388" s="0" t="s">
        <v>539</v>
      </c>
      <c r="G3388" s="0" t="s">
        <v>530</v>
      </c>
    </row>
    <row r="3389" customFormat="false" ht="12.8" hidden="false" customHeight="false" outlineLevel="0" collapsed="false">
      <c r="A3389" s="0" t="s">
        <v>16</v>
      </c>
      <c r="B3389" s="0" t="s">
        <v>382</v>
      </c>
      <c r="C3389" s="0" t="s">
        <v>519</v>
      </c>
      <c r="D3389" s="0" t="s">
        <v>520</v>
      </c>
      <c r="E3389" s="0" t="s">
        <v>531</v>
      </c>
      <c r="F3389" s="0" t="s">
        <v>539</v>
      </c>
      <c r="G3389" s="0" t="s">
        <v>530</v>
      </c>
    </row>
    <row r="3390" customFormat="false" ht="12.8" hidden="false" customHeight="false" outlineLevel="0" collapsed="false">
      <c r="A3390" s="0" t="s">
        <v>16</v>
      </c>
      <c r="B3390" s="0" t="s">
        <v>382</v>
      </c>
      <c r="C3390" s="0" t="s">
        <v>519</v>
      </c>
      <c r="D3390" s="0" t="s">
        <v>520</v>
      </c>
      <c r="E3390" s="0" t="s">
        <v>533</v>
      </c>
      <c r="F3390" s="0" t="s">
        <v>539</v>
      </c>
      <c r="G3390" s="0" t="s">
        <v>530</v>
      </c>
    </row>
    <row r="3391" customFormat="false" ht="12.8" hidden="false" customHeight="false" outlineLevel="0" collapsed="false">
      <c r="A3391" s="0" t="s">
        <v>16</v>
      </c>
      <c r="B3391" s="0" t="s">
        <v>382</v>
      </c>
      <c r="C3391" s="0" t="s">
        <v>519</v>
      </c>
      <c r="D3391" s="0" t="s">
        <v>520</v>
      </c>
      <c r="E3391" s="0" t="s">
        <v>534</v>
      </c>
      <c r="F3391" s="0" t="s">
        <v>539</v>
      </c>
      <c r="G3391" s="0" t="s">
        <v>530</v>
      </c>
    </row>
    <row r="3392" customFormat="false" ht="12.8" hidden="false" customHeight="false" outlineLevel="0" collapsed="false">
      <c r="A3392" s="0" t="s">
        <v>16</v>
      </c>
      <c r="B3392" s="0" t="s">
        <v>382</v>
      </c>
      <c r="C3392" s="0" t="s">
        <v>519</v>
      </c>
      <c r="D3392" s="0" t="s">
        <v>520</v>
      </c>
      <c r="E3392" s="0" t="s">
        <v>535</v>
      </c>
      <c r="F3392" s="0" t="s">
        <v>539</v>
      </c>
      <c r="G3392" s="0" t="s">
        <v>530</v>
      </c>
    </row>
    <row r="3393" customFormat="false" ht="12.8" hidden="false" customHeight="false" outlineLevel="0" collapsed="false">
      <c r="A3393" s="0" t="s">
        <v>16</v>
      </c>
      <c r="B3393" s="0" t="s">
        <v>382</v>
      </c>
      <c r="C3393" s="0" t="s">
        <v>519</v>
      </c>
      <c r="D3393" s="0" t="s">
        <v>520</v>
      </c>
      <c r="E3393" s="0" t="s">
        <v>536</v>
      </c>
      <c r="F3393" s="0" t="s">
        <v>539</v>
      </c>
      <c r="G3393" s="0" t="s">
        <v>530</v>
      </c>
    </row>
    <row r="3394" customFormat="false" ht="12.8" hidden="false" customHeight="false" outlineLevel="0" collapsed="false">
      <c r="A3394" s="0" t="s">
        <v>16</v>
      </c>
      <c r="B3394" s="0" t="s">
        <v>382</v>
      </c>
      <c r="C3394" s="0" t="s">
        <v>521</v>
      </c>
      <c r="D3394" s="0" t="s">
        <v>520</v>
      </c>
      <c r="E3394" s="0" t="s">
        <v>537</v>
      </c>
      <c r="F3394" s="0" t="s">
        <v>539</v>
      </c>
      <c r="G3394" s="0" t="s">
        <v>530</v>
      </c>
    </row>
    <row r="3395" customFormat="false" ht="12.8" hidden="false" customHeight="false" outlineLevel="0" collapsed="false">
      <c r="A3395" s="0" t="s">
        <v>16</v>
      </c>
      <c r="B3395" s="0" t="s">
        <v>382</v>
      </c>
      <c r="C3395" s="0" t="s">
        <v>521</v>
      </c>
      <c r="D3395" s="0" t="s">
        <v>520</v>
      </c>
      <c r="E3395" s="0" t="s">
        <v>531</v>
      </c>
      <c r="F3395" s="0" t="s">
        <v>539</v>
      </c>
      <c r="G3395" s="0" t="s">
        <v>530</v>
      </c>
    </row>
    <row r="3396" customFormat="false" ht="12.8" hidden="false" customHeight="false" outlineLevel="0" collapsed="false">
      <c r="A3396" s="0" t="s">
        <v>16</v>
      </c>
      <c r="B3396" s="0" t="s">
        <v>382</v>
      </c>
      <c r="C3396" s="0" t="s">
        <v>521</v>
      </c>
      <c r="D3396" s="0" t="s">
        <v>520</v>
      </c>
      <c r="E3396" s="0" t="s">
        <v>538</v>
      </c>
      <c r="F3396" s="0" t="s">
        <v>539</v>
      </c>
      <c r="G3396" s="0" t="s">
        <v>530</v>
      </c>
    </row>
    <row r="3397" customFormat="false" ht="12.8" hidden="false" customHeight="false" outlineLevel="0" collapsed="false">
      <c r="A3397" s="0" t="s">
        <v>16</v>
      </c>
      <c r="B3397" s="0" t="s">
        <v>382</v>
      </c>
      <c r="C3397" s="0" t="s">
        <v>521</v>
      </c>
      <c r="D3397" s="0" t="s">
        <v>520</v>
      </c>
      <c r="E3397" s="0" t="s">
        <v>536</v>
      </c>
      <c r="F3397" s="0" t="s">
        <v>539</v>
      </c>
      <c r="G3397" s="0" t="s">
        <v>530</v>
      </c>
    </row>
    <row r="3398" customFormat="false" ht="12.8" hidden="false" customHeight="false" outlineLevel="0" collapsed="false">
      <c r="A3398" s="0" t="s">
        <v>16</v>
      </c>
      <c r="B3398" s="0" t="s">
        <v>383</v>
      </c>
      <c r="C3398" s="0" t="s">
        <v>519</v>
      </c>
      <c r="D3398" s="0" t="s">
        <v>520</v>
      </c>
      <c r="E3398" s="0" t="s">
        <v>528</v>
      </c>
      <c r="F3398" s="0" t="s">
        <v>539</v>
      </c>
      <c r="G3398" s="0" t="s">
        <v>530</v>
      </c>
    </row>
    <row r="3399" customFormat="false" ht="12.8" hidden="false" customHeight="false" outlineLevel="0" collapsed="false">
      <c r="A3399" s="0" t="s">
        <v>16</v>
      </c>
      <c r="B3399" s="0" t="s">
        <v>383</v>
      </c>
      <c r="C3399" s="0" t="s">
        <v>519</v>
      </c>
      <c r="D3399" s="0" t="s">
        <v>520</v>
      </c>
      <c r="E3399" s="0" t="s">
        <v>531</v>
      </c>
      <c r="F3399" s="0" t="s">
        <v>539</v>
      </c>
      <c r="G3399" s="0" t="s">
        <v>530</v>
      </c>
    </row>
    <row r="3400" customFormat="false" ht="12.8" hidden="false" customHeight="false" outlineLevel="0" collapsed="false">
      <c r="A3400" s="0" t="s">
        <v>16</v>
      </c>
      <c r="B3400" s="0" t="s">
        <v>383</v>
      </c>
      <c r="C3400" s="0" t="s">
        <v>519</v>
      </c>
      <c r="D3400" s="0" t="s">
        <v>520</v>
      </c>
      <c r="E3400" s="0" t="s">
        <v>533</v>
      </c>
      <c r="F3400" s="0" t="s">
        <v>539</v>
      </c>
      <c r="G3400" s="0" t="s">
        <v>530</v>
      </c>
    </row>
    <row r="3401" customFormat="false" ht="12.8" hidden="false" customHeight="false" outlineLevel="0" collapsed="false">
      <c r="A3401" s="0" t="s">
        <v>16</v>
      </c>
      <c r="B3401" s="0" t="s">
        <v>383</v>
      </c>
      <c r="C3401" s="0" t="s">
        <v>519</v>
      </c>
      <c r="D3401" s="0" t="s">
        <v>520</v>
      </c>
      <c r="E3401" s="0" t="s">
        <v>534</v>
      </c>
      <c r="F3401" s="0" t="s">
        <v>539</v>
      </c>
      <c r="G3401" s="0" t="s">
        <v>530</v>
      </c>
    </row>
    <row r="3402" customFormat="false" ht="12.8" hidden="false" customHeight="false" outlineLevel="0" collapsed="false">
      <c r="A3402" s="0" t="s">
        <v>16</v>
      </c>
      <c r="B3402" s="0" t="s">
        <v>383</v>
      </c>
      <c r="C3402" s="0" t="s">
        <v>519</v>
      </c>
      <c r="D3402" s="0" t="s">
        <v>520</v>
      </c>
      <c r="E3402" s="0" t="s">
        <v>535</v>
      </c>
      <c r="F3402" s="0" t="s">
        <v>539</v>
      </c>
      <c r="G3402" s="0" t="s">
        <v>530</v>
      </c>
    </row>
    <row r="3403" customFormat="false" ht="12.8" hidden="false" customHeight="false" outlineLevel="0" collapsed="false">
      <c r="A3403" s="0" t="s">
        <v>16</v>
      </c>
      <c r="B3403" s="0" t="s">
        <v>383</v>
      </c>
      <c r="C3403" s="0" t="s">
        <v>519</v>
      </c>
      <c r="D3403" s="0" t="s">
        <v>520</v>
      </c>
      <c r="E3403" s="0" t="s">
        <v>536</v>
      </c>
      <c r="F3403" s="0" t="s">
        <v>539</v>
      </c>
      <c r="G3403" s="0" t="s">
        <v>530</v>
      </c>
    </row>
    <row r="3404" customFormat="false" ht="12.8" hidden="false" customHeight="false" outlineLevel="0" collapsed="false">
      <c r="A3404" s="0" t="s">
        <v>16</v>
      </c>
      <c r="B3404" s="0" t="s">
        <v>383</v>
      </c>
      <c r="C3404" s="0" t="s">
        <v>521</v>
      </c>
      <c r="D3404" s="0" t="s">
        <v>520</v>
      </c>
      <c r="E3404" s="0" t="s">
        <v>537</v>
      </c>
      <c r="F3404" s="0" t="s">
        <v>539</v>
      </c>
      <c r="G3404" s="0" t="s">
        <v>530</v>
      </c>
    </row>
    <row r="3405" customFormat="false" ht="12.8" hidden="false" customHeight="false" outlineLevel="0" collapsed="false">
      <c r="A3405" s="0" t="s">
        <v>16</v>
      </c>
      <c r="B3405" s="0" t="s">
        <v>383</v>
      </c>
      <c r="C3405" s="0" t="s">
        <v>521</v>
      </c>
      <c r="D3405" s="0" t="s">
        <v>520</v>
      </c>
      <c r="E3405" s="0" t="s">
        <v>531</v>
      </c>
      <c r="F3405" s="0" t="s">
        <v>539</v>
      </c>
      <c r="G3405" s="0" t="s">
        <v>530</v>
      </c>
    </row>
    <row r="3406" customFormat="false" ht="12.8" hidden="false" customHeight="false" outlineLevel="0" collapsed="false">
      <c r="A3406" s="0" t="s">
        <v>16</v>
      </c>
      <c r="B3406" s="0" t="s">
        <v>383</v>
      </c>
      <c r="C3406" s="0" t="s">
        <v>521</v>
      </c>
      <c r="D3406" s="0" t="s">
        <v>520</v>
      </c>
      <c r="E3406" s="0" t="s">
        <v>538</v>
      </c>
      <c r="F3406" s="0" t="s">
        <v>539</v>
      </c>
      <c r="G3406" s="0" t="s">
        <v>530</v>
      </c>
    </row>
    <row r="3407" customFormat="false" ht="12.8" hidden="false" customHeight="false" outlineLevel="0" collapsed="false">
      <c r="A3407" s="0" t="s">
        <v>16</v>
      </c>
      <c r="B3407" s="0" t="s">
        <v>383</v>
      </c>
      <c r="C3407" s="0" t="s">
        <v>521</v>
      </c>
      <c r="D3407" s="0" t="s">
        <v>520</v>
      </c>
      <c r="E3407" s="0" t="s">
        <v>536</v>
      </c>
      <c r="F3407" s="0" t="s">
        <v>539</v>
      </c>
      <c r="G3407" s="0" t="s">
        <v>530</v>
      </c>
    </row>
    <row r="3408" customFormat="false" ht="12.8" hidden="false" customHeight="false" outlineLevel="0" collapsed="false">
      <c r="A3408" s="0" t="s">
        <v>17</v>
      </c>
      <c r="B3408" s="0" t="s">
        <v>384</v>
      </c>
      <c r="C3408" s="0" t="s">
        <v>519</v>
      </c>
      <c r="D3408" s="0" t="s">
        <v>520</v>
      </c>
      <c r="E3408" s="0" t="s">
        <v>528</v>
      </c>
      <c r="F3408" s="0" t="s">
        <v>539</v>
      </c>
      <c r="G3408" s="0" t="s">
        <v>530</v>
      </c>
    </row>
    <row r="3409" customFormat="false" ht="12.8" hidden="false" customHeight="false" outlineLevel="0" collapsed="false">
      <c r="A3409" s="0" t="s">
        <v>17</v>
      </c>
      <c r="B3409" s="0" t="s">
        <v>384</v>
      </c>
      <c r="C3409" s="0" t="s">
        <v>519</v>
      </c>
      <c r="D3409" s="0" t="s">
        <v>520</v>
      </c>
      <c r="E3409" s="0" t="s">
        <v>531</v>
      </c>
      <c r="F3409" s="0" t="s">
        <v>539</v>
      </c>
      <c r="G3409" s="0" t="s">
        <v>530</v>
      </c>
    </row>
    <row r="3410" customFormat="false" ht="12.8" hidden="false" customHeight="false" outlineLevel="0" collapsed="false">
      <c r="A3410" s="0" t="s">
        <v>17</v>
      </c>
      <c r="B3410" s="0" t="s">
        <v>384</v>
      </c>
      <c r="C3410" s="0" t="s">
        <v>519</v>
      </c>
      <c r="D3410" s="0" t="s">
        <v>520</v>
      </c>
      <c r="E3410" s="0" t="s">
        <v>533</v>
      </c>
      <c r="F3410" s="0" t="s">
        <v>539</v>
      </c>
      <c r="G3410" s="0" t="s">
        <v>530</v>
      </c>
    </row>
    <row r="3411" customFormat="false" ht="12.8" hidden="false" customHeight="false" outlineLevel="0" collapsed="false">
      <c r="A3411" s="0" t="s">
        <v>17</v>
      </c>
      <c r="B3411" s="0" t="s">
        <v>384</v>
      </c>
      <c r="C3411" s="0" t="s">
        <v>519</v>
      </c>
      <c r="D3411" s="0" t="s">
        <v>520</v>
      </c>
      <c r="E3411" s="0" t="s">
        <v>534</v>
      </c>
      <c r="F3411" s="0" t="s">
        <v>539</v>
      </c>
      <c r="G3411" s="0" t="s">
        <v>530</v>
      </c>
    </row>
    <row r="3412" customFormat="false" ht="12.8" hidden="false" customHeight="false" outlineLevel="0" collapsed="false">
      <c r="A3412" s="0" t="s">
        <v>17</v>
      </c>
      <c r="B3412" s="0" t="s">
        <v>384</v>
      </c>
      <c r="C3412" s="0" t="s">
        <v>519</v>
      </c>
      <c r="D3412" s="0" t="s">
        <v>520</v>
      </c>
      <c r="E3412" s="0" t="s">
        <v>535</v>
      </c>
      <c r="F3412" s="0" t="s">
        <v>539</v>
      </c>
      <c r="G3412" s="0" t="s">
        <v>530</v>
      </c>
    </row>
    <row r="3413" customFormat="false" ht="12.8" hidden="false" customHeight="false" outlineLevel="0" collapsed="false">
      <c r="A3413" s="0" t="s">
        <v>17</v>
      </c>
      <c r="B3413" s="0" t="s">
        <v>384</v>
      </c>
      <c r="C3413" s="0" t="s">
        <v>519</v>
      </c>
      <c r="D3413" s="0" t="s">
        <v>520</v>
      </c>
      <c r="E3413" s="0" t="s">
        <v>536</v>
      </c>
      <c r="F3413" s="0" t="s">
        <v>539</v>
      </c>
      <c r="G3413" s="0" t="s">
        <v>530</v>
      </c>
    </row>
    <row r="3414" customFormat="false" ht="12.8" hidden="false" customHeight="false" outlineLevel="0" collapsed="false">
      <c r="A3414" s="0" t="s">
        <v>17</v>
      </c>
      <c r="B3414" s="0" t="s">
        <v>384</v>
      </c>
      <c r="C3414" s="0" t="s">
        <v>521</v>
      </c>
      <c r="D3414" s="0" t="s">
        <v>520</v>
      </c>
      <c r="E3414" s="0" t="s">
        <v>537</v>
      </c>
      <c r="F3414" s="0" t="s">
        <v>539</v>
      </c>
      <c r="G3414" s="0" t="s">
        <v>530</v>
      </c>
    </row>
    <row r="3415" customFormat="false" ht="12.8" hidden="false" customHeight="false" outlineLevel="0" collapsed="false">
      <c r="A3415" s="0" t="s">
        <v>17</v>
      </c>
      <c r="B3415" s="0" t="s">
        <v>384</v>
      </c>
      <c r="C3415" s="0" t="s">
        <v>521</v>
      </c>
      <c r="D3415" s="0" t="s">
        <v>520</v>
      </c>
      <c r="E3415" s="0" t="s">
        <v>531</v>
      </c>
      <c r="F3415" s="0" t="s">
        <v>539</v>
      </c>
      <c r="G3415" s="0" t="s">
        <v>530</v>
      </c>
    </row>
    <row r="3416" customFormat="false" ht="12.8" hidden="false" customHeight="false" outlineLevel="0" collapsed="false">
      <c r="A3416" s="0" t="s">
        <v>17</v>
      </c>
      <c r="B3416" s="0" t="s">
        <v>384</v>
      </c>
      <c r="C3416" s="0" t="s">
        <v>521</v>
      </c>
      <c r="D3416" s="0" t="s">
        <v>520</v>
      </c>
      <c r="E3416" s="0" t="s">
        <v>538</v>
      </c>
      <c r="F3416" s="0" t="s">
        <v>539</v>
      </c>
      <c r="G3416" s="0" t="s">
        <v>530</v>
      </c>
    </row>
    <row r="3417" customFormat="false" ht="12.8" hidden="false" customHeight="false" outlineLevel="0" collapsed="false">
      <c r="A3417" s="0" t="s">
        <v>17</v>
      </c>
      <c r="B3417" s="0" t="s">
        <v>384</v>
      </c>
      <c r="C3417" s="0" t="s">
        <v>521</v>
      </c>
      <c r="D3417" s="0" t="s">
        <v>520</v>
      </c>
      <c r="E3417" s="0" t="s">
        <v>536</v>
      </c>
      <c r="F3417" s="0" t="s">
        <v>539</v>
      </c>
      <c r="G3417" s="0" t="s">
        <v>530</v>
      </c>
    </row>
    <row r="3418" customFormat="false" ht="12.8" hidden="false" customHeight="false" outlineLevel="0" collapsed="false">
      <c r="A3418" s="0" t="s">
        <v>17</v>
      </c>
      <c r="B3418" s="0" t="s">
        <v>385</v>
      </c>
      <c r="C3418" s="0" t="s">
        <v>519</v>
      </c>
      <c r="D3418" s="0" t="s">
        <v>520</v>
      </c>
      <c r="E3418" s="0" t="s">
        <v>528</v>
      </c>
      <c r="F3418" s="0" t="s">
        <v>539</v>
      </c>
      <c r="G3418" s="0" t="s">
        <v>530</v>
      </c>
    </row>
    <row r="3419" customFormat="false" ht="12.8" hidden="false" customHeight="false" outlineLevel="0" collapsed="false">
      <c r="A3419" s="0" t="s">
        <v>17</v>
      </c>
      <c r="B3419" s="0" t="s">
        <v>385</v>
      </c>
      <c r="C3419" s="0" t="s">
        <v>519</v>
      </c>
      <c r="D3419" s="0" t="s">
        <v>520</v>
      </c>
      <c r="E3419" s="0" t="s">
        <v>531</v>
      </c>
      <c r="F3419" s="0" t="s">
        <v>539</v>
      </c>
      <c r="G3419" s="0" t="s">
        <v>530</v>
      </c>
    </row>
    <row r="3420" customFormat="false" ht="12.8" hidden="false" customHeight="false" outlineLevel="0" collapsed="false">
      <c r="A3420" s="0" t="s">
        <v>17</v>
      </c>
      <c r="B3420" s="0" t="s">
        <v>385</v>
      </c>
      <c r="C3420" s="0" t="s">
        <v>519</v>
      </c>
      <c r="D3420" s="0" t="s">
        <v>520</v>
      </c>
      <c r="E3420" s="0" t="s">
        <v>533</v>
      </c>
      <c r="F3420" s="0" t="s">
        <v>539</v>
      </c>
      <c r="G3420" s="0" t="s">
        <v>530</v>
      </c>
    </row>
    <row r="3421" customFormat="false" ht="12.8" hidden="false" customHeight="false" outlineLevel="0" collapsed="false">
      <c r="A3421" s="0" t="s">
        <v>17</v>
      </c>
      <c r="B3421" s="0" t="s">
        <v>385</v>
      </c>
      <c r="C3421" s="0" t="s">
        <v>519</v>
      </c>
      <c r="D3421" s="0" t="s">
        <v>520</v>
      </c>
      <c r="E3421" s="0" t="s">
        <v>534</v>
      </c>
      <c r="F3421" s="0" t="s">
        <v>539</v>
      </c>
      <c r="G3421" s="0" t="s">
        <v>530</v>
      </c>
    </row>
    <row r="3422" customFormat="false" ht="12.8" hidden="false" customHeight="false" outlineLevel="0" collapsed="false">
      <c r="A3422" s="0" t="s">
        <v>17</v>
      </c>
      <c r="B3422" s="0" t="s">
        <v>385</v>
      </c>
      <c r="C3422" s="0" t="s">
        <v>519</v>
      </c>
      <c r="D3422" s="0" t="s">
        <v>520</v>
      </c>
      <c r="E3422" s="0" t="s">
        <v>535</v>
      </c>
      <c r="F3422" s="0" t="s">
        <v>539</v>
      </c>
      <c r="G3422" s="0" t="s">
        <v>530</v>
      </c>
    </row>
    <row r="3423" customFormat="false" ht="12.8" hidden="false" customHeight="false" outlineLevel="0" collapsed="false">
      <c r="A3423" s="0" t="s">
        <v>17</v>
      </c>
      <c r="B3423" s="0" t="s">
        <v>385</v>
      </c>
      <c r="C3423" s="0" t="s">
        <v>519</v>
      </c>
      <c r="D3423" s="0" t="s">
        <v>520</v>
      </c>
      <c r="E3423" s="0" t="s">
        <v>536</v>
      </c>
      <c r="F3423" s="0" t="s">
        <v>539</v>
      </c>
      <c r="G3423" s="0" t="s">
        <v>530</v>
      </c>
    </row>
    <row r="3424" customFormat="false" ht="12.8" hidden="false" customHeight="false" outlineLevel="0" collapsed="false">
      <c r="A3424" s="0" t="s">
        <v>17</v>
      </c>
      <c r="B3424" s="0" t="s">
        <v>385</v>
      </c>
      <c r="C3424" s="0" t="s">
        <v>521</v>
      </c>
      <c r="D3424" s="0" t="s">
        <v>520</v>
      </c>
      <c r="E3424" s="0" t="s">
        <v>537</v>
      </c>
      <c r="F3424" s="0" t="s">
        <v>539</v>
      </c>
      <c r="G3424" s="0" t="s">
        <v>530</v>
      </c>
    </row>
    <row r="3425" customFormat="false" ht="12.8" hidden="false" customHeight="false" outlineLevel="0" collapsed="false">
      <c r="A3425" s="0" t="s">
        <v>17</v>
      </c>
      <c r="B3425" s="0" t="s">
        <v>385</v>
      </c>
      <c r="C3425" s="0" t="s">
        <v>521</v>
      </c>
      <c r="D3425" s="0" t="s">
        <v>520</v>
      </c>
      <c r="E3425" s="0" t="s">
        <v>531</v>
      </c>
      <c r="F3425" s="0" t="s">
        <v>539</v>
      </c>
      <c r="G3425" s="0" t="s">
        <v>530</v>
      </c>
    </row>
    <row r="3426" customFormat="false" ht="12.8" hidden="false" customHeight="false" outlineLevel="0" collapsed="false">
      <c r="A3426" s="0" t="s">
        <v>17</v>
      </c>
      <c r="B3426" s="0" t="s">
        <v>385</v>
      </c>
      <c r="C3426" s="0" t="s">
        <v>521</v>
      </c>
      <c r="D3426" s="0" t="s">
        <v>520</v>
      </c>
      <c r="E3426" s="0" t="s">
        <v>538</v>
      </c>
      <c r="F3426" s="0" t="s">
        <v>539</v>
      </c>
      <c r="G3426" s="0" t="s">
        <v>530</v>
      </c>
    </row>
    <row r="3427" customFormat="false" ht="12.8" hidden="false" customHeight="false" outlineLevel="0" collapsed="false">
      <c r="A3427" s="0" t="s">
        <v>17</v>
      </c>
      <c r="B3427" s="0" t="s">
        <v>385</v>
      </c>
      <c r="C3427" s="0" t="s">
        <v>521</v>
      </c>
      <c r="D3427" s="0" t="s">
        <v>520</v>
      </c>
      <c r="E3427" s="0" t="s">
        <v>536</v>
      </c>
      <c r="F3427" s="0" t="s">
        <v>539</v>
      </c>
      <c r="G3427" s="0" t="s">
        <v>530</v>
      </c>
    </row>
    <row r="3428" customFormat="false" ht="12.8" hidden="false" customHeight="false" outlineLevel="0" collapsed="false">
      <c r="A3428" s="0" t="s">
        <v>17</v>
      </c>
      <c r="B3428" s="0" t="s">
        <v>386</v>
      </c>
      <c r="C3428" s="0" t="s">
        <v>519</v>
      </c>
      <c r="D3428" s="0" t="s">
        <v>520</v>
      </c>
      <c r="E3428" s="0" t="s">
        <v>528</v>
      </c>
      <c r="F3428" s="0" t="s">
        <v>539</v>
      </c>
      <c r="G3428" s="0" t="s">
        <v>530</v>
      </c>
    </row>
    <row r="3429" customFormat="false" ht="12.8" hidden="false" customHeight="false" outlineLevel="0" collapsed="false">
      <c r="A3429" s="0" t="s">
        <v>17</v>
      </c>
      <c r="B3429" s="0" t="s">
        <v>386</v>
      </c>
      <c r="C3429" s="0" t="s">
        <v>519</v>
      </c>
      <c r="D3429" s="0" t="s">
        <v>520</v>
      </c>
      <c r="E3429" s="0" t="s">
        <v>531</v>
      </c>
      <c r="F3429" s="0" t="s">
        <v>539</v>
      </c>
      <c r="G3429" s="0" t="s">
        <v>530</v>
      </c>
    </row>
    <row r="3430" customFormat="false" ht="12.8" hidden="false" customHeight="false" outlineLevel="0" collapsed="false">
      <c r="A3430" s="0" t="s">
        <v>17</v>
      </c>
      <c r="B3430" s="0" t="s">
        <v>386</v>
      </c>
      <c r="C3430" s="0" t="s">
        <v>519</v>
      </c>
      <c r="D3430" s="0" t="s">
        <v>520</v>
      </c>
      <c r="E3430" s="0" t="s">
        <v>533</v>
      </c>
      <c r="F3430" s="0" t="s">
        <v>539</v>
      </c>
      <c r="G3430" s="0" t="s">
        <v>530</v>
      </c>
    </row>
    <row r="3431" customFormat="false" ht="12.8" hidden="false" customHeight="false" outlineLevel="0" collapsed="false">
      <c r="A3431" s="0" t="s">
        <v>17</v>
      </c>
      <c r="B3431" s="0" t="s">
        <v>386</v>
      </c>
      <c r="C3431" s="0" t="s">
        <v>519</v>
      </c>
      <c r="D3431" s="0" t="s">
        <v>520</v>
      </c>
      <c r="E3431" s="0" t="s">
        <v>534</v>
      </c>
      <c r="F3431" s="0" t="s">
        <v>539</v>
      </c>
      <c r="G3431" s="0" t="s">
        <v>530</v>
      </c>
    </row>
    <row r="3432" customFormat="false" ht="12.8" hidden="false" customHeight="false" outlineLevel="0" collapsed="false">
      <c r="A3432" s="0" t="s">
        <v>17</v>
      </c>
      <c r="B3432" s="0" t="s">
        <v>386</v>
      </c>
      <c r="C3432" s="0" t="s">
        <v>519</v>
      </c>
      <c r="D3432" s="0" t="s">
        <v>520</v>
      </c>
      <c r="E3432" s="0" t="s">
        <v>535</v>
      </c>
      <c r="F3432" s="0" t="s">
        <v>539</v>
      </c>
      <c r="G3432" s="0" t="s">
        <v>530</v>
      </c>
    </row>
    <row r="3433" customFormat="false" ht="12.8" hidden="false" customHeight="false" outlineLevel="0" collapsed="false">
      <c r="A3433" s="0" t="s">
        <v>17</v>
      </c>
      <c r="B3433" s="0" t="s">
        <v>386</v>
      </c>
      <c r="C3433" s="0" t="s">
        <v>519</v>
      </c>
      <c r="D3433" s="0" t="s">
        <v>520</v>
      </c>
      <c r="E3433" s="0" t="s">
        <v>536</v>
      </c>
      <c r="F3433" s="0" t="s">
        <v>539</v>
      </c>
      <c r="G3433" s="0" t="s">
        <v>530</v>
      </c>
    </row>
    <row r="3434" customFormat="false" ht="12.8" hidden="false" customHeight="false" outlineLevel="0" collapsed="false">
      <c r="A3434" s="0" t="s">
        <v>17</v>
      </c>
      <c r="B3434" s="0" t="s">
        <v>386</v>
      </c>
      <c r="C3434" s="0" t="s">
        <v>521</v>
      </c>
      <c r="D3434" s="0" t="s">
        <v>520</v>
      </c>
      <c r="E3434" s="0" t="s">
        <v>537</v>
      </c>
      <c r="F3434" s="0" t="s">
        <v>539</v>
      </c>
      <c r="G3434" s="0" t="s">
        <v>530</v>
      </c>
    </row>
    <row r="3435" customFormat="false" ht="12.8" hidden="false" customHeight="false" outlineLevel="0" collapsed="false">
      <c r="A3435" s="0" t="s">
        <v>17</v>
      </c>
      <c r="B3435" s="0" t="s">
        <v>386</v>
      </c>
      <c r="C3435" s="0" t="s">
        <v>521</v>
      </c>
      <c r="D3435" s="0" t="s">
        <v>520</v>
      </c>
      <c r="E3435" s="0" t="s">
        <v>531</v>
      </c>
      <c r="F3435" s="0" t="s">
        <v>539</v>
      </c>
      <c r="G3435" s="0" t="s">
        <v>530</v>
      </c>
    </row>
    <row r="3436" customFormat="false" ht="12.8" hidden="false" customHeight="false" outlineLevel="0" collapsed="false">
      <c r="A3436" s="0" t="s">
        <v>17</v>
      </c>
      <c r="B3436" s="0" t="s">
        <v>386</v>
      </c>
      <c r="C3436" s="0" t="s">
        <v>521</v>
      </c>
      <c r="D3436" s="0" t="s">
        <v>520</v>
      </c>
      <c r="E3436" s="0" t="s">
        <v>538</v>
      </c>
      <c r="F3436" s="0" t="s">
        <v>539</v>
      </c>
      <c r="G3436" s="0" t="s">
        <v>530</v>
      </c>
    </row>
    <row r="3437" customFormat="false" ht="12.8" hidden="false" customHeight="false" outlineLevel="0" collapsed="false">
      <c r="A3437" s="0" t="s">
        <v>17</v>
      </c>
      <c r="B3437" s="0" t="s">
        <v>386</v>
      </c>
      <c r="C3437" s="0" t="s">
        <v>521</v>
      </c>
      <c r="D3437" s="0" t="s">
        <v>520</v>
      </c>
      <c r="E3437" s="0" t="s">
        <v>536</v>
      </c>
      <c r="F3437" s="0" t="s">
        <v>539</v>
      </c>
      <c r="G3437" s="0" t="s">
        <v>530</v>
      </c>
    </row>
    <row r="3438" customFormat="false" ht="12.8" hidden="false" customHeight="false" outlineLevel="0" collapsed="false">
      <c r="A3438" s="0" t="s">
        <v>17</v>
      </c>
      <c r="B3438" s="0" t="s">
        <v>387</v>
      </c>
      <c r="C3438" s="0" t="s">
        <v>519</v>
      </c>
      <c r="D3438" s="0" t="s">
        <v>520</v>
      </c>
      <c r="E3438" s="0" t="s">
        <v>528</v>
      </c>
      <c r="F3438" s="0" t="s">
        <v>539</v>
      </c>
      <c r="G3438" s="0" t="s">
        <v>530</v>
      </c>
    </row>
    <row r="3439" customFormat="false" ht="12.8" hidden="false" customHeight="false" outlineLevel="0" collapsed="false">
      <c r="A3439" s="0" t="s">
        <v>17</v>
      </c>
      <c r="B3439" s="0" t="s">
        <v>387</v>
      </c>
      <c r="C3439" s="0" t="s">
        <v>519</v>
      </c>
      <c r="D3439" s="0" t="s">
        <v>520</v>
      </c>
      <c r="E3439" s="0" t="s">
        <v>531</v>
      </c>
      <c r="F3439" s="0" t="s">
        <v>539</v>
      </c>
      <c r="G3439" s="0" t="s">
        <v>530</v>
      </c>
    </row>
    <row r="3440" customFormat="false" ht="12.8" hidden="false" customHeight="false" outlineLevel="0" collapsed="false">
      <c r="A3440" s="0" t="s">
        <v>17</v>
      </c>
      <c r="B3440" s="0" t="s">
        <v>387</v>
      </c>
      <c r="C3440" s="0" t="s">
        <v>519</v>
      </c>
      <c r="D3440" s="0" t="s">
        <v>520</v>
      </c>
      <c r="E3440" s="0" t="s">
        <v>533</v>
      </c>
      <c r="F3440" s="0" t="s">
        <v>539</v>
      </c>
      <c r="G3440" s="0" t="s">
        <v>530</v>
      </c>
    </row>
    <row r="3441" customFormat="false" ht="12.8" hidden="false" customHeight="false" outlineLevel="0" collapsed="false">
      <c r="A3441" s="0" t="s">
        <v>17</v>
      </c>
      <c r="B3441" s="0" t="s">
        <v>387</v>
      </c>
      <c r="C3441" s="0" t="s">
        <v>519</v>
      </c>
      <c r="D3441" s="0" t="s">
        <v>520</v>
      </c>
      <c r="E3441" s="0" t="s">
        <v>534</v>
      </c>
      <c r="F3441" s="0" t="s">
        <v>539</v>
      </c>
      <c r="G3441" s="0" t="s">
        <v>530</v>
      </c>
    </row>
    <row r="3442" customFormat="false" ht="12.8" hidden="false" customHeight="false" outlineLevel="0" collapsed="false">
      <c r="A3442" s="0" t="s">
        <v>17</v>
      </c>
      <c r="B3442" s="0" t="s">
        <v>387</v>
      </c>
      <c r="C3442" s="0" t="s">
        <v>519</v>
      </c>
      <c r="D3442" s="0" t="s">
        <v>520</v>
      </c>
      <c r="E3442" s="0" t="s">
        <v>535</v>
      </c>
      <c r="F3442" s="0" t="s">
        <v>539</v>
      </c>
      <c r="G3442" s="0" t="s">
        <v>530</v>
      </c>
    </row>
    <row r="3443" customFormat="false" ht="12.8" hidden="false" customHeight="false" outlineLevel="0" collapsed="false">
      <c r="A3443" s="0" t="s">
        <v>17</v>
      </c>
      <c r="B3443" s="0" t="s">
        <v>387</v>
      </c>
      <c r="C3443" s="0" t="s">
        <v>519</v>
      </c>
      <c r="D3443" s="0" t="s">
        <v>520</v>
      </c>
      <c r="E3443" s="0" t="s">
        <v>536</v>
      </c>
      <c r="F3443" s="0" t="s">
        <v>539</v>
      </c>
      <c r="G3443" s="0" t="s">
        <v>530</v>
      </c>
    </row>
    <row r="3444" customFormat="false" ht="12.8" hidden="false" customHeight="false" outlineLevel="0" collapsed="false">
      <c r="A3444" s="0" t="s">
        <v>17</v>
      </c>
      <c r="B3444" s="0" t="s">
        <v>387</v>
      </c>
      <c r="C3444" s="0" t="s">
        <v>521</v>
      </c>
      <c r="D3444" s="0" t="s">
        <v>520</v>
      </c>
      <c r="E3444" s="0" t="s">
        <v>537</v>
      </c>
      <c r="F3444" s="0" t="s">
        <v>539</v>
      </c>
      <c r="G3444" s="0" t="s">
        <v>530</v>
      </c>
    </row>
    <row r="3445" customFormat="false" ht="12.8" hidden="false" customHeight="false" outlineLevel="0" collapsed="false">
      <c r="A3445" s="0" t="s">
        <v>17</v>
      </c>
      <c r="B3445" s="0" t="s">
        <v>387</v>
      </c>
      <c r="C3445" s="0" t="s">
        <v>521</v>
      </c>
      <c r="D3445" s="0" t="s">
        <v>520</v>
      </c>
      <c r="E3445" s="0" t="s">
        <v>531</v>
      </c>
      <c r="F3445" s="0" t="s">
        <v>539</v>
      </c>
      <c r="G3445" s="0" t="s">
        <v>530</v>
      </c>
    </row>
    <row r="3446" customFormat="false" ht="12.8" hidden="false" customHeight="false" outlineLevel="0" collapsed="false">
      <c r="A3446" s="0" t="s">
        <v>17</v>
      </c>
      <c r="B3446" s="0" t="s">
        <v>387</v>
      </c>
      <c r="C3446" s="0" t="s">
        <v>521</v>
      </c>
      <c r="D3446" s="0" t="s">
        <v>520</v>
      </c>
      <c r="E3446" s="0" t="s">
        <v>538</v>
      </c>
      <c r="F3446" s="0" t="s">
        <v>539</v>
      </c>
      <c r="G3446" s="0" t="s">
        <v>530</v>
      </c>
    </row>
    <row r="3447" customFormat="false" ht="12.8" hidden="false" customHeight="false" outlineLevel="0" collapsed="false">
      <c r="A3447" s="0" t="s">
        <v>17</v>
      </c>
      <c r="B3447" s="0" t="s">
        <v>387</v>
      </c>
      <c r="C3447" s="0" t="s">
        <v>521</v>
      </c>
      <c r="D3447" s="0" t="s">
        <v>520</v>
      </c>
      <c r="E3447" s="0" t="s">
        <v>536</v>
      </c>
      <c r="F3447" s="0" t="s">
        <v>539</v>
      </c>
      <c r="G3447" s="0" t="s">
        <v>530</v>
      </c>
    </row>
    <row r="3448" customFormat="false" ht="12.8" hidden="false" customHeight="false" outlineLevel="0" collapsed="false">
      <c r="A3448" s="0" t="s">
        <v>17</v>
      </c>
      <c r="B3448" s="0" t="s">
        <v>388</v>
      </c>
      <c r="C3448" s="0" t="s">
        <v>519</v>
      </c>
      <c r="D3448" s="0" t="s">
        <v>520</v>
      </c>
      <c r="E3448" s="0" t="s">
        <v>528</v>
      </c>
      <c r="F3448" s="0" t="s">
        <v>529</v>
      </c>
      <c r="G3448" s="0" t="s">
        <v>530</v>
      </c>
    </row>
    <row r="3449" customFormat="false" ht="12.8" hidden="false" customHeight="false" outlineLevel="0" collapsed="false">
      <c r="A3449" s="0" t="s">
        <v>17</v>
      </c>
      <c r="B3449" s="0" t="s">
        <v>388</v>
      </c>
      <c r="C3449" s="0" t="s">
        <v>519</v>
      </c>
      <c r="D3449" s="0" t="s">
        <v>520</v>
      </c>
      <c r="E3449" s="0" t="s">
        <v>531</v>
      </c>
      <c r="F3449" s="0" t="s">
        <v>529</v>
      </c>
      <c r="G3449" s="0" t="s">
        <v>530</v>
      </c>
    </row>
    <row r="3450" customFormat="false" ht="12.8" hidden="false" customHeight="false" outlineLevel="0" collapsed="false">
      <c r="A3450" s="0" t="s">
        <v>17</v>
      </c>
      <c r="B3450" s="0" t="s">
        <v>388</v>
      </c>
      <c r="C3450" s="0" t="s">
        <v>519</v>
      </c>
      <c r="D3450" s="0" t="s">
        <v>520</v>
      </c>
      <c r="E3450" s="0" t="s">
        <v>533</v>
      </c>
      <c r="F3450" s="0" t="s">
        <v>529</v>
      </c>
      <c r="G3450" s="0" t="s">
        <v>530</v>
      </c>
    </row>
    <row r="3451" customFormat="false" ht="12.8" hidden="false" customHeight="false" outlineLevel="0" collapsed="false">
      <c r="A3451" s="0" t="s">
        <v>17</v>
      </c>
      <c r="B3451" s="0" t="s">
        <v>388</v>
      </c>
      <c r="C3451" s="0" t="s">
        <v>519</v>
      </c>
      <c r="D3451" s="0" t="s">
        <v>520</v>
      </c>
      <c r="E3451" s="0" t="s">
        <v>534</v>
      </c>
      <c r="F3451" s="0" t="s">
        <v>529</v>
      </c>
      <c r="G3451" s="0" t="s">
        <v>530</v>
      </c>
    </row>
    <row r="3452" customFormat="false" ht="12.8" hidden="false" customHeight="false" outlineLevel="0" collapsed="false">
      <c r="A3452" s="0" t="s">
        <v>17</v>
      </c>
      <c r="B3452" s="0" t="s">
        <v>388</v>
      </c>
      <c r="C3452" s="0" t="s">
        <v>519</v>
      </c>
      <c r="D3452" s="0" t="s">
        <v>520</v>
      </c>
      <c r="E3452" s="0" t="s">
        <v>535</v>
      </c>
      <c r="F3452" s="0" t="s">
        <v>529</v>
      </c>
      <c r="G3452" s="0" t="s">
        <v>530</v>
      </c>
    </row>
    <row r="3453" customFormat="false" ht="12.8" hidden="false" customHeight="false" outlineLevel="0" collapsed="false">
      <c r="A3453" s="0" t="s">
        <v>17</v>
      </c>
      <c r="B3453" s="0" t="s">
        <v>388</v>
      </c>
      <c r="C3453" s="0" t="s">
        <v>519</v>
      </c>
      <c r="D3453" s="0" t="s">
        <v>520</v>
      </c>
      <c r="E3453" s="0" t="s">
        <v>536</v>
      </c>
      <c r="F3453" s="0" t="s">
        <v>529</v>
      </c>
      <c r="G3453" s="0" t="s">
        <v>530</v>
      </c>
    </row>
    <row r="3454" customFormat="false" ht="12.8" hidden="false" customHeight="false" outlineLevel="0" collapsed="false">
      <c r="A3454" s="0" t="s">
        <v>17</v>
      </c>
      <c r="B3454" s="0" t="s">
        <v>388</v>
      </c>
      <c r="C3454" s="0" t="s">
        <v>521</v>
      </c>
      <c r="D3454" s="0" t="s">
        <v>520</v>
      </c>
      <c r="E3454" s="0" t="s">
        <v>537</v>
      </c>
      <c r="F3454" s="0" t="s">
        <v>529</v>
      </c>
      <c r="G3454" s="0" t="s">
        <v>530</v>
      </c>
    </row>
    <row r="3455" customFormat="false" ht="12.8" hidden="false" customHeight="false" outlineLevel="0" collapsed="false">
      <c r="A3455" s="0" t="s">
        <v>17</v>
      </c>
      <c r="B3455" s="0" t="s">
        <v>388</v>
      </c>
      <c r="C3455" s="0" t="s">
        <v>521</v>
      </c>
      <c r="D3455" s="0" t="s">
        <v>520</v>
      </c>
      <c r="E3455" s="0" t="s">
        <v>531</v>
      </c>
      <c r="F3455" s="0" t="s">
        <v>529</v>
      </c>
      <c r="G3455" s="0" t="s">
        <v>530</v>
      </c>
    </row>
    <row r="3456" customFormat="false" ht="12.8" hidden="false" customHeight="false" outlineLevel="0" collapsed="false">
      <c r="A3456" s="0" t="s">
        <v>17</v>
      </c>
      <c r="B3456" s="0" t="s">
        <v>388</v>
      </c>
      <c r="C3456" s="0" t="s">
        <v>521</v>
      </c>
      <c r="D3456" s="0" t="s">
        <v>520</v>
      </c>
      <c r="E3456" s="0" t="s">
        <v>538</v>
      </c>
      <c r="F3456" s="0" t="s">
        <v>529</v>
      </c>
      <c r="G3456" s="0" t="s">
        <v>530</v>
      </c>
    </row>
    <row r="3457" customFormat="false" ht="12.8" hidden="false" customHeight="false" outlineLevel="0" collapsed="false">
      <c r="A3457" s="0" t="s">
        <v>17</v>
      </c>
      <c r="B3457" s="0" t="s">
        <v>388</v>
      </c>
      <c r="C3457" s="0" t="s">
        <v>521</v>
      </c>
      <c r="D3457" s="0" t="s">
        <v>520</v>
      </c>
      <c r="E3457" s="0" t="s">
        <v>536</v>
      </c>
      <c r="F3457" s="0" t="s">
        <v>529</v>
      </c>
      <c r="G3457" s="0" t="s">
        <v>530</v>
      </c>
    </row>
    <row r="3458" customFormat="false" ht="12.8" hidden="false" customHeight="false" outlineLevel="0" collapsed="false">
      <c r="A3458" s="0" t="s">
        <v>17</v>
      </c>
      <c r="B3458" s="0" t="s">
        <v>389</v>
      </c>
      <c r="C3458" s="0" t="s">
        <v>519</v>
      </c>
      <c r="D3458" s="0" t="s">
        <v>520</v>
      </c>
      <c r="E3458" s="0" t="s">
        <v>528</v>
      </c>
      <c r="F3458" s="0" t="s">
        <v>529</v>
      </c>
      <c r="G3458" s="0" t="s">
        <v>530</v>
      </c>
    </row>
    <row r="3459" customFormat="false" ht="12.8" hidden="false" customHeight="false" outlineLevel="0" collapsed="false">
      <c r="A3459" s="0" t="s">
        <v>17</v>
      </c>
      <c r="B3459" s="0" t="s">
        <v>389</v>
      </c>
      <c r="C3459" s="0" t="s">
        <v>519</v>
      </c>
      <c r="D3459" s="0" t="s">
        <v>520</v>
      </c>
      <c r="E3459" s="0" t="s">
        <v>531</v>
      </c>
      <c r="F3459" s="0" t="s">
        <v>529</v>
      </c>
      <c r="G3459" s="0" t="s">
        <v>530</v>
      </c>
    </row>
    <row r="3460" customFormat="false" ht="12.8" hidden="false" customHeight="false" outlineLevel="0" collapsed="false">
      <c r="A3460" s="0" t="s">
        <v>17</v>
      </c>
      <c r="B3460" s="0" t="s">
        <v>389</v>
      </c>
      <c r="C3460" s="0" t="s">
        <v>519</v>
      </c>
      <c r="D3460" s="0" t="s">
        <v>520</v>
      </c>
      <c r="E3460" s="0" t="s">
        <v>533</v>
      </c>
      <c r="F3460" s="0" t="s">
        <v>529</v>
      </c>
      <c r="G3460" s="0" t="s">
        <v>530</v>
      </c>
    </row>
    <row r="3461" customFormat="false" ht="12.8" hidden="false" customHeight="false" outlineLevel="0" collapsed="false">
      <c r="A3461" s="0" t="s">
        <v>17</v>
      </c>
      <c r="B3461" s="0" t="s">
        <v>389</v>
      </c>
      <c r="C3461" s="0" t="s">
        <v>519</v>
      </c>
      <c r="D3461" s="0" t="s">
        <v>520</v>
      </c>
      <c r="E3461" s="0" t="s">
        <v>534</v>
      </c>
      <c r="F3461" s="0" t="s">
        <v>529</v>
      </c>
      <c r="G3461" s="0" t="s">
        <v>530</v>
      </c>
    </row>
    <row r="3462" customFormat="false" ht="12.8" hidden="false" customHeight="false" outlineLevel="0" collapsed="false">
      <c r="A3462" s="0" t="s">
        <v>17</v>
      </c>
      <c r="B3462" s="0" t="s">
        <v>389</v>
      </c>
      <c r="C3462" s="0" t="s">
        <v>519</v>
      </c>
      <c r="D3462" s="0" t="s">
        <v>520</v>
      </c>
      <c r="E3462" s="0" t="s">
        <v>535</v>
      </c>
      <c r="F3462" s="0" t="s">
        <v>529</v>
      </c>
      <c r="G3462" s="0" t="s">
        <v>530</v>
      </c>
    </row>
    <row r="3463" customFormat="false" ht="12.8" hidden="false" customHeight="false" outlineLevel="0" collapsed="false">
      <c r="A3463" s="0" t="s">
        <v>17</v>
      </c>
      <c r="B3463" s="0" t="s">
        <v>389</v>
      </c>
      <c r="C3463" s="0" t="s">
        <v>519</v>
      </c>
      <c r="D3463" s="0" t="s">
        <v>520</v>
      </c>
      <c r="E3463" s="0" t="s">
        <v>536</v>
      </c>
      <c r="F3463" s="0" t="s">
        <v>529</v>
      </c>
      <c r="G3463" s="0" t="s">
        <v>530</v>
      </c>
    </row>
    <row r="3464" customFormat="false" ht="12.8" hidden="false" customHeight="false" outlineLevel="0" collapsed="false">
      <c r="A3464" s="0" t="s">
        <v>17</v>
      </c>
      <c r="B3464" s="0" t="s">
        <v>389</v>
      </c>
      <c r="C3464" s="0" t="s">
        <v>521</v>
      </c>
      <c r="D3464" s="0" t="s">
        <v>520</v>
      </c>
      <c r="E3464" s="0" t="s">
        <v>537</v>
      </c>
      <c r="F3464" s="0" t="s">
        <v>529</v>
      </c>
      <c r="G3464" s="0" t="s">
        <v>530</v>
      </c>
    </row>
    <row r="3465" customFormat="false" ht="12.8" hidden="false" customHeight="false" outlineLevel="0" collapsed="false">
      <c r="A3465" s="0" t="s">
        <v>17</v>
      </c>
      <c r="B3465" s="0" t="s">
        <v>389</v>
      </c>
      <c r="C3465" s="0" t="s">
        <v>521</v>
      </c>
      <c r="D3465" s="0" t="s">
        <v>520</v>
      </c>
      <c r="E3465" s="0" t="s">
        <v>531</v>
      </c>
      <c r="F3465" s="0" t="s">
        <v>529</v>
      </c>
      <c r="G3465" s="0" t="s">
        <v>530</v>
      </c>
    </row>
    <row r="3466" customFormat="false" ht="12.8" hidden="false" customHeight="false" outlineLevel="0" collapsed="false">
      <c r="A3466" s="0" t="s">
        <v>17</v>
      </c>
      <c r="B3466" s="0" t="s">
        <v>389</v>
      </c>
      <c r="C3466" s="0" t="s">
        <v>521</v>
      </c>
      <c r="D3466" s="0" t="s">
        <v>520</v>
      </c>
      <c r="E3466" s="0" t="s">
        <v>538</v>
      </c>
      <c r="F3466" s="0" t="s">
        <v>529</v>
      </c>
      <c r="G3466" s="0" t="s">
        <v>530</v>
      </c>
    </row>
    <row r="3467" customFormat="false" ht="12.8" hidden="false" customHeight="false" outlineLevel="0" collapsed="false">
      <c r="A3467" s="0" t="s">
        <v>17</v>
      </c>
      <c r="B3467" s="0" t="s">
        <v>389</v>
      </c>
      <c r="C3467" s="0" t="s">
        <v>521</v>
      </c>
      <c r="D3467" s="0" t="s">
        <v>520</v>
      </c>
      <c r="E3467" s="0" t="s">
        <v>536</v>
      </c>
      <c r="F3467" s="0" t="s">
        <v>529</v>
      </c>
      <c r="G3467" s="0" t="s">
        <v>530</v>
      </c>
    </row>
    <row r="3468" customFormat="false" ht="12.8" hidden="false" customHeight="false" outlineLevel="0" collapsed="false">
      <c r="A3468" s="0" t="s">
        <v>17</v>
      </c>
      <c r="B3468" s="0" t="s">
        <v>390</v>
      </c>
      <c r="C3468" s="0" t="s">
        <v>519</v>
      </c>
      <c r="D3468" s="0" t="s">
        <v>520</v>
      </c>
      <c r="E3468" s="0" t="s">
        <v>528</v>
      </c>
      <c r="F3468" s="0" t="s">
        <v>539</v>
      </c>
      <c r="G3468" s="0" t="s">
        <v>530</v>
      </c>
    </row>
    <row r="3469" customFormat="false" ht="12.8" hidden="false" customHeight="false" outlineLevel="0" collapsed="false">
      <c r="A3469" s="0" t="s">
        <v>17</v>
      </c>
      <c r="B3469" s="0" t="s">
        <v>390</v>
      </c>
      <c r="C3469" s="0" t="s">
        <v>519</v>
      </c>
      <c r="D3469" s="0" t="s">
        <v>520</v>
      </c>
      <c r="E3469" s="0" t="s">
        <v>531</v>
      </c>
      <c r="F3469" s="0" t="s">
        <v>539</v>
      </c>
      <c r="G3469" s="0" t="s">
        <v>530</v>
      </c>
    </row>
    <row r="3470" customFormat="false" ht="12.8" hidden="false" customHeight="false" outlineLevel="0" collapsed="false">
      <c r="A3470" s="0" t="s">
        <v>17</v>
      </c>
      <c r="B3470" s="0" t="s">
        <v>390</v>
      </c>
      <c r="C3470" s="0" t="s">
        <v>519</v>
      </c>
      <c r="D3470" s="0" t="s">
        <v>520</v>
      </c>
      <c r="E3470" s="0" t="s">
        <v>533</v>
      </c>
      <c r="F3470" s="0" t="s">
        <v>539</v>
      </c>
      <c r="G3470" s="0" t="s">
        <v>530</v>
      </c>
    </row>
    <row r="3471" customFormat="false" ht="12.8" hidden="false" customHeight="false" outlineLevel="0" collapsed="false">
      <c r="A3471" s="0" t="s">
        <v>17</v>
      </c>
      <c r="B3471" s="0" t="s">
        <v>390</v>
      </c>
      <c r="C3471" s="0" t="s">
        <v>519</v>
      </c>
      <c r="D3471" s="0" t="s">
        <v>520</v>
      </c>
      <c r="E3471" s="0" t="s">
        <v>534</v>
      </c>
      <c r="F3471" s="0" t="s">
        <v>539</v>
      </c>
      <c r="G3471" s="0" t="s">
        <v>530</v>
      </c>
    </row>
    <row r="3472" customFormat="false" ht="12.8" hidden="false" customHeight="false" outlineLevel="0" collapsed="false">
      <c r="A3472" s="0" t="s">
        <v>17</v>
      </c>
      <c r="B3472" s="0" t="s">
        <v>390</v>
      </c>
      <c r="C3472" s="0" t="s">
        <v>519</v>
      </c>
      <c r="D3472" s="0" t="s">
        <v>520</v>
      </c>
      <c r="E3472" s="0" t="s">
        <v>535</v>
      </c>
      <c r="F3472" s="0" t="s">
        <v>539</v>
      </c>
      <c r="G3472" s="0" t="s">
        <v>530</v>
      </c>
    </row>
    <row r="3473" customFormat="false" ht="12.8" hidden="false" customHeight="false" outlineLevel="0" collapsed="false">
      <c r="A3473" s="0" t="s">
        <v>17</v>
      </c>
      <c r="B3473" s="0" t="s">
        <v>390</v>
      </c>
      <c r="C3473" s="0" t="s">
        <v>519</v>
      </c>
      <c r="D3473" s="0" t="s">
        <v>520</v>
      </c>
      <c r="E3473" s="0" t="s">
        <v>536</v>
      </c>
      <c r="F3473" s="0" t="s">
        <v>539</v>
      </c>
      <c r="G3473" s="0" t="s">
        <v>530</v>
      </c>
    </row>
    <row r="3474" customFormat="false" ht="12.8" hidden="false" customHeight="false" outlineLevel="0" collapsed="false">
      <c r="A3474" s="0" t="s">
        <v>17</v>
      </c>
      <c r="B3474" s="0" t="s">
        <v>390</v>
      </c>
      <c r="C3474" s="0" t="s">
        <v>521</v>
      </c>
      <c r="D3474" s="0" t="s">
        <v>520</v>
      </c>
      <c r="E3474" s="0" t="s">
        <v>537</v>
      </c>
      <c r="F3474" s="0" t="s">
        <v>539</v>
      </c>
      <c r="G3474" s="0" t="s">
        <v>530</v>
      </c>
    </row>
    <row r="3475" customFormat="false" ht="12.8" hidden="false" customHeight="false" outlineLevel="0" collapsed="false">
      <c r="A3475" s="0" t="s">
        <v>17</v>
      </c>
      <c r="B3475" s="0" t="s">
        <v>390</v>
      </c>
      <c r="C3475" s="0" t="s">
        <v>521</v>
      </c>
      <c r="D3475" s="0" t="s">
        <v>520</v>
      </c>
      <c r="E3475" s="0" t="s">
        <v>531</v>
      </c>
      <c r="F3475" s="0" t="s">
        <v>539</v>
      </c>
      <c r="G3475" s="0" t="s">
        <v>530</v>
      </c>
    </row>
    <row r="3476" customFormat="false" ht="12.8" hidden="false" customHeight="false" outlineLevel="0" collapsed="false">
      <c r="A3476" s="0" t="s">
        <v>17</v>
      </c>
      <c r="B3476" s="0" t="s">
        <v>390</v>
      </c>
      <c r="C3476" s="0" t="s">
        <v>521</v>
      </c>
      <c r="D3476" s="0" t="s">
        <v>520</v>
      </c>
      <c r="E3476" s="0" t="s">
        <v>538</v>
      </c>
      <c r="F3476" s="0" t="s">
        <v>539</v>
      </c>
      <c r="G3476" s="0" t="s">
        <v>530</v>
      </c>
    </row>
    <row r="3477" customFormat="false" ht="12.8" hidden="false" customHeight="false" outlineLevel="0" collapsed="false">
      <c r="A3477" s="0" t="s">
        <v>17</v>
      </c>
      <c r="B3477" s="0" t="s">
        <v>390</v>
      </c>
      <c r="C3477" s="0" t="s">
        <v>521</v>
      </c>
      <c r="D3477" s="0" t="s">
        <v>520</v>
      </c>
      <c r="E3477" s="0" t="s">
        <v>536</v>
      </c>
      <c r="F3477" s="0" t="s">
        <v>539</v>
      </c>
      <c r="G3477" s="0" t="s">
        <v>530</v>
      </c>
    </row>
    <row r="3478" customFormat="false" ht="12.8" hidden="false" customHeight="false" outlineLevel="0" collapsed="false">
      <c r="A3478" s="0" t="s">
        <v>17</v>
      </c>
      <c r="B3478" s="0" t="s">
        <v>391</v>
      </c>
      <c r="C3478" s="0" t="s">
        <v>519</v>
      </c>
      <c r="D3478" s="0" t="s">
        <v>520</v>
      </c>
      <c r="E3478" s="0" t="s">
        <v>528</v>
      </c>
      <c r="F3478" s="0" t="s">
        <v>539</v>
      </c>
      <c r="G3478" s="0" t="s">
        <v>530</v>
      </c>
    </row>
    <row r="3479" customFormat="false" ht="12.8" hidden="false" customHeight="false" outlineLevel="0" collapsed="false">
      <c r="A3479" s="0" t="s">
        <v>17</v>
      </c>
      <c r="B3479" s="0" t="s">
        <v>391</v>
      </c>
      <c r="C3479" s="0" t="s">
        <v>519</v>
      </c>
      <c r="D3479" s="0" t="s">
        <v>520</v>
      </c>
      <c r="E3479" s="0" t="s">
        <v>531</v>
      </c>
      <c r="F3479" s="0" t="s">
        <v>539</v>
      </c>
      <c r="G3479" s="0" t="s">
        <v>530</v>
      </c>
    </row>
    <row r="3480" customFormat="false" ht="12.8" hidden="false" customHeight="false" outlineLevel="0" collapsed="false">
      <c r="A3480" s="0" t="s">
        <v>17</v>
      </c>
      <c r="B3480" s="0" t="s">
        <v>391</v>
      </c>
      <c r="C3480" s="0" t="s">
        <v>519</v>
      </c>
      <c r="D3480" s="0" t="s">
        <v>520</v>
      </c>
      <c r="E3480" s="0" t="s">
        <v>533</v>
      </c>
      <c r="F3480" s="0" t="s">
        <v>539</v>
      </c>
      <c r="G3480" s="0" t="s">
        <v>530</v>
      </c>
    </row>
    <row r="3481" customFormat="false" ht="12.8" hidden="false" customHeight="false" outlineLevel="0" collapsed="false">
      <c r="A3481" s="0" t="s">
        <v>17</v>
      </c>
      <c r="B3481" s="0" t="s">
        <v>391</v>
      </c>
      <c r="C3481" s="0" t="s">
        <v>519</v>
      </c>
      <c r="D3481" s="0" t="s">
        <v>520</v>
      </c>
      <c r="E3481" s="0" t="s">
        <v>534</v>
      </c>
      <c r="F3481" s="0" t="s">
        <v>539</v>
      </c>
      <c r="G3481" s="0" t="s">
        <v>530</v>
      </c>
    </row>
    <row r="3482" customFormat="false" ht="12.8" hidden="false" customHeight="false" outlineLevel="0" collapsed="false">
      <c r="A3482" s="0" t="s">
        <v>17</v>
      </c>
      <c r="B3482" s="0" t="s">
        <v>391</v>
      </c>
      <c r="C3482" s="0" t="s">
        <v>519</v>
      </c>
      <c r="D3482" s="0" t="s">
        <v>520</v>
      </c>
      <c r="E3482" s="0" t="s">
        <v>535</v>
      </c>
      <c r="F3482" s="0" t="s">
        <v>539</v>
      </c>
      <c r="G3482" s="0" t="s">
        <v>530</v>
      </c>
    </row>
    <row r="3483" customFormat="false" ht="12.8" hidden="false" customHeight="false" outlineLevel="0" collapsed="false">
      <c r="A3483" s="0" t="s">
        <v>17</v>
      </c>
      <c r="B3483" s="0" t="s">
        <v>391</v>
      </c>
      <c r="C3483" s="0" t="s">
        <v>519</v>
      </c>
      <c r="D3483" s="0" t="s">
        <v>520</v>
      </c>
      <c r="E3483" s="0" t="s">
        <v>536</v>
      </c>
      <c r="F3483" s="0" t="s">
        <v>539</v>
      </c>
      <c r="G3483" s="0" t="s">
        <v>530</v>
      </c>
    </row>
    <row r="3484" customFormat="false" ht="12.8" hidden="false" customHeight="false" outlineLevel="0" collapsed="false">
      <c r="A3484" s="0" t="s">
        <v>17</v>
      </c>
      <c r="B3484" s="0" t="s">
        <v>391</v>
      </c>
      <c r="C3484" s="0" t="s">
        <v>521</v>
      </c>
      <c r="D3484" s="0" t="s">
        <v>520</v>
      </c>
      <c r="E3484" s="0" t="s">
        <v>537</v>
      </c>
      <c r="F3484" s="0" t="s">
        <v>539</v>
      </c>
      <c r="G3484" s="0" t="s">
        <v>530</v>
      </c>
    </row>
    <row r="3485" customFormat="false" ht="12.8" hidden="false" customHeight="false" outlineLevel="0" collapsed="false">
      <c r="A3485" s="0" t="s">
        <v>17</v>
      </c>
      <c r="B3485" s="0" t="s">
        <v>391</v>
      </c>
      <c r="C3485" s="0" t="s">
        <v>521</v>
      </c>
      <c r="D3485" s="0" t="s">
        <v>520</v>
      </c>
      <c r="E3485" s="0" t="s">
        <v>531</v>
      </c>
      <c r="F3485" s="0" t="s">
        <v>539</v>
      </c>
      <c r="G3485" s="0" t="s">
        <v>530</v>
      </c>
    </row>
    <row r="3486" customFormat="false" ht="12.8" hidden="false" customHeight="false" outlineLevel="0" collapsed="false">
      <c r="A3486" s="0" t="s">
        <v>17</v>
      </c>
      <c r="B3486" s="0" t="s">
        <v>391</v>
      </c>
      <c r="C3486" s="0" t="s">
        <v>521</v>
      </c>
      <c r="D3486" s="0" t="s">
        <v>520</v>
      </c>
      <c r="E3486" s="0" t="s">
        <v>538</v>
      </c>
      <c r="F3486" s="0" t="s">
        <v>539</v>
      </c>
      <c r="G3486" s="0" t="s">
        <v>530</v>
      </c>
    </row>
    <row r="3487" customFormat="false" ht="12.8" hidden="false" customHeight="false" outlineLevel="0" collapsed="false">
      <c r="A3487" s="0" t="s">
        <v>17</v>
      </c>
      <c r="B3487" s="0" t="s">
        <v>391</v>
      </c>
      <c r="C3487" s="0" t="s">
        <v>521</v>
      </c>
      <c r="D3487" s="0" t="s">
        <v>520</v>
      </c>
      <c r="E3487" s="0" t="s">
        <v>536</v>
      </c>
      <c r="F3487" s="0" t="s">
        <v>539</v>
      </c>
      <c r="G3487" s="0" t="s">
        <v>530</v>
      </c>
    </row>
    <row r="3488" customFormat="false" ht="12.8" hidden="false" customHeight="false" outlineLevel="0" collapsed="false">
      <c r="A3488" s="0" t="s">
        <v>17</v>
      </c>
      <c r="B3488" s="0" t="s">
        <v>392</v>
      </c>
      <c r="C3488" s="0" t="s">
        <v>519</v>
      </c>
      <c r="D3488" s="0" t="s">
        <v>520</v>
      </c>
      <c r="E3488" s="0" t="s">
        <v>528</v>
      </c>
      <c r="F3488" s="0" t="s">
        <v>539</v>
      </c>
      <c r="G3488" s="0" t="s">
        <v>530</v>
      </c>
    </row>
    <row r="3489" customFormat="false" ht="12.8" hidden="false" customHeight="false" outlineLevel="0" collapsed="false">
      <c r="A3489" s="0" t="s">
        <v>17</v>
      </c>
      <c r="B3489" s="0" t="s">
        <v>392</v>
      </c>
      <c r="C3489" s="0" t="s">
        <v>519</v>
      </c>
      <c r="D3489" s="0" t="s">
        <v>520</v>
      </c>
      <c r="E3489" s="0" t="s">
        <v>531</v>
      </c>
      <c r="F3489" s="0" t="s">
        <v>539</v>
      </c>
      <c r="G3489" s="0" t="s">
        <v>530</v>
      </c>
    </row>
    <row r="3490" customFormat="false" ht="12.8" hidden="false" customHeight="false" outlineLevel="0" collapsed="false">
      <c r="A3490" s="0" t="s">
        <v>17</v>
      </c>
      <c r="B3490" s="0" t="s">
        <v>392</v>
      </c>
      <c r="C3490" s="0" t="s">
        <v>519</v>
      </c>
      <c r="D3490" s="0" t="s">
        <v>520</v>
      </c>
      <c r="E3490" s="0" t="s">
        <v>533</v>
      </c>
      <c r="F3490" s="0" t="s">
        <v>539</v>
      </c>
      <c r="G3490" s="0" t="s">
        <v>530</v>
      </c>
    </row>
    <row r="3491" customFormat="false" ht="12.8" hidden="false" customHeight="false" outlineLevel="0" collapsed="false">
      <c r="A3491" s="0" t="s">
        <v>17</v>
      </c>
      <c r="B3491" s="0" t="s">
        <v>392</v>
      </c>
      <c r="C3491" s="0" t="s">
        <v>519</v>
      </c>
      <c r="D3491" s="0" t="s">
        <v>520</v>
      </c>
      <c r="E3491" s="0" t="s">
        <v>534</v>
      </c>
      <c r="F3491" s="0" t="s">
        <v>539</v>
      </c>
      <c r="G3491" s="0" t="s">
        <v>530</v>
      </c>
    </row>
    <row r="3492" customFormat="false" ht="12.8" hidden="false" customHeight="false" outlineLevel="0" collapsed="false">
      <c r="A3492" s="0" t="s">
        <v>17</v>
      </c>
      <c r="B3492" s="0" t="s">
        <v>392</v>
      </c>
      <c r="C3492" s="0" t="s">
        <v>519</v>
      </c>
      <c r="D3492" s="0" t="s">
        <v>520</v>
      </c>
      <c r="E3492" s="0" t="s">
        <v>535</v>
      </c>
      <c r="F3492" s="0" t="s">
        <v>539</v>
      </c>
      <c r="G3492" s="0" t="s">
        <v>530</v>
      </c>
    </row>
    <row r="3493" customFormat="false" ht="12.8" hidden="false" customHeight="false" outlineLevel="0" collapsed="false">
      <c r="A3493" s="0" t="s">
        <v>17</v>
      </c>
      <c r="B3493" s="0" t="s">
        <v>392</v>
      </c>
      <c r="C3493" s="0" t="s">
        <v>519</v>
      </c>
      <c r="D3493" s="0" t="s">
        <v>520</v>
      </c>
      <c r="E3493" s="0" t="s">
        <v>536</v>
      </c>
      <c r="F3493" s="0" t="s">
        <v>539</v>
      </c>
      <c r="G3493" s="0" t="s">
        <v>530</v>
      </c>
    </row>
    <row r="3494" customFormat="false" ht="12.8" hidden="false" customHeight="false" outlineLevel="0" collapsed="false">
      <c r="A3494" s="0" t="s">
        <v>17</v>
      </c>
      <c r="B3494" s="0" t="s">
        <v>392</v>
      </c>
      <c r="C3494" s="0" t="s">
        <v>521</v>
      </c>
      <c r="D3494" s="0" t="s">
        <v>520</v>
      </c>
      <c r="E3494" s="0" t="s">
        <v>537</v>
      </c>
      <c r="F3494" s="0" t="s">
        <v>539</v>
      </c>
      <c r="G3494" s="0" t="s">
        <v>530</v>
      </c>
    </row>
    <row r="3495" customFormat="false" ht="12.8" hidden="false" customHeight="false" outlineLevel="0" collapsed="false">
      <c r="A3495" s="0" t="s">
        <v>17</v>
      </c>
      <c r="B3495" s="0" t="s">
        <v>392</v>
      </c>
      <c r="C3495" s="0" t="s">
        <v>521</v>
      </c>
      <c r="D3495" s="0" t="s">
        <v>520</v>
      </c>
      <c r="E3495" s="0" t="s">
        <v>531</v>
      </c>
      <c r="F3495" s="0" t="s">
        <v>539</v>
      </c>
      <c r="G3495" s="0" t="s">
        <v>530</v>
      </c>
    </row>
    <row r="3496" customFormat="false" ht="12.8" hidden="false" customHeight="false" outlineLevel="0" collapsed="false">
      <c r="A3496" s="0" t="s">
        <v>17</v>
      </c>
      <c r="B3496" s="0" t="s">
        <v>392</v>
      </c>
      <c r="C3496" s="0" t="s">
        <v>521</v>
      </c>
      <c r="D3496" s="0" t="s">
        <v>520</v>
      </c>
      <c r="E3496" s="0" t="s">
        <v>538</v>
      </c>
      <c r="F3496" s="0" t="s">
        <v>539</v>
      </c>
      <c r="G3496" s="0" t="s">
        <v>530</v>
      </c>
    </row>
    <row r="3497" customFormat="false" ht="12.8" hidden="false" customHeight="false" outlineLevel="0" collapsed="false">
      <c r="A3497" s="0" t="s">
        <v>17</v>
      </c>
      <c r="B3497" s="0" t="s">
        <v>392</v>
      </c>
      <c r="C3497" s="0" t="s">
        <v>521</v>
      </c>
      <c r="D3497" s="0" t="s">
        <v>520</v>
      </c>
      <c r="E3497" s="0" t="s">
        <v>536</v>
      </c>
      <c r="F3497" s="0" t="s">
        <v>539</v>
      </c>
      <c r="G3497" s="0" t="s">
        <v>530</v>
      </c>
    </row>
    <row r="3498" customFormat="false" ht="12.8" hidden="false" customHeight="false" outlineLevel="0" collapsed="false">
      <c r="A3498" s="0" t="s">
        <v>17</v>
      </c>
      <c r="B3498" s="0" t="s">
        <v>393</v>
      </c>
      <c r="C3498" s="0" t="s">
        <v>519</v>
      </c>
      <c r="D3498" s="0" t="s">
        <v>522</v>
      </c>
      <c r="E3498" s="0" t="s">
        <v>541</v>
      </c>
      <c r="F3498" s="0" t="s">
        <v>539</v>
      </c>
      <c r="G3498" s="0" t="s">
        <v>530</v>
      </c>
    </row>
    <row r="3499" customFormat="false" ht="12.8" hidden="false" customHeight="false" outlineLevel="0" collapsed="false">
      <c r="A3499" s="0" t="s">
        <v>17</v>
      </c>
      <c r="B3499" s="0" t="s">
        <v>393</v>
      </c>
      <c r="C3499" s="0" t="s">
        <v>519</v>
      </c>
      <c r="D3499" s="0" t="s">
        <v>522</v>
      </c>
      <c r="E3499" s="0" t="s">
        <v>537</v>
      </c>
      <c r="F3499" s="0" t="s">
        <v>539</v>
      </c>
      <c r="G3499" s="0" t="s">
        <v>530</v>
      </c>
    </row>
    <row r="3500" customFormat="false" ht="12.8" hidden="false" customHeight="false" outlineLevel="0" collapsed="false">
      <c r="A3500" s="0" t="s">
        <v>17</v>
      </c>
      <c r="B3500" s="0" t="s">
        <v>393</v>
      </c>
      <c r="C3500" s="0" t="s">
        <v>519</v>
      </c>
      <c r="D3500" s="0" t="s">
        <v>522</v>
      </c>
      <c r="E3500" s="0" t="s">
        <v>531</v>
      </c>
      <c r="F3500" s="0" t="s">
        <v>539</v>
      </c>
      <c r="G3500" s="0" t="s">
        <v>530</v>
      </c>
    </row>
    <row r="3501" customFormat="false" ht="12.8" hidden="false" customHeight="false" outlineLevel="0" collapsed="false">
      <c r="A3501" s="0" t="s">
        <v>17</v>
      </c>
      <c r="B3501" s="0" t="s">
        <v>393</v>
      </c>
      <c r="C3501" s="0" t="s">
        <v>521</v>
      </c>
      <c r="D3501" s="0" t="s">
        <v>522</v>
      </c>
      <c r="E3501" s="0" t="s">
        <v>541</v>
      </c>
      <c r="F3501" s="0" t="s">
        <v>539</v>
      </c>
      <c r="G3501" s="0" t="s">
        <v>530</v>
      </c>
    </row>
    <row r="3502" customFormat="false" ht="12.8" hidden="false" customHeight="false" outlineLevel="0" collapsed="false">
      <c r="A3502" s="0" t="s">
        <v>17</v>
      </c>
      <c r="B3502" s="0" t="s">
        <v>393</v>
      </c>
      <c r="C3502" s="0" t="s">
        <v>521</v>
      </c>
      <c r="D3502" s="0" t="s">
        <v>522</v>
      </c>
      <c r="E3502" s="0" t="s">
        <v>537</v>
      </c>
      <c r="F3502" s="0" t="s">
        <v>539</v>
      </c>
      <c r="G3502" s="0" t="s">
        <v>530</v>
      </c>
    </row>
    <row r="3503" customFormat="false" ht="12.8" hidden="false" customHeight="false" outlineLevel="0" collapsed="false">
      <c r="A3503" s="0" t="s">
        <v>17</v>
      </c>
      <c r="B3503" s="0" t="s">
        <v>393</v>
      </c>
      <c r="C3503" s="0" t="s">
        <v>521</v>
      </c>
      <c r="D3503" s="0" t="s">
        <v>522</v>
      </c>
      <c r="E3503" s="0" t="s">
        <v>531</v>
      </c>
      <c r="F3503" s="0" t="s">
        <v>539</v>
      </c>
      <c r="G3503" s="0" t="s">
        <v>530</v>
      </c>
    </row>
    <row r="3504" customFormat="false" ht="12.8" hidden="false" customHeight="false" outlineLevel="0" collapsed="false">
      <c r="A3504" s="0" t="s">
        <v>17</v>
      </c>
      <c r="B3504" s="0" t="s">
        <v>394</v>
      </c>
      <c r="C3504" s="0" t="s">
        <v>519</v>
      </c>
      <c r="D3504" s="0" t="s">
        <v>522</v>
      </c>
      <c r="E3504" s="0" t="s">
        <v>541</v>
      </c>
      <c r="F3504" s="0" t="s">
        <v>539</v>
      </c>
      <c r="G3504" s="0" t="s">
        <v>530</v>
      </c>
    </row>
    <row r="3505" customFormat="false" ht="12.8" hidden="false" customHeight="false" outlineLevel="0" collapsed="false">
      <c r="A3505" s="0" t="s">
        <v>17</v>
      </c>
      <c r="B3505" s="0" t="s">
        <v>394</v>
      </c>
      <c r="C3505" s="0" t="s">
        <v>519</v>
      </c>
      <c r="D3505" s="0" t="s">
        <v>522</v>
      </c>
      <c r="E3505" s="0" t="s">
        <v>537</v>
      </c>
      <c r="F3505" s="0" t="s">
        <v>539</v>
      </c>
      <c r="G3505" s="0" t="s">
        <v>530</v>
      </c>
    </row>
    <row r="3506" customFormat="false" ht="12.8" hidden="false" customHeight="false" outlineLevel="0" collapsed="false">
      <c r="A3506" s="0" t="s">
        <v>17</v>
      </c>
      <c r="B3506" s="0" t="s">
        <v>394</v>
      </c>
      <c r="C3506" s="0" t="s">
        <v>519</v>
      </c>
      <c r="D3506" s="0" t="s">
        <v>522</v>
      </c>
      <c r="E3506" s="0" t="s">
        <v>531</v>
      </c>
      <c r="F3506" s="0" t="s">
        <v>539</v>
      </c>
      <c r="G3506" s="0" t="s">
        <v>530</v>
      </c>
    </row>
    <row r="3507" customFormat="false" ht="12.8" hidden="false" customHeight="false" outlineLevel="0" collapsed="false">
      <c r="A3507" s="0" t="s">
        <v>17</v>
      </c>
      <c r="B3507" s="0" t="s">
        <v>394</v>
      </c>
      <c r="C3507" s="0" t="s">
        <v>521</v>
      </c>
      <c r="D3507" s="0" t="s">
        <v>522</v>
      </c>
      <c r="E3507" s="0" t="s">
        <v>541</v>
      </c>
      <c r="F3507" s="0" t="s">
        <v>539</v>
      </c>
      <c r="G3507" s="0" t="s">
        <v>530</v>
      </c>
    </row>
    <row r="3508" customFormat="false" ht="12.8" hidden="false" customHeight="false" outlineLevel="0" collapsed="false">
      <c r="A3508" s="0" t="s">
        <v>17</v>
      </c>
      <c r="B3508" s="0" t="s">
        <v>394</v>
      </c>
      <c r="C3508" s="0" t="s">
        <v>521</v>
      </c>
      <c r="D3508" s="0" t="s">
        <v>522</v>
      </c>
      <c r="E3508" s="0" t="s">
        <v>537</v>
      </c>
      <c r="F3508" s="0" t="s">
        <v>539</v>
      </c>
      <c r="G3508" s="0" t="s">
        <v>530</v>
      </c>
    </row>
    <row r="3509" customFormat="false" ht="12.8" hidden="false" customHeight="false" outlineLevel="0" collapsed="false">
      <c r="A3509" s="0" t="s">
        <v>17</v>
      </c>
      <c r="B3509" s="0" t="s">
        <v>394</v>
      </c>
      <c r="C3509" s="0" t="s">
        <v>521</v>
      </c>
      <c r="D3509" s="0" t="s">
        <v>522</v>
      </c>
      <c r="E3509" s="0" t="s">
        <v>531</v>
      </c>
      <c r="F3509" s="0" t="s">
        <v>539</v>
      </c>
      <c r="G3509" s="0" t="s">
        <v>530</v>
      </c>
    </row>
    <row r="3510" customFormat="false" ht="12.8" hidden="false" customHeight="false" outlineLevel="0" collapsed="false">
      <c r="A3510" s="0" t="s">
        <v>17</v>
      </c>
      <c r="B3510" s="0" t="s">
        <v>395</v>
      </c>
      <c r="C3510" s="0" t="s">
        <v>519</v>
      </c>
      <c r="D3510" s="0" t="s">
        <v>522</v>
      </c>
      <c r="E3510" s="0" t="s">
        <v>541</v>
      </c>
      <c r="F3510" s="0" t="s">
        <v>539</v>
      </c>
      <c r="G3510" s="0" t="s">
        <v>530</v>
      </c>
    </row>
    <row r="3511" customFormat="false" ht="12.8" hidden="false" customHeight="false" outlineLevel="0" collapsed="false">
      <c r="A3511" s="0" t="s">
        <v>17</v>
      </c>
      <c r="B3511" s="0" t="s">
        <v>395</v>
      </c>
      <c r="C3511" s="0" t="s">
        <v>519</v>
      </c>
      <c r="D3511" s="0" t="s">
        <v>522</v>
      </c>
      <c r="E3511" s="0" t="s">
        <v>537</v>
      </c>
      <c r="F3511" s="0" t="s">
        <v>539</v>
      </c>
      <c r="G3511" s="0" t="s">
        <v>530</v>
      </c>
    </row>
    <row r="3512" customFormat="false" ht="12.8" hidden="false" customHeight="false" outlineLevel="0" collapsed="false">
      <c r="A3512" s="0" t="s">
        <v>17</v>
      </c>
      <c r="B3512" s="0" t="s">
        <v>395</v>
      </c>
      <c r="C3512" s="0" t="s">
        <v>519</v>
      </c>
      <c r="D3512" s="0" t="s">
        <v>522</v>
      </c>
      <c r="E3512" s="0" t="s">
        <v>531</v>
      </c>
      <c r="F3512" s="0" t="s">
        <v>539</v>
      </c>
      <c r="G3512" s="0" t="s">
        <v>530</v>
      </c>
    </row>
    <row r="3513" customFormat="false" ht="12.8" hidden="false" customHeight="false" outlineLevel="0" collapsed="false">
      <c r="A3513" s="0" t="s">
        <v>17</v>
      </c>
      <c r="B3513" s="0" t="s">
        <v>395</v>
      </c>
      <c r="C3513" s="0" t="s">
        <v>521</v>
      </c>
      <c r="D3513" s="0" t="s">
        <v>522</v>
      </c>
      <c r="E3513" s="0" t="s">
        <v>541</v>
      </c>
      <c r="F3513" s="0" t="s">
        <v>539</v>
      </c>
      <c r="G3513" s="0" t="s">
        <v>530</v>
      </c>
    </row>
    <row r="3514" customFormat="false" ht="12.8" hidden="false" customHeight="false" outlineLevel="0" collapsed="false">
      <c r="A3514" s="0" t="s">
        <v>17</v>
      </c>
      <c r="B3514" s="0" t="s">
        <v>395</v>
      </c>
      <c r="C3514" s="0" t="s">
        <v>521</v>
      </c>
      <c r="D3514" s="0" t="s">
        <v>522</v>
      </c>
      <c r="E3514" s="0" t="s">
        <v>537</v>
      </c>
      <c r="F3514" s="0" t="s">
        <v>539</v>
      </c>
      <c r="G3514" s="0" t="s">
        <v>530</v>
      </c>
    </row>
    <row r="3515" customFormat="false" ht="12.8" hidden="false" customHeight="false" outlineLevel="0" collapsed="false">
      <c r="A3515" s="0" t="s">
        <v>17</v>
      </c>
      <c r="B3515" s="0" t="s">
        <v>395</v>
      </c>
      <c r="C3515" s="0" t="s">
        <v>521</v>
      </c>
      <c r="D3515" s="0" t="s">
        <v>522</v>
      </c>
      <c r="E3515" s="0" t="s">
        <v>531</v>
      </c>
      <c r="F3515" s="0" t="s">
        <v>539</v>
      </c>
      <c r="G3515" s="0" t="s">
        <v>530</v>
      </c>
    </row>
    <row r="3516" customFormat="false" ht="12.8" hidden="false" customHeight="false" outlineLevel="0" collapsed="false">
      <c r="A3516" s="0" t="s">
        <v>17</v>
      </c>
      <c r="B3516" s="0" t="s">
        <v>396</v>
      </c>
      <c r="C3516" s="0" t="s">
        <v>519</v>
      </c>
      <c r="D3516" s="0" t="s">
        <v>520</v>
      </c>
      <c r="E3516" s="0" t="s">
        <v>528</v>
      </c>
      <c r="F3516" s="0" t="s">
        <v>539</v>
      </c>
      <c r="G3516" s="0" t="s">
        <v>530</v>
      </c>
    </row>
    <row r="3517" customFormat="false" ht="12.8" hidden="false" customHeight="false" outlineLevel="0" collapsed="false">
      <c r="A3517" s="0" t="s">
        <v>17</v>
      </c>
      <c r="B3517" s="0" t="s">
        <v>396</v>
      </c>
      <c r="C3517" s="0" t="s">
        <v>519</v>
      </c>
      <c r="D3517" s="0" t="s">
        <v>520</v>
      </c>
      <c r="E3517" s="0" t="s">
        <v>531</v>
      </c>
      <c r="F3517" s="0" t="s">
        <v>539</v>
      </c>
      <c r="G3517" s="0" t="s">
        <v>530</v>
      </c>
    </row>
    <row r="3518" customFormat="false" ht="12.8" hidden="false" customHeight="false" outlineLevel="0" collapsed="false">
      <c r="A3518" s="0" t="s">
        <v>17</v>
      </c>
      <c r="B3518" s="0" t="s">
        <v>396</v>
      </c>
      <c r="C3518" s="0" t="s">
        <v>519</v>
      </c>
      <c r="D3518" s="0" t="s">
        <v>520</v>
      </c>
      <c r="E3518" s="0" t="s">
        <v>533</v>
      </c>
      <c r="F3518" s="0" t="s">
        <v>539</v>
      </c>
      <c r="G3518" s="0" t="s">
        <v>530</v>
      </c>
    </row>
    <row r="3519" customFormat="false" ht="12.8" hidden="false" customHeight="false" outlineLevel="0" collapsed="false">
      <c r="A3519" s="0" t="s">
        <v>17</v>
      </c>
      <c r="B3519" s="0" t="s">
        <v>396</v>
      </c>
      <c r="C3519" s="0" t="s">
        <v>519</v>
      </c>
      <c r="D3519" s="0" t="s">
        <v>520</v>
      </c>
      <c r="E3519" s="0" t="s">
        <v>534</v>
      </c>
      <c r="F3519" s="0" t="s">
        <v>539</v>
      </c>
      <c r="G3519" s="0" t="s">
        <v>530</v>
      </c>
    </row>
    <row r="3520" customFormat="false" ht="12.8" hidden="false" customHeight="false" outlineLevel="0" collapsed="false">
      <c r="A3520" s="0" t="s">
        <v>17</v>
      </c>
      <c r="B3520" s="0" t="s">
        <v>396</v>
      </c>
      <c r="C3520" s="0" t="s">
        <v>519</v>
      </c>
      <c r="D3520" s="0" t="s">
        <v>520</v>
      </c>
      <c r="E3520" s="0" t="s">
        <v>535</v>
      </c>
      <c r="F3520" s="0" t="s">
        <v>539</v>
      </c>
      <c r="G3520" s="0" t="s">
        <v>530</v>
      </c>
    </row>
    <row r="3521" customFormat="false" ht="12.8" hidden="false" customHeight="false" outlineLevel="0" collapsed="false">
      <c r="A3521" s="0" t="s">
        <v>17</v>
      </c>
      <c r="B3521" s="0" t="s">
        <v>396</v>
      </c>
      <c r="C3521" s="0" t="s">
        <v>519</v>
      </c>
      <c r="D3521" s="0" t="s">
        <v>520</v>
      </c>
      <c r="E3521" s="0" t="s">
        <v>536</v>
      </c>
      <c r="F3521" s="0" t="s">
        <v>539</v>
      </c>
      <c r="G3521" s="0" t="s">
        <v>530</v>
      </c>
    </row>
    <row r="3522" customFormat="false" ht="12.8" hidden="false" customHeight="false" outlineLevel="0" collapsed="false">
      <c r="A3522" s="0" t="s">
        <v>17</v>
      </c>
      <c r="B3522" s="0" t="s">
        <v>396</v>
      </c>
      <c r="C3522" s="0" t="s">
        <v>521</v>
      </c>
      <c r="D3522" s="0" t="s">
        <v>520</v>
      </c>
      <c r="E3522" s="0" t="s">
        <v>537</v>
      </c>
      <c r="F3522" s="0" t="s">
        <v>539</v>
      </c>
      <c r="G3522" s="0" t="s">
        <v>530</v>
      </c>
    </row>
    <row r="3523" customFormat="false" ht="12.8" hidden="false" customHeight="false" outlineLevel="0" collapsed="false">
      <c r="A3523" s="0" t="s">
        <v>17</v>
      </c>
      <c r="B3523" s="0" t="s">
        <v>396</v>
      </c>
      <c r="C3523" s="0" t="s">
        <v>521</v>
      </c>
      <c r="D3523" s="0" t="s">
        <v>520</v>
      </c>
      <c r="E3523" s="0" t="s">
        <v>531</v>
      </c>
      <c r="F3523" s="0" t="s">
        <v>539</v>
      </c>
      <c r="G3523" s="0" t="s">
        <v>530</v>
      </c>
    </row>
    <row r="3524" customFormat="false" ht="12.8" hidden="false" customHeight="false" outlineLevel="0" collapsed="false">
      <c r="A3524" s="0" t="s">
        <v>17</v>
      </c>
      <c r="B3524" s="0" t="s">
        <v>396</v>
      </c>
      <c r="C3524" s="0" t="s">
        <v>521</v>
      </c>
      <c r="D3524" s="0" t="s">
        <v>520</v>
      </c>
      <c r="E3524" s="0" t="s">
        <v>538</v>
      </c>
      <c r="F3524" s="0" t="s">
        <v>539</v>
      </c>
      <c r="G3524" s="0" t="s">
        <v>530</v>
      </c>
    </row>
    <row r="3525" customFormat="false" ht="12.8" hidden="false" customHeight="false" outlineLevel="0" collapsed="false">
      <c r="A3525" s="0" t="s">
        <v>17</v>
      </c>
      <c r="B3525" s="0" t="s">
        <v>396</v>
      </c>
      <c r="C3525" s="0" t="s">
        <v>521</v>
      </c>
      <c r="D3525" s="0" t="s">
        <v>520</v>
      </c>
      <c r="E3525" s="0" t="s">
        <v>536</v>
      </c>
      <c r="F3525" s="0" t="s">
        <v>539</v>
      </c>
      <c r="G3525" s="0" t="s">
        <v>530</v>
      </c>
    </row>
    <row r="3526" customFormat="false" ht="12.8" hidden="false" customHeight="false" outlineLevel="0" collapsed="false">
      <c r="A3526" s="0" t="s">
        <v>17</v>
      </c>
      <c r="B3526" s="0" t="s">
        <v>397</v>
      </c>
      <c r="C3526" s="0" t="s">
        <v>519</v>
      </c>
      <c r="D3526" s="0" t="s">
        <v>520</v>
      </c>
      <c r="E3526" s="0" t="s">
        <v>528</v>
      </c>
      <c r="F3526" s="0" t="s">
        <v>539</v>
      </c>
      <c r="G3526" s="0" t="s">
        <v>530</v>
      </c>
    </row>
    <row r="3527" customFormat="false" ht="12.8" hidden="false" customHeight="false" outlineLevel="0" collapsed="false">
      <c r="A3527" s="0" t="s">
        <v>17</v>
      </c>
      <c r="B3527" s="0" t="s">
        <v>397</v>
      </c>
      <c r="C3527" s="0" t="s">
        <v>519</v>
      </c>
      <c r="D3527" s="0" t="s">
        <v>520</v>
      </c>
      <c r="E3527" s="0" t="s">
        <v>531</v>
      </c>
      <c r="F3527" s="0" t="s">
        <v>539</v>
      </c>
      <c r="G3527" s="0" t="s">
        <v>530</v>
      </c>
    </row>
    <row r="3528" customFormat="false" ht="12.8" hidden="false" customHeight="false" outlineLevel="0" collapsed="false">
      <c r="A3528" s="0" t="s">
        <v>17</v>
      </c>
      <c r="B3528" s="0" t="s">
        <v>397</v>
      </c>
      <c r="C3528" s="0" t="s">
        <v>519</v>
      </c>
      <c r="D3528" s="0" t="s">
        <v>520</v>
      </c>
      <c r="E3528" s="0" t="s">
        <v>533</v>
      </c>
      <c r="F3528" s="0" t="s">
        <v>539</v>
      </c>
      <c r="G3528" s="0" t="s">
        <v>530</v>
      </c>
    </row>
    <row r="3529" customFormat="false" ht="12.8" hidden="false" customHeight="false" outlineLevel="0" collapsed="false">
      <c r="A3529" s="0" t="s">
        <v>17</v>
      </c>
      <c r="B3529" s="0" t="s">
        <v>397</v>
      </c>
      <c r="C3529" s="0" t="s">
        <v>519</v>
      </c>
      <c r="D3529" s="0" t="s">
        <v>520</v>
      </c>
      <c r="E3529" s="0" t="s">
        <v>534</v>
      </c>
      <c r="F3529" s="0" t="s">
        <v>539</v>
      </c>
      <c r="G3529" s="0" t="s">
        <v>530</v>
      </c>
    </row>
    <row r="3530" customFormat="false" ht="12.8" hidden="false" customHeight="false" outlineLevel="0" collapsed="false">
      <c r="A3530" s="0" t="s">
        <v>17</v>
      </c>
      <c r="B3530" s="0" t="s">
        <v>397</v>
      </c>
      <c r="C3530" s="0" t="s">
        <v>519</v>
      </c>
      <c r="D3530" s="0" t="s">
        <v>520</v>
      </c>
      <c r="E3530" s="0" t="s">
        <v>535</v>
      </c>
      <c r="F3530" s="0" t="s">
        <v>539</v>
      </c>
      <c r="G3530" s="0" t="s">
        <v>530</v>
      </c>
    </row>
    <row r="3531" customFormat="false" ht="12.8" hidden="false" customHeight="false" outlineLevel="0" collapsed="false">
      <c r="A3531" s="0" t="s">
        <v>17</v>
      </c>
      <c r="B3531" s="0" t="s">
        <v>397</v>
      </c>
      <c r="C3531" s="0" t="s">
        <v>519</v>
      </c>
      <c r="D3531" s="0" t="s">
        <v>520</v>
      </c>
      <c r="E3531" s="0" t="s">
        <v>536</v>
      </c>
      <c r="F3531" s="0" t="s">
        <v>539</v>
      </c>
      <c r="G3531" s="0" t="s">
        <v>530</v>
      </c>
    </row>
    <row r="3532" customFormat="false" ht="12.8" hidden="false" customHeight="false" outlineLevel="0" collapsed="false">
      <c r="A3532" s="0" t="s">
        <v>17</v>
      </c>
      <c r="B3532" s="0" t="s">
        <v>397</v>
      </c>
      <c r="C3532" s="0" t="s">
        <v>521</v>
      </c>
      <c r="D3532" s="0" t="s">
        <v>520</v>
      </c>
      <c r="E3532" s="0" t="s">
        <v>537</v>
      </c>
      <c r="F3532" s="0" t="s">
        <v>539</v>
      </c>
      <c r="G3532" s="0" t="s">
        <v>530</v>
      </c>
    </row>
    <row r="3533" customFormat="false" ht="12.8" hidden="false" customHeight="false" outlineLevel="0" collapsed="false">
      <c r="A3533" s="0" t="s">
        <v>17</v>
      </c>
      <c r="B3533" s="0" t="s">
        <v>397</v>
      </c>
      <c r="C3533" s="0" t="s">
        <v>521</v>
      </c>
      <c r="D3533" s="0" t="s">
        <v>520</v>
      </c>
      <c r="E3533" s="0" t="s">
        <v>531</v>
      </c>
      <c r="F3533" s="0" t="s">
        <v>539</v>
      </c>
      <c r="G3533" s="0" t="s">
        <v>530</v>
      </c>
    </row>
    <row r="3534" customFormat="false" ht="12.8" hidden="false" customHeight="false" outlineLevel="0" collapsed="false">
      <c r="A3534" s="0" t="s">
        <v>17</v>
      </c>
      <c r="B3534" s="0" t="s">
        <v>397</v>
      </c>
      <c r="C3534" s="0" t="s">
        <v>521</v>
      </c>
      <c r="D3534" s="0" t="s">
        <v>520</v>
      </c>
      <c r="E3534" s="0" t="s">
        <v>538</v>
      </c>
      <c r="F3534" s="0" t="s">
        <v>539</v>
      </c>
      <c r="G3534" s="0" t="s">
        <v>530</v>
      </c>
    </row>
    <row r="3535" customFormat="false" ht="12.8" hidden="false" customHeight="false" outlineLevel="0" collapsed="false">
      <c r="A3535" s="0" t="s">
        <v>17</v>
      </c>
      <c r="B3535" s="0" t="s">
        <v>397</v>
      </c>
      <c r="C3535" s="0" t="s">
        <v>521</v>
      </c>
      <c r="D3535" s="0" t="s">
        <v>520</v>
      </c>
      <c r="E3535" s="0" t="s">
        <v>536</v>
      </c>
      <c r="F3535" s="0" t="s">
        <v>539</v>
      </c>
      <c r="G3535" s="0" t="s">
        <v>530</v>
      </c>
    </row>
    <row r="3536" customFormat="false" ht="12.8" hidden="false" customHeight="false" outlineLevel="0" collapsed="false">
      <c r="A3536" s="0" t="s">
        <v>17</v>
      </c>
      <c r="B3536" s="0" t="s">
        <v>398</v>
      </c>
      <c r="C3536" s="0" t="s">
        <v>519</v>
      </c>
      <c r="D3536" s="0" t="s">
        <v>520</v>
      </c>
      <c r="E3536" s="0" t="s">
        <v>528</v>
      </c>
      <c r="F3536" s="0" t="s">
        <v>539</v>
      </c>
      <c r="G3536" s="0" t="s">
        <v>530</v>
      </c>
    </row>
    <row r="3537" customFormat="false" ht="12.8" hidden="false" customHeight="false" outlineLevel="0" collapsed="false">
      <c r="A3537" s="0" t="s">
        <v>17</v>
      </c>
      <c r="B3537" s="0" t="s">
        <v>398</v>
      </c>
      <c r="C3537" s="0" t="s">
        <v>519</v>
      </c>
      <c r="D3537" s="0" t="s">
        <v>520</v>
      </c>
      <c r="E3537" s="0" t="s">
        <v>531</v>
      </c>
      <c r="F3537" s="0" t="s">
        <v>539</v>
      </c>
      <c r="G3537" s="0" t="s">
        <v>530</v>
      </c>
    </row>
    <row r="3538" customFormat="false" ht="12.8" hidden="false" customHeight="false" outlineLevel="0" collapsed="false">
      <c r="A3538" s="0" t="s">
        <v>17</v>
      </c>
      <c r="B3538" s="0" t="s">
        <v>398</v>
      </c>
      <c r="C3538" s="0" t="s">
        <v>519</v>
      </c>
      <c r="D3538" s="0" t="s">
        <v>520</v>
      </c>
      <c r="E3538" s="0" t="s">
        <v>533</v>
      </c>
      <c r="F3538" s="0" t="s">
        <v>539</v>
      </c>
      <c r="G3538" s="0" t="s">
        <v>530</v>
      </c>
    </row>
    <row r="3539" customFormat="false" ht="12.8" hidden="false" customHeight="false" outlineLevel="0" collapsed="false">
      <c r="A3539" s="0" t="s">
        <v>17</v>
      </c>
      <c r="B3539" s="0" t="s">
        <v>398</v>
      </c>
      <c r="C3539" s="0" t="s">
        <v>519</v>
      </c>
      <c r="D3539" s="0" t="s">
        <v>520</v>
      </c>
      <c r="E3539" s="0" t="s">
        <v>534</v>
      </c>
      <c r="F3539" s="0" t="s">
        <v>539</v>
      </c>
      <c r="G3539" s="0" t="s">
        <v>530</v>
      </c>
    </row>
    <row r="3540" customFormat="false" ht="12.8" hidden="false" customHeight="false" outlineLevel="0" collapsed="false">
      <c r="A3540" s="0" t="s">
        <v>17</v>
      </c>
      <c r="B3540" s="0" t="s">
        <v>398</v>
      </c>
      <c r="C3540" s="0" t="s">
        <v>519</v>
      </c>
      <c r="D3540" s="0" t="s">
        <v>520</v>
      </c>
      <c r="E3540" s="0" t="s">
        <v>535</v>
      </c>
      <c r="F3540" s="0" t="s">
        <v>539</v>
      </c>
      <c r="G3540" s="0" t="s">
        <v>530</v>
      </c>
    </row>
    <row r="3541" customFormat="false" ht="12.8" hidden="false" customHeight="false" outlineLevel="0" collapsed="false">
      <c r="A3541" s="0" t="s">
        <v>17</v>
      </c>
      <c r="B3541" s="0" t="s">
        <v>398</v>
      </c>
      <c r="C3541" s="0" t="s">
        <v>519</v>
      </c>
      <c r="D3541" s="0" t="s">
        <v>520</v>
      </c>
      <c r="E3541" s="0" t="s">
        <v>536</v>
      </c>
      <c r="F3541" s="0" t="s">
        <v>539</v>
      </c>
      <c r="G3541" s="0" t="s">
        <v>530</v>
      </c>
    </row>
    <row r="3542" customFormat="false" ht="12.8" hidden="false" customHeight="false" outlineLevel="0" collapsed="false">
      <c r="A3542" s="0" t="s">
        <v>17</v>
      </c>
      <c r="B3542" s="0" t="s">
        <v>398</v>
      </c>
      <c r="C3542" s="0" t="s">
        <v>521</v>
      </c>
      <c r="D3542" s="0" t="s">
        <v>520</v>
      </c>
      <c r="E3542" s="0" t="s">
        <v>537</v>
      </c>
      <c r="F3542" s="0" t="s">
        <v>539</v>
      </c>
      <c r="G3542" s="0" t="s">
        <v>530</v>
      </c>
    </row>
    <row r="3543" customFormat="false" ht="12.8" hidden="false" customHeight="false" outlineLevel="0" collapsed="false">
      <c r="A3543" s="0" t="s">
        <v>17</v>
      </c>
      <c r="B3543" s="0" t="s">
        <v>398</v>
      </c>
      <c r="C3543" s="0" t="s">
        <v>521</v>
      </c>
      <c r="D3543" s="0" t="s">
        <v>520</v>
      </c>
      <c r="E3543" s="0" t="s">
        <v>531</v>
      </c>
      <c r="F3543" s="0" t="s">
        <v>539</v>
      </c>
      <c r="G3543" s="0" t="s">
        <v>530</v>
      </c>
    </row>
    <row r="3544" customFormat="false" ht="12.8" hidden="false" customHeight="false" outlineLevel="0" collapsed="false">
      <c r="A3544" s="0" t="s">
        <v>17</v>
      </c>
      <c r="B3544" s="0" t="s">
        <v>398</v>
      </c>
      <c r="C3544" s="0" t="s">
        <v>521</v>
      </c>
      <c r="D3544" s="0" t="s">
        <v>520</v>
      </c>
      <c r="E3544" s="0" t="s">
        <v>538</v>
      </c>
      <c r="F3544" s="0" t="s">
        <v>539</v>
      </c>
      <c r="G3544" s="0" t="s">
        <v>530</v>
      </c>
    </row>
    <row r="3545" customFormat="false" ht="12.8" hidden="false" customHeight="false" outlineLevel="0" collapsed="false">
      <c r="A3545" s="0" t="s">
        <v>17</v>
      </c>
      <c r="B3545" s="0" t="s">
        <v>398</v>
      </c>
      <c r="C3545" s="0" t="s">
        <v>521</v>
      </c>
      <c r="D3545" s="0" t="s">
        <v>520</v>
      </c>
      <c r="E3545" s="0" t="s">
        <v>536</v>
      </c>
      <c r="F3545" s="0" t="s">
        <v>539</v>
      </c>
      <c r="G3545" s="0" t="s">
        <v>530</v>
      </c>
    </row>
    <row r="3546" customFormat="false" ht="12.8" hidden="false" customHeight="false" outlineLevel="0" collapsed="false">
      <c r="A3546" s="0" t="s">
        <v>17</v>
      </c>
      <c r="B3546" s="0" t="s">
        <v>399</v>
      </c>
      <c r="C3546" s="0" t="s">
        <v>519</v>
      </c>
      <c r="D3546" s="0" t="s">
        <v>520</v>
      </c>
      <c r="E3546" s="0" t="s">
        <v>528</v>
      </c>
      <c r="F3546" s="0" t="s">
        <v>539</v>
      </c>
      <c r="G3546" s="0" t="s">
        <v>530</v>
      </c>
    </row>
    <row r="3547" customFormat="false" ht="12.8" hidden="false" customHeight="false" outlineLevel="0" collapsed="false">
      <c r="A3547" s="0" t="s">
        <v>17</v>
      </c>
      <c r="B3547" s="0" t="s">
        <v>399</v>
      </c>
      <c r="C3547" s="0" t="s">
        <v>519</v>
      </c>
      <c r="D3547" s="0" t="s">
        <v>520</v>
      </c>
      <c r="E3547" s="0" t="s">
        <v>531</v>
      </c>
      <c r="F3547" s="0" t="s">
        <v>539</v>
      </c>
      <c r="G3547" s="0" t="s">
        <v>530</v>
      </c>
    </row>
    <row r="3548" customFormat="false" ht="12.8" hidden="false" customHeight="false" outlineLevel="0" collapsed="false">
      <c r="A3548" s="0" t="s">
        <v>17</v>
      </c>
      <c r="B3548" s="0" t="s">
        <v>399</v>
      </c>
      <c r="C3548" s="0" t="s">
        <v>519</v>
      </c>
      <c r="D3548" s="0" t="s">
        <v>520</v>
      </c>
      <c r="E3548" s="0" t="s">
        <v>533</v>
      </c>
      <c r="F3548" s="0" t="s">
        <v>539</v>
      </c>
      <c r="G3548" s="0" t="s">
        <v>530</v>
      </c>
    </row>
    <row r="3549" customFormat="false" ht="12.8" hidden="false" customHeight="false" outlineLevel="0" collapsed="false">
      <c r="A3549" s="0" t="s">
        <v>17</v>
      </c>
      <c r="B3549" s="0" t="s">
        <v>399</v>
      </c>
      <c r="C3549" s="0" t="s">
        <v>519</v>
      </c>
      <c r="D3549" s="0" t="s">
        <v>520</v>
      </c>
      <c r="E3549" s="0" t="s">
        <v>534</v>
      </c>
      <c r="F3549" s="0" t="s">
        <v>539</v>
      </c>
      <c r="G3549" s="0" t="s">
        <v>530</v>
      </c>
    </row>
    <row r="3550" customFormat="false" ht="12.8" hidden="false" customHeight="false" outlineLevel="0" collapsed="false">
      <c r="A3550" s="0" t="s">
        <v>17</v>
      </c>
      <c r="B3550" s="0" t="s">
        <v>399</v>
      </c>
      <c r="C3550" s="0" t="s">
        <v>519</v>
      </c>
      <c r="D3550" s="0" t="s">
        <v>520</v>
      </c>
      <c r="E3550" s="0" t="s">
        <v>535</v>
      </c>
      <c r="F3550" s="0" t="s">
        <v>539</v>
      </c>
      <c r="G3550" s="0" t="s">
        <v>530</v>
      </c>
    </row>
    <row r="3551" customFormat="false" ht="12.8" hidden="false" customHeight="false" outlineLevel="0" collapsed="false">
      <c r="A3551" s="0" t="s">
        <v>17</v>
      </c>
      <c r="B3551" s="0" t="s">
        <v>399</v>
      </c>
      <c r="C3551" s="0" t="s">
        <v>519</v>
      </c>
      <c r="D3551" s="0" t="s">
        <v>520</v>
      </c>
      <c r="E3551" s="0" t="s">
        <v>536</v>
      </c>
      <c r="F3551" s="0" t="s">
        <v>539</v>
      </c>
      <c r="G3551" s="0" t="s">
        <v>530</v>
      </c>
    </row>
    <row r="3552" customFormat="false" ht="12.8" hidden="false" customHeight="false" outlineLevel="0" collapsed="false">
      <c r="A3552" s="0" t="s">
        <v>17</v>
      </c>
      <c r="B3552" s="0" t="s">
        <v>399</v>
      </c>
      <c r="C3552" s="0" t="s">
        <v>521</v>
      </c>
      <c r="D3552" s="0" t="s">
        <v>520</v>
      </c>
      <c r="E3552" s="0" t="s">
        <v>537</v>
      </c>
      <c r="F3552" s="0" t="s">
        <v>539</v>
      </c>
      <c r="G3552" s="0" t="s">
        <v>530</v>
      </c>
    </row>
    <row r="3553" customFormat="false" ht="12.8" hidden="false" customHeight="false" outlineLevel="0" collapsed="false">
      <c r="A3553" s="0" t="s">
        <v>17</v>
      </c>
      <c r="B3553" s="0" t="s">
        <v>399</v>
      </c>
      <c r="C3553" s="0" t="s">
        <v>521</v>
      </c>
      <c r="D3553" s="0" t="s">
        <v>520</v>
      </c>
      <c r="E3553" s="0" t="s">
        <v>531</v>
      </c>
      <c r="F3553" s="0" t="s">
        <v>539</v>
      </c>
      <c r="G3553" s="0" t="s">
        <v>530</v>
      </c>
    </row>
    <row r="3554" customFormat="false" ht="12.8" hidden="false" customHeight="false" outlineLevel="0" collapsed="false">
      <c r="A3554" s="0" t="s">
        <v>17</v>
      </c>
      <c r="B3554" s="0" t="s">
        <v>399</v>
      </c>
      <c r="C3554" s="0" t="s">
        <v>521</v>
      </c>
      <c r="D3554" s="0" t="s">
        <v>520</v>
      </c>
      <c r="E3554" s="0" t="s">
        <v>538</v>
      </c>
      <c r="F3554" s="0" t="s">
        <v>539</v>
      </c>
      <c r="G3554" s="0" t="s">
        <v>530</v>
      </c>
    </row>
    <row r="3555" customFormat="false" ht="12.8" hidden="false" customHeight="false" outlineLevel="0" collapsed="false">
      <c r="A3555" s="0" t="s">
        <v>17</v>
      </c>
      <c r="B3555" s="0" t="s">
        <v>399</v>
      </c>
      <c r="C3555" s="0" t="s">
        <v>521</v>
      </c>
      <c r="D3555" s="0" t="s">
        <v>520</v>
      </c>
      <c r="E3555" s="0" t="s">
        <v>536</v>
      </c>
      <c r="F3555" s="0" t="s">
        <v>539</v>
      </c>
      <c r="G3555" s="0" t="s">
        <v>530</v>
      </c>
    </row>
    <row r="3556" customFormat="false" ht="12.8" hidden="false" customHeight="false" outlineLevel="0" collapsed="false">
      <c r="A3556" s="0" t="s">
        <v>17</v>
      </c>
      <c r="B3556" s="0" t="s">
        <v>400</v>
      </c>
      <c r="C3556" s="0" t="s">
        <v>519</v>
      </c>
      <c r="D3556" s="0" t="s">
        <v>520</v>
      </c>
      <c r="E3556" s="0" t="s">
        <v>528</v>
      </c>
      <c r="F3556" s="0" t="s">
        <v>539</v>
      </c>
      <c r="G3556" s="0" t="s">
        <v>530</v>
      </c>
    </row>
    <row r="3557" customFormat="false" ht="12.8" hidden="false" customHeight="false" outlineLevel="0" collapsed="false">
      <c r="A3557" s="0" t="s">
        <v>17</v>
      </c>
      <c r="B3557" s="0" t="s">
        <v>400</v>
      </c>
      <c r="C3557" s="0" t="s">
        <v>519</v>
      </c>
      <c r="D3557" s="0" t="s">
        <v>520</v>
      </c>
      <c r="E3557" s="0" t="s">
        <v>531</v>
      </c>
      <c r="F3557" s="0" t="s">
        <v>539</v>
      </c>
      <c r="G3557" s="0" t="s">
        <v>530</v>
      </c>
    </row>
    <row r="3558" customFormat="false" ht="12.8" hidden="false" customHeight="false" outlineLevel="0" collapsed="false">
      <c r="A3558" s="0" t="s">
        <v>17</v>
      </c>
      <c r="B3558" s="0" t="s">
        <v>400</v>
      </c>
      <c r="C3558" s="0" t="s">
        <v>519</v>
      </c>
      <c r="D3558" s="0" t="s">
        <v>520</v>
      </c>
      <c r="E3558" s="0" t="s">
        <v>533</v>
      </c>
      <c r="F3558" s="0" t="s">
        <v>539</v>
      </c>
      <c r="G3558" s="0" t="s">
        <v>530</v>
      </c>
    </row>
    <row r="3559" customFormat="false" ht="12.8" hidden="false" customHeight="false" outlineLevel="0" collapsed="false">
      <c r="A3559" s="0" t="s">
        <v>17</v>
      </c>
      <c r="B3559" s="0" t="s">
        <v>400</v>
      </c>
      <c r="C3559" s="0" t="s">
        <v>519</v>
      </c>
      <c r="D3559" s="0" t="s">
        <v>520</v>
      </c>
      <c r="E3559" s="0" t="s">
        <v>534</v>
      </c>
      <c r="F3559" s="0" t="s">
        <v>539</v>
      </c>
      <c r="G3559" s="0" t="s">
        <v>530</v>
      </c>
    </row>
    <row r="3560" customFormat="false" ht="12.8" hidden="false" customHeight="false" outlineLevel="0" collapsed="false">
      <c r="A3560" s="0" t="s">
        <v>17</v>
      </c>
      <c r="B3560" s="0" t="s">
        <v>400</v>
      </c>
      <c r="C3560" s="0" t="s">
        <v>519</v>
      </c>
      <c r="D3560" s="0" t="s">
        <v>520</v>
      </c>
      <c r="E3560" s="0" t="s">
        <v>535</v>
      </c>
      <c r="F3560" s="0" t="s">
        <v>539</v>
      </c>
      <c r="G3560" s="0" t="s">
        <v>530</v>
      </c>
    </row>
    <row r="3561" customFormat="false" ht="12.8" hidden="false" customHeight="false" outlineLevel="0" collapsed="false">
      <c r="A3561" s="0" t="s">
        <v>17</v>
      </c>
      <c r="B3561" s="0" t="s">
        <v>400</v>
      </c>
      <c r="C3561" s="0" t="s">
        <v>519</v>
      </c>
      <c r="D3561" s="0" t="s">
        <v>520</v>
      </c>
      <c r="E3561" s="0" t="s">
        <v>536</v>
      </c>
      <c r="F3561" s="0" t="s">
        <v>539</v>
      </c>
      <c r="G3561" s="0" t="s">
        <v>530</v>
      </c>
    </row>
    <row r="3562" customFormat="false" ht="12.8" hidden="false" customHeight="false" outlineLevel="0" collapsed="false">
      <c r="A3562" s="0" t="s">
        <v>17</v>
      </c>
      <c r="B3562" s="0" t="s">
        <v>400</v>
      </c>
      <c r="C3562" s="0" t="s">
        <v>521</v>
      </c>
      <c r="D3562" s="0" t="s">
        <v>520</v>
      </c>
      <c r="E3562" s="0" t="s">
        <v>537</v>
      </c>
      <c r="F3562" s="0" t="s">
        <v>539</v>
      </c>
      <c r="G3562" s="0" t="s">
        <v>530</v>
      </c>
    </row>
    <row r="3563" customFormat="false" ht="12.8" hidden="false" customHeight="false" outlineLevel="0" collapsed="false">
      <c r="A3563" s="0" t="s">
        <v>17</v>
      </c>
      <c r="B3563" s="0" t="s">
        <v>400</v>
      </c>
      <c r="C3563" s="0" t="s">
        <v>521</v>
      </c>
      <c r="D3563" s="0" t="s">
        <v>520</v>
      </c>
      <c r="E3563" s="0" t="s">
        <v>531</v>
      </c>
      <c r="F3563" s="0" t="s">
        <v>539</v>
      </c>
      <c r="G3563" s="0" t="s">
        <v>530</v>
      </c>
    </row>
    <row r="3564" customFormat="false" ht="12.8" hidden="false" customHeight="false" outlineLevel="0" collapsed="false">
      <c r="A3564" s="0" t="s">
        <v>17</v>
      </c>
      <c r="B3564" s="0" t="s">
        <v>400</v>
      </c>
      <c r="C3564" s="0" t="s">
        <v>521</v>
      </c>
      <c r="D3564" s="0" t="s">
        <v>520</v>
      </c>
      <c r="E3564" s="0" t="s">
        <v>538</v>
      </c>
      <c r="F3564" s="0" t="s">
        <v>539</v>
      </c>
      <c r="G3564" s="0" t="s">
        <v>530</v>
      </c>
    </row>
    <row r="3565" customFormat="false" ht="12.8" hidden="false" customHeight="false" outlineLevel="0" collapsed="false">
      <c r="A3565" s="0" t="s">
        <v>17</v>
      </c>
      <c r="B3565" s="0" t="s">
        <v>400</v>
      </c>
      <c r="C3565" s="0" t="s">
        <v>521</v>
      </c>
      <c r="D3565" s="0" t="s">
        <v>520</v>
      </c>
      <c r="E3565" s="0" t="s">
        <v>536</v>
      </c>
      <c r="F3565" s="0" t="s">
        <v>539</v>
      </c>
      <c r="G3565" s="0" t="s">
        <v>530</v>
      </c>
    </row>
    <row r="3566" customFormat="false" ht="12.8" hidden="false" customHeight="false" outlineLevel="0" collapsed="false">
      <c r="A3566" s="0" t="s">
        <v>17</v>
      </c>
      <c r="B3566" s="0" t="s">
        <v>401</v>
      </c>
      <c r="C3566" s="0" t="s">
        <v>519</v>
      </c>
      <c r="D3566" s="0" t="s">
        <v>520</v>
      </c>
      <c r="E3566" s="0" t="s">
        <v>528</v>
      </c>
      <c r="F3566" s="0" t="s">
        <v>539</v>
      </c>
      <c r="G3566" s="0" t="s">
        <v>530</v>
      </c>
    </row>
    <row r="3567" customFormat="false" ht="12.8" hidden="false" customHeight="false" outlineLevel="0" collapsed="false">
      <c r="A3567" s="0" t="s">
        <v>17</v>
      </c>
      <c r="B3567" s="0" t="s">
        <v>401</v>
      </c>
      <c r="C3567" s="0" t="s">
        <v>519</v>
      </c>
      <c r="D3567" s="0" t="s">
        <v>520</v>
      </c>
      <c r="E3567" s="0" t="s">
        <v>531</v>
      </c>
      <c r="F3567" s="0" t="s">
        <v>539</v>
      </c>
      <c r="G3567" s="0" t="s">
        <v>530</v>
      </c>
    </row>
    <row r="3568" customFormat="false" ht="12.8" hidden="false" customHeight="false" outlineLevel="0" collapsed="false">
      <c r="A3568" s="0" t="s">
        <v>17</v>
      </c>
      <c r="B3568" s="0" t="s">
        <v>401</v>
      </c>
      <c r="C3568" s="0" t="s">
        <v>519</v>
      </c>
      <c r="D3568" s="0" t="s">
        <v>520</v>
      </c>
      <c r="E3568" s="0" t="s">
        <v>533</v>
      </c>
      <c r="F3568" s="0" t="s">
        <v>539</v>
      </c>
      <c r="G3568" s="0" t="s">
        <v>530</v>
      </c>
    </row>
    <row r="3569" customFormat="false" ht="12.8" hidden="false" customHeight="false" outlineLevel="0" collapsed="false">
      <c r="A3569" s="0" t="s">
        <v>17</v>
      </c>
      <c r="B3569" s="0" t="s">
        <v>401</v>
      </c>
      <c r="C3569" s="0" t="s">
        <v>519</v>
      </c>
      <c r="D3569" s="0" t="s">
        <v>520</v>
      </c>
      <c r="E3569" s="0" t="s">
        <v>534</v>
      </c>
      <c r="F3569" s="0" t="s">
        <v>539</v>
      </c>
      <c r="G3569" s="0" t="s">
        <v>530</v>
      </c>
    </row>
    <row r="3570" customFormat="false" ht="12.8" hidden="false" customHeight="false" outlineLevel="0" collapsed="false">
      <c r="A3570" s="0" t="s">
        <v>17</v>
      </c>
      <c r="B3570" s="0" t="s">
        <v>401</v>
      </c>
      <c r="C3570" s="0" t="s">
        <v>519</v>
      </c>
      <c r="D3570" s="0" t="s">
        <v>520</v>
      </c>
      <c r="E3570" s="0" t="s">
        <v>535</v>
      </c>
      <c r="F3570" s="0" t="s">
        <v>539</v>
      </c>
      <c r="G3570" s="0" t="s">
        <v>530</v>
      </c>
    </row>
    <row r="3571" customFormat="false" ht="12.8" hidden="false" customHeight="false" outlineLevel="0" collapsed="false">
      <c r="A3571" s="0" t="s">
        <v>17</v>
      </c>
      <c r="B3571" s="0" t="s">
        <v>401</v>
      </c>
      <c r="C3571" s="0" t="s">
        <v>519</v>
      </c>
      <c r="D3571" s="0" t="s">
        <v>520</v>
      </c>
      <c r="E3571" s="0" t="s">
        <v>536</v>
      </c>
      <c r="F3571" s="0" t="s">
        <v>539</v>
      </c>
      <c r="G3571" s="0" t="s">
        <v>530</v>
      </c>
    </row>
    <row r="3572" customFormat="false" ht="12.8" hidden="false" customHeight="false" outlineLevel="0" collapsed="false">
      <c r="A3572" s="0" t="s">
        <v>17</v>
      </c>
      <c r="B3572" s="0" t="s">
        <v>401</v>
      </c>
      <c r="C3572" s="0" t="s">
        <v>521</v>
      </c>
      <c r="D3572" s="0" t="s">
        <v>520</v>
      </c>
      <c r="E3572" s="0" t="s">
        <v>537</v>
      </c>
      <c r="F3572" s="0" t="s">
        <v>539</v>
      </c>
      <c r="G3572" s="0" t="s">
        <v>530</v>
      </c>
    </row>
    <row r="3573" customFormat="false" ht="12.8" hidden="false" customHeight="false" outlineLevel="0" collapsed="false">
      <c r="A3573" s="0" t="s">
        <v>17</v>
      </c>
      <c r="B3573" s="0" t="s">
        <v>401</v>
      </c>
      <c r="C3573" s="0" t="s">
        <v>521</v>
      </c>
      <c r="D3573" s="0" t="s">
        <v>520</v>
      </c>
      <c r="E3573" s="0" t="s">
        <v>531</v>
      </c>
      <c r="F3573" s="0" t="s">
        <v>539</v>
      </c>
      <c r="G3573" s="0" t="s">
        <v>530</v>
      </c>
    </row>
    <row r="3574" customFormat="false" ht="12.8" hidden="false" customHeight="false" outlineLevel="0" collapsed="false">
      <c r="A3574" s="0" t="s">
        <v>17</v>
      </c>
      <c r="B3574" s="0" t="s">
        <v>401</v>
      </c>
      <c r="C3574" s="0" t="s">
        <v>521</v>
      </c>
      <c r="D3574" s="0" t="s">
        <v>520</v>
      </c>
      <c r="E3574" s="0" t="s">
        <v>538</v>
      </c>
      <c r="F3574" s="0" t="s">
        <v>539</v>
      </c>
      <c r="G3574" s="0" t="s">
        <v>530</v>
      </c>
    </row>
    <row r="3575" customFormat="false" ht="12.8" hidden="false" customHeight="false" outlineLevel="0" collapsed="false">
      <c r="A3575" s="0" t="s">
        <v>17</v>
      </c>
      <c r="B3575" s="0" t="s">
        <v>401</v>
      </c>
      <c r="C3575" s="0" t="s">
        <v>521</v>
      </c>
      <c r="D3575" s="0" t="s">
        <v>520</v>
      </c>
      <c r="E3575" s="0" t="s">
        <v>536</v>
      </c>
      <c r="F3575" s="0" t="s">
        <v>539</v>
      </c>
      <c r="G3575" s="0" t="s">
        <v>530</v>
      </c>
    </row>
    <row r="3576" customFormat="false" ht="12.8" hidden="false" customHeight="false" outlineLevel="0" collapsed="false">
      <c r="A3576" s="0" t="s">
        <v>17</v>
      </c>
      <c r="B3576" s="0" t="s">
        <v>402</v>
      </c>
      <c r="C3576" s="0" t="s">
        <v>519</v>
      </c>
      <c r="D3576" s="0" t="s">
        <v>520</v>
      </c>
      <c r="E3576" s="0" t="s">
        <v>528</v>
      </c>
      <c r="F3576" s="0" t="s">
        <v>539</v>
      </c>
      <c r="G3576" s="0" t="s">
        <v>530</v>
      </c>
    </row>
    <row r="3577" customFormat="false" ht="12.8" hidden="false" customHeight="false" outlineLevel="0" collapsed="false">
      <c r="A3577" s="0" t="s">
        <v>17</v>
      </c>
      <c r="B3577" s="0" t="s">
        <v>402</v>
      </c>
      <c r="C3577" s="0" t="s">
        <v>519</v>
      </c>
      <c r="D3577" s="0" t="s">
        <v>520</v>
      </c>
      <c r="E3577" s="0" t="s">
        <v>531</v>
      </c>
      <c r="F3577" s="0" t="s">
        <v>539</v>
      </c>
      <c r="G3577" s="0" t="s">
        <v>530</v>
      </c>
    </row>
    <row r="3578" customFormat="false" ht="12.8" hidden="false" customHeight="false" outlineLevel="0" collapsed="false">
      <c r="A3578" s="0" t="s">
        <v>17</v>
      </c>
      <c r="B3578" s="0" t="s">
        <v>402</v>
      </c>
      <c r="C3578" s="0" t="s">
        <v>519</v>
      </c>
      <c r="D3578" s="0" t="s">
        <v>520</v>
      </c>
      <c r="E3578" s="0" t="s">
        <v>533</v>
      </c>
      <c r="F3578" s="0" t="s">
        <v>539</v>
      </c>
      <c r="G3578" s="0" t="s">
        <v>530</v>
      </c>
    </row>
    <row r="3579" customFormat="false" ht="12.8" hidden="false" customHeight="false" outlineLevel="0" collapsed="false">
      <c r="A3579" s="0" t="s">
        <v>17</v>
      </c>
      <c r="B3579" s="0" t="s">
        <v>402</v>
      </c>
      <c r="C3579" s="0" t="s">
        <v>519</v>
      </c>
      <c r="D3579" s="0" t="s">
        <v>520</v>
      </c>
      <c r="E3579" s="0" t="s">
        <v>534</v>
      </c>
      <c r="F3579" s="0" t="s">
        <v>539</v>
      </c>
      <c r="G3579" s="0" t="s">
        <v>530</v>
      </c>
    </row>
    <row r="3580" customFormat="false" ht="12.8" hidden="false" customHeight="false" outlineLevel="0" collapsed="false">
      <c r="A3580" s="0" t="s">
        <v>17</v>
      </c>
      <c r="B3580" s="0" t="s">
        <v>402</v>
      </c>
      <c r="C3580" s="0" t="s">
        <v>519</v>
      </c>
      <c r="D3580" s="0" t="s">
        <v>520</v>
      </c>
      <c r="E3580" s="0" t="s">
        <v>535</v>
      </c>
      <c r="F3580" s="0" t="s">
        <v>539</v>
      </c>
      <c r="G3580" s="0" t="s">
        <v>530</v>
      </c>
    </row>
    <row r="3581" customFormat="false" ht="12.8" hidden="false" customHeight="false" outlineLevel="0" collapsed="false">
      <c r="A3581" s="0" t="s">
        <v>17</v>
      </c>
      <c r="B3581" s="0" t="s">
        <v>402</v>
      </c>
      <c r="C3581" s="0" t="s">
        <v>519</v>
      </c>
      <c r="D3581" s="0" t="s">
        <v>520</v>
      </c>
      <c r="E3581" s="0" t="s">
        <v>536</v>
      </c>
      <c r="F3581" s="0" t="s">
        <v>539</v>
      </c>
      <c r="G3581" s="0" t="s">
        <v>530</v>
      </c>
    </row>
    <row r="3582" customFormat="false" ht="12.8" hidden="false" customHeight="false" outlineLevel="0" collapsed="false">
      <c r="A3582" s="0" t="s">
        <v>17</v>
      </c>
      <c r="B3582" s="0" t="s">
        <v>402</v>
      </c>
      <c r="C3582" s="0" t="s">
        <v>521</v>
      </c>
      <c r="D3582" s="0" t="s">
        <v>520</v>
      </c>
      <c r="E3582" s="0" t="s">
        <v>537</v>
      </c>
      <c r="F3582" s="0" t="s">
        <v>539</v>
      </c>
      <c r="G3582" s="0" t="s">
        <v>530</v>
      </c>
    </row>
    <row r="3583" customFormat="false" ht="12.8" hidden="false" customHeight="false" outlineLevel="0" collapsed="false">
      <c r="A3583" s="0" t="s">
        <v>17</v>
      </c>
      <c r="B3583" s="0" t="s">
        <v>402</v>
      </c>
      <c r="C3583" s="0" t="s">
        <v>521</v>
      </c>
      <c r="D3583" s="0" t="s">
        <v>520</v>
      </c>
      <c r="E3583" s="0" t="s">
        <v>531</v>
      </c>
      <c r="F3583" s="0" t="s">
        <v>539</v>
      </c>
      <c r="G3583" s="0" t="s">
        <v>530</v>
      </c>
    </row>
    <row r="3584" customFormat="false" ht="12.8" hidden="false" customHeight="false" outlineLevel="0" collapsed="false">
      <c r="A3584" s="0" t="s">
        <v>17</v>
      </c>
      <c r="B3584" s="0" t="s">
        <v>402</v>
      </c>
      <c r="C3584" s="0" t="s">
        <v>521</v>
      </c>
      <c r="D3584" s="0" t="s">
        <v>520</v>
      </c>
      <c r="E3584" s="0" t="s">
        <v>538</v>
      </c>
      <c r="F3584" s="0" t="s">
        <v>539</v>
      </c>
      <c r="G3584" s="0" t="s">
        <v>530</v>
      </c>
    </row>
    <row r="3585" customFormat="false" ht="12.8" hidden="false" customHeight="false" outlineLevel="0" collapsed="false">
      <c r="A3585" s="0" t="s">
        <v>17</v>
      </c>
      <c r="B3585" s="0" t="s">
        <v>402</v>
      </c>
      <c r="C3585" s="0" t="s">
        <v>521</v>
      </c>
      <c r="D3585" s="0" t="s">
        <v>520</v>
      </c>
      <c r="E3585" s="0" t="s">
        <v>536</v>
      </c>
      <c r="F3585" s="0" t="s">
        <v>539</v>
      </c>
      <c r="G3585" s="0" t="s">
        <v>530</v>
      </c>
    </row>
    <row r="3586" customFormat="false" ht="12.8" hidden="false" customHeight="false" outlineLevel="0" collapsed="false">
      <c r="A3586" s="0" t="s">
        <v>17</v>
      </c>
      <c r="B3586" s="0" t="s">
        <v>403</v>
      </c>
      <c r="C3586" s="0" t="s">
        <v>519</v>
      </c>
      <c r="D3586" s="0" t="s">
        <v>520</v>
      </c>
      <c r="E3586" s="0" t="s">
        <v>528</v>
      </c>
      <c r="F3586" s="0" t="s">
        <v>539</v>
      </c>
      <c r="G3586" s="0" t="s">
        <v>530</v>
      </c>
    </row>
    <row r="3587" customFormat="false" ht="12.8" hidden="false" customHeight="false" outlineLevel="0" collapsed="false">
      <c r="A3587" s="0" t="s">
        <v>17</v>
      </c>
      <c r="B3587" s="0" t="s">
        <v>403</v>
      </c>
      <c r="C3587" s="0" t="s">
        <v>519</v>
      </c>
      <c r="D3587" s="0" t="s">
        <v>520</v>
      </c>
      <c r="E3587" s="0" t="s">
        <v>531</v>
      </c>
      <c r="F3587" s="0" t="s">
        <v>539</v>
      </c>
      <c r="G3587" s="0" t="s">
        <v>530</v>
      </c>
    </row>
    <row r="3588" customFormat="false" ht="12.8" hidden="false" customHeight="false" outlineLevel="0" collapsed="false">
      <c r="A3588" s="0" t="s">
        <v>17</v>
      </c>
      <c r="B3588" s="0" t="s">
        <v>403</v>
      </c>
      <c r="C3588" s="0" t="s">
        <v>519</v>
      </c>
      <c r="D3588" s="0" t="s">
        <v>520</v>
      </c>
      <c r="E3588" s="0" t="s">
        <v>533</v>
      </c>
      <c r="F3588" s="0" t="s">
        <v>539</v>
      </c>
      <c r="G3588" s="0" t="s">
        <v>530</v>
      </c>
    </row>
    <row r="3589" customFormat="false" ht="12.8" hidden="false" customHeight="false" outlineLevel="0" collapsed="false">
      <c r="A3589" s="0" t="s">
        <v>17</v>
      </c>
      <c r="B3589" s="0" t="s">
        <v>403</v>
      </c>
      <c r="C3589" s="0" t="s">
        <v>519</v>
      </c>
      <c r="D3589" s="0" t="s">
        <v>520</v>
      </c>
      <c r="E3589" s="0" t="s">
        <v>534</v>
      </c>
      <c r="F3589" s="0" t="s">
        <v>539</v>
      </c>
      <c r="G3589" s="0" t="s">
        <v>530</v>
      </c>
    </row>
    <row r="3590" customFormat="false" ht="12.8" hidden="false" customHeight="false" outlineLevel="0" collapsed="false">
      <c r="A3590" s="0" t="s">
        <v>17</v>
      </c>
      <c r="B3590" s="0" t="s">
        <v>403</v>
      </c>
      <c r="C3590" s="0" t="s">
        <v>519</v>
      </c>
      <c r="D3590" s="0" t="s">
        <v>520</v>
      </c>
      <c r="E3590" s="0" t="s">
        <v>535</v>
      </c>
      <c r="F3590" s="0" t="s">
        <v>539</v>
      </c>
      <c r="G3590" s="0" t="s">
        <v>530</v>
      </c>
    </row>
    <row r="3591" customFormat="false" ht="12.8" hidden="false" customHeight="false" outlineLevel="0" collapsed="false">
      <c r="A3591" s="0" t="s">
        <v>17</v>
      </c>
      <c r="B3591" s="0" t="s">
        <v>403</v>
      </c>
      <c r="C3591" s="0" t="s">
        <v>519</v>
      </c>
      <c r="D3591" s="0" t="s">
        <v>520</v>
      </c>
      <c r="E3591" s="0" t="s">
        <v>536</v>
      </c>
      <c r="F3591" s="0" t="s">
        <v>539</v>
      </c>
      <c r="G3591" s="0" t="s">
        <v>530</v>
      </c>
    </row>
    <row r="3592" customFormat="false" ht="12.8" hidden="false" customHeight="false" outlineLevel="0" collapsed="false">
      <c r="A3592" s="0" t="s">
        <v>17</v>
      </c>
      <c r="B3592" s="0" t="s">
        <v>403</v>
      </c>
      <c r="C3592" s="0" t="s">
        <v>521</v>
      </c>
      <c r="D3592" s="0" t="s">
        <v>520</v>
      </c>
      <c r="E3592" s="0" t="s">
        <v>537</v>
      </c>
      <c r="F3592" s="0" t="s">
        <v>539</v>
      </c>
      <c r="G3592" s="0" t="s">
        <v>530</v>
      </c>
    </row>
    <row r="3593" customFormat="false" ht="12.8" hidden="false" customHeight="false" outlineLevel="0" collapsed="false">
      <c r="A3593" s="0" t="s">
        <v>17</v>
      </c>
      <c r="B3593" s="0" t="s">
        <v>403</v>
      </c>
      <c r="C3593" s="0" t="s">
        <v>521</v>
      </c>
      <c r="D3593" s="0" t="s">
        <v>520</v>
      </c>
      <c r="E3593" s="0" t="s">
        <v>531</v>
      </c>
      <c r="F3593" s="0" t="s">
        <v>539</v>
      </c>
      <c r="G3593" s="0" t="s">
        <v>530</v>
      </c>
    </row>
    <row r="3594" customFormat="false" ht="12.8" hidden="false" customHeight="false" outlineLevel="0" collapsed="false">
      <c r="A3594" s="0" t="s">
        <v>17</v>
      </c>
      <c r="B3594" s="0" t="s">
        <v>403</v>
      </c>
      <c r="C3594" s="0" t="s">
        <v>521</v>
      </c>
      <c r="D3594" s="0" t="s">
        <v>520</v>
      </c>
      <c r="E3594" s="0" t="s">
        <v>538</v>
      </c>
      <c r="F3594" s="0" t="s">
        <v>539</v>
      </c>
      <c r="G3594" s="0" t="s">
        <v>530</v>
      </c>
    </row>
    <row r="3595" customFormat="false" ht="12.8" hidden="false" customHeight="false" outlineLevel="0" collapsed="false">
      <c r="A3595" s="0" t="s">
        <v>17</v>
      </c>
      <c r="B3595" s="0" t="s">
        <v>403</v>
      </c>
      <c r="C3595" s="0" t="s">
        <v>521</v>
      </c>
      <c r="D3595" s="0" t="s">
        <v>520</v>
      </c>
      <c r="E3595" s="0" t="s">
        <v>536</v>
      </c>
      <c r="F3595" s="0" t="s">
        <v>539</v>
      </c>
      <c r="G3595" s="0" t="s">
        <v>530</v>
      </c>
    </row>
    <row r="3596" customFormat="false" ht="12.8" hidden="false" customHeight="false" outlineLevel="0" collapsed="false">
      <c r="A3596" s="0" t="s">
        <v>17</v>
      </c>
      <c r="B3596" s="0" t="s">
        <v>404</v>
      </c>
      <c r="C3596" s="0" t="s">
        <v>519</v>
      </c>
      <c r="D3596" s="0" t="s">
        <v>520</v>
      </c>
      <c r="E3596" s="0" t="s">
        <v>528</v>
      </c>
      <c r="F3596" s="0" t="s">
        <v>529</v>
      </c>
      <c r="G3596" s="0" t="s">
        <v>530</v>
      </c>
    </row>
    <row r="3597" customFormat="false" ht="12.8" hidden="false" customHeight="false" outlineLevel="0" collapsed="false">
      <c r="A3597" s="0" t="s">
        <v>17</v>
      </c>
      <c r="B3597" s="0" t="s">
        <v>404</v>
      </c>
      <c r="C3597" s="0" t="s">
        <v>519</v>
      </c>
      <c r="D3597" s="0" t="s">
        <v>520</v>
      </c>
      <c r="E3597" s="0" t="s">
        <v>531</v>
      </c>
      <c r="F3597" s="0" t="s">
        <v>529</v>
      </c>
      <c r="G3597" s="0" t="s">
        <v>530</v>
      </c>
    </row>
    <row r="3598" customFormat="false" ht="12.8" hidden="false" customHeight="false" outlineLevel="0" collapsed="false">
      <c r="A3598" s="0" t="s">
        <v>17</v>
      </c>
      <c r="B3598" s="0" t="s">
        <v>404</v>
      </c>
      <c r="C3598" s="0" t="s">
        <v>519</v>
      </c>
      <c r="D3598" s="0" t="s">
        <v>520</v>
      </c>
      <c r="E3598" s="0" t="s">
        <v>533</v>
      </c>
      <c r="F3598" s="0" t="s">
        <v>529</v>
      </c>
      <c r="G3598" s="0" t="s">
        <v>530</v>
      </c>
    </row>
    <row r="3599" customFormat="false" ht="12.8" hidden="false" customHeight="false" outlineLevel="0" collapsed="false">
      <c r="A3599" s="0" t="s">
        <v>17</v>
      </c>
      <c r="B3599" s="0" t="s">
        <v>404</v>
      </c>
      <c r="C3599" s="0" t="s">
        <v>519</v>
      </c>
      <c r="D3599" s="0" t="s">
        <v>520</v>
      </c>
      <c r="E3599" s="0" t="s">
        <v>534</v>
      </c>
      <c r="F3599" s="0" t="s">
        <v>529</v>
      </c>
      <c r="G3599" s="0" t="s">
        <v>530</v>
      </c>
    </row>
    <row r="3600" customFormat="false" ht="12.8" hidden="false" customHeight="false" outlineLevel="0" collapsed="false">
      <c r="A3600" s="0" t="s">
        <v>17</v>
      </c>
      <c r="B3600" s="0" t="s">
        <v>404</v>
      </c>
      <c r="C3600" s="0" t="s">
        <v>519</v>
      </c>
      <c r="D3600" s="0" t="s">
        <v>520</v>
      </c>
      <c r="E3600" s="0" t="s">
        <v>535</v>
      </c>
      <c r="F3600" s="0" t="s">
        <v>529</v>
      </c>
      <c r="G3600" s="0" t="s">
        <v>530</v>
      </c>
    </row>
    <row r="3601" customFormat="false" ht="12.8" hidden="false" customHeight="false" outlineLevel="0" collapsed="false">
      <c r="A3601" s="0" t="s">
        <v>17</v>
      </c>
      <c r="B3601" s="0" t="s">
        <v>404</v>
      </c>
      <c r="C3601" s="0" t="s">
        <v>519</v>
      </c>
      <c r="D3601" s="0" t="s">
        <v>520</v>
      </c>
      <c r="E3601" s="0" t="s">
        <v>536</v>
      </c>
      <c r="F3601" s="0" t="s">
        <v>529</v>
      </c>
      <c r="G3601" s="0" t="s">
        <v>530</v>
      </c>
    </row>
    <row r="3602" customFormat="false" ht="12.8" hidden="false" customHeight="false" outlineLevel="0" collapsed="false">
      <c r="A3602" s="0" t="s">
        <v>17</v>
      </c>
      <c r="B3602" s="0" t="s">
        <v>404</v>
      </c>
      <c r="C3602" s="0" t="s">
        <v>521</v>
      </c>
      <c r="D3602" s="0" t="s">
        <v>520</v>
      </c>
      <c r="E3602" s="0" t="s">
        <v>537</v>
      </c>
      <c r="F3602" s="0" t="s">
        <v>529</v>
      </c>
      <c r="G3602" s="0" t="s">
        <v>530</v>
      </c>
    </row>
    <row r="3603" customFormat="false" ht="12.8" hidden="false" customHeight="false" outlineLevel="0" collapsed="false">
      <c r="A3603" s="0" t="s">
        <v>17</v>
      </c>
      <c r="B3603" s="0" t="s">
        <v>404</v>
      </c>
      <c r="C3603" s="0" t="s">
        <v>521</v>
      </c>
      <c r="D3603" s="0" t="s">
        <v>520</v>
      </c>
      <c r="E3603" s="0" t="s">
        <v>531</v>
      </c>
      <c r="F3603" s="0" t="s">
        <v>529</v>
      </c>
      <c r="G3603" s="0" t="s">
        <v>530</v>
      </c>
    </row>
    <row r="3604" customFormat="false" ht="12.8" hidden="false" customHeight="false" outlineLevel="0" collapsed="false">
      <c r="A3604" s="0" t="s">
        <v>17</v>
      </c>
      <c r="B3604" s="0" t="s">
        <v>404</v>
      </c>
      <c r="C3604" s="0" t="s">
        <v>521</v>
      </c>
      <c r="D3604" s="0" t="s">
        <v>520</v>
      </c>
      <c r="E3604" s="0" t="s">
        <v>538</v>
      </c>
      <c r="F3604" s="0" t="s">
        <v>529</v>
      </c>
      <c r="G3604" s="0" t="s">
        <v>530</v>
      </c>
    </row>
    <row r="3605" customFormat="false" ht="12.8" hidden="false" customHeight="false" outlineLevel="0" collapsed="false">
      <c r="A3605" s="0" t="s">
        <v>17</v>
      </c>
      <c r="B3605" s="0" t="s">
        <v>404</v>
      </c>
      <c r="C3605" s="0" t="s">
        <v>521</v>
      </c>
      <c r="D3605" s="0" t="s">
        <v>520</v>
      </c>
      <c r="E3605" s="0" t="s">
        <v>536</v>
      </c>
      <c r="F3605" s="0" t="s">
        <v>529</v>
      </c>
      <c r="G3605" s="0" t="s">
        <v>530</v>
      </c>
    </row>
    <row r="3606" customFormat="false" ht="12.8" hidden="false" customHeight="false" outlineLevel="0" collapsed="false">
      <c r="A3606" s="0" t="s">
        <v>17</v>
      </c>
      <c r="B3606" s="0" t="s">
        <v>405</v>
      </c>
      <c r="C3606" s="0" t="s">
        <v>519</v>
      </c>
      <c r="D3606" s="0" t="s">
        <v>520</v>
      </c>
      <c r="E3606" s="0" t="s">
        <v>528</v>
      </c>
      <c r="F3606" s="0" t="s">
        <v>529</v>
      </c>
      <c r="G3606" s="0" t="s">
        <v>530</v>
      </c>
    </row>
    <row r="3607" customFormat="false" ht="12.8" hidden="false" customHeight="false" outlineLevel="0" collapsed="false">
      <c r="A3607" s="0" t="s">
        <v>17</v>
      </c>
      <c r="B3607" s="0" t="s">
        <v>405</v>
      </c>
      <c r="C3607" s="0" t="s">
        <v>519</v>
      </c>
      <c r="D3607" s="0" t="s">
        <v>520</v>
      </c>
      <c r="E3607" s="0" t="s">
        <v>531</v>
      </c>
      <c r="F3607" s="0" t="s">
        <v>529</v>
      </c>
      <c r="G3607" s="0" t="s">
        <v>530</v>
      </c>
    </row>
    <row r="3608" customFormat="false" ht="12.8" hidden="false" customHeight="false" outlineLevel="0" collapsed="false">
      <c r="A3608" s="0" t="s">
        <v>17</v>
      </c>
      <c r="B3608" s="0" t="s">
        <v>405</v>
      </c>
      <c r="C3608" s="0" t="s">
        <v>519</v>
      </c>
      <c r="D3608" s="0" t="s">
        <v>520</v>
      </c>
      <c r="E3608" s="0" t="s">
        <v>533</v>
      </c>
      <c r="F3608" s="0" t="s">
        <v>529</v>
      </c>
      <c r="G3608" s="0" t="s">
        <v>530</v>
      </c>
    </row>
    <row r="3609" customFormat="false" ht="12.8" hidden="false" customHeight="false" outlineLevel="0" collapsed="false">
      <c r="A3609" s="0" t="s">
        <v>17</v>
      </c>
      <c r="B3609" s="0" t="s">
        <v>405</v>
      </c>
      <c r="C3609" s="0" t="s">
        <v>519</v>
      </c>
      <c r="D3609" s="0" t="s">
        <v>520</v>
      </c>
      <c r="E3609" s="0" t="s">
        <v>534</v>
      </c>
      <c r="F3609" s="0" t="s">
        <v>529</v>
      </c>
      <c r="G3609" s="0" t="s">
        <v>530</v>
      </c>
    </row>
    <row r="3610" customFormat="false" ht="12.8" hidden="false" customHeight="false" outlineLevel="0" collapsed="false">
      <c r="A3610" s="0" t="s">
        <v>17</v>
      </c>
      <c r="B3610" s="0" t="s">
        <v>405</v>
      </c>
      <c r="C3610" s="0" t="s">
        <v>519</v>
      </c>
      <c r="D3610" s="0" t="s">
        <v>520</v>
      </c>
      <c r="E3610" s="0" t="s">
        <v>535</v>
      </c>
      <c r="F3610" s="0" t="s">
        <v>529</v>
      </c>
      <c r="G3610" s="0" t="s">
        <v>530</v>
      </c>
    </row>
    <row r="3611" customFormat="false" ht="12.8" hidden="false" customHeight="false" outlineLevel="0" collapsed="false">
      <c r="A3611" s="0" t="s">
        <v>17</v>
      </c>
      <c r="B3611" s="0" t="s">
        <v>405</v>
      </c>
      <c r="C3611" s="0" t="s">
        <v>519</v>
      </c>
      <c r="D3611" s="0" t="s">
        <v>520</v>
      </c>
      <c r="E3611" s="0" t="s">
        <v>536</v>
      </c>
      <c r="F3611" s="0" t="s">
        <v>529</v>
      </c>
      <c r="G3611" s="0" t="s">
        <v>530</v>
      </c>
    </row>
    <row r="3612" customFormat="false" ht="12.8" hidden="false" customHeight="false" outlineLevel="0" collapsed="false">
      <c r="A3612" s="0" t="s">
        <v>17</v>
      </c>
      <c r="B3612" s="0" t="s">
        <v>405</v>
      </c>
      <c r="C3612" s="0" t="s">
        <v>521</v>
      </c>
      <c r="D3612" s="0" t="s">
        <v>520</v>
      </c>
      <c r="E3612" s="0" t="s">
        <v>537</v>
      </c>
      <c r="F3612" s="0" t="s">
        <v>529</v>
      </c>
      <c r="G3612" s="0" t="s">
        <v>530</v>
      </c>
    </row>
    <row r="3613" customFormat="false" ht="12.8" hidden="false" customHeight="false" outlineLevel="0" collapsed="false">
      <c r="A3613" s="0" t="s">
        <v>17</v>
      </c>
      <c r="B3613" s="0" t="s">
        <v>405</v>
      </c>
      <c r="C3613" s="0" t="s">
        <v>521</v>
      </c>
      <c r="D3613" s="0" t="s">
        <v>520</v>
      </c>
      <c r="E3613" s="0" t="s">
        <v>531</v>
      </c>
      <c r="F3613" s="0" t="s">
        <v>529</v>
      </c>
      <c r="G3613" s="0" t="s">
        <v>530</v>
      </c>
    </row>
    <row r="3614" customFormat="false" ht="12.8" hidden="false" customHeight="false" outlineLevel="0" collapsed="false">
      <c r="A3614" s="0" t="s">
        <v>17</v>
      </c>
      <c r="B3614" s="0" t="s">
        <v>405</v>
      </c>
      <c r="C3614" s="0" t="s">
        <v>521</v>
      </c>
      <c r="D3614" s="0" t="s">
        <v>520</v>
      </c>
      <c r="E3614" s="0" t="s">
        <v>538</v>
      </c>
      <c r="F3614" s="0" t="s">
        <v>529</v>
      </c>
      <c r="G3614" s="0" t="s">
        <v>530</v>
      </c>
    </row>
    <row r="3615" customFormat="false" ht="12.8" hidden="false" customHeight="false" outlineLevel="0" collapsed="false">
      <c r="A3615" s="0" t="s">
        <v>17</v>
      </c>
      <c r="B3615" s="0" t="s">
        <v>405</v>
      </c>
      <c r="C3615" s="0" t="s">
        <v>521</v>
      </c>
      <c r="D3615" s="0" t="s">
        <v>520</v>
      </c>
      <c r="E3615" s="0" t="s">
        <v>536</v>
      </c>
      <c r="F3615" s="0" t="s">
        <v>529</v>
      </c>
      <c r="G3615" s="0" t="s">
        <v>530</v>
      </c>
    </row>
    <row r="3616" customFormat="false" ht="12.8" hidden="false" customHeight="false" outlineLevel="0" collapsed="false">
      <c r="A3616" s="0" t="s">
        <v>18</v>
      </c>
      <c r="B3616" s="0" t="s">
        <v>406</v>
      </c>
      <c r="C3616" s="0" t="s">
        <v>519</v>
      </c>
      <c r="D3616" s="0" t="s">
        <v>520</v>
      </c>
      <c r="E3616" s="0" t="s">
        <v>528</v>
      </c>
      <c r="F3616" s="0" t="s">
        <v>539</v>
      </c>
      <c r="G3616" s="0" t="s">
        <v>530</v>
      </c>
    </row>
    <row r="3617" customFormat="false" ht="12.8" hidden="false" customHeight="false" outlineLevel="0" collapsed="false">
      <c r="A3617" s="0" t="s">
        <v>18</v>
      </c>
      <c r="B3617" s="0" t="s">
        <v>406</v>
      </c>
      <c r="C3617" s="0" t="s">
        <v>519</v>
      </c>
      <c r="D3617" s="0" t="s">
        <v>520</v>
      </c>
      <c r="E3617" s="0" t="s">
        <v>531</v>
      </c>
      <c r="F3617" s="0" t="s">
        <v>539</v>
      </c>
      <c r="G3617" s="0" t="s">
        <v>530</v>
      </c>
    </row>
    <row r="3618" customFormat="false" ht="12.8" hidden="false" customHeight="false" outlineLevel="0" collapsed="false">
      <c r="A3618" s="0" t="s">
        <v>18</v>
      </c>
      <c r="B3618" s="0" t="s">
        <v>406</v>
      </c>
      <c r="C3618" s="0" t="s">
        <v>519</v>
      </c>
      <c r="D3618" s="0" t="s">
        <v>520</v>
      </c>
      <c r="E3618" s="0" t="s">
        <v>533</v>
      </c>
      <c r="F3618" s="0" t="s">
        <v>539</v>
      </c>
      <c r="G3618" s="0" t="s">
        <v>530</v>
      </c>
    </row>
    <row r="3619" customFormat="false" ht="12.8" hidden="false" customHeight="false" outlineLevel="0" collapsed="false">
      <c r="A3619" s="0" t="s">
        <v>18</v>
      </c>
      <c r="B3619" s="0" t="s">
        <v>406</v>
      </c>
      <c r="C3619" s="0" t="s">
        <v>519</v>
      </c>
      <c r="D3619" s="0" t="s">
        <v>520</v>
      </c>
      <c r="E3619" s="0" t="s">
        <v>534</v>
      </c>
      <c r="F3619" s="0" t="s">
        <v>539</v>
      </c>
      <c r="G3619" s="0" t="s">
        <v>530</v>
      </c>
    </row>
    <row r="3620" customFormat="false" ht="12.8" hidden="false" customHeight="false" outlineLevel="0" collapsed="false">
      <c r="A3620" s="0" t="s">
        <v>18</v>
      </c>
      <c r="B3620" s="0" t="s">
        <v>406</v>
      </c>
      <c r="C3620" s="0" t="s">
        <v>519</v>
      </c>
      <c r="D3620" s="0" t="s">
        <v>520</v>
      </c>
      <c r="E3620" s="0" t="s">
        <v>535</v>
      </c>
      <c r="F3620" s="0" t="s">
        <v>539</v>
      </c>
      <c r="G3620" s="0" t="s">
        <v>530</v>
      </c>
    </row>
    <row r="3621" customFormat="false" ht="12.8" hidden="false" customHeight="false" outlineLevel="0" collapsed="false">
      <c r="A3621" s="0" t="s">
        <v>18</v>
      </c>
      <c r="B3621" s="0" t="s">
        <v>406</v>
      </c>
      <c r="C3621" s="0" t="s">
        <v>519</v>
      </c>
      <c r="D3621" s="0" t="s">
        <v>520</v>
      </c>
      <c r="E3621" s="0" t="s">
        <v>536</v>
      </c>
      <c r="F3621" s="0" t="s">
        <v>539</v>
      </c>
      <c r="G3621" s="0" t="s">
        <v>530</v>
      </c>
    </row>
    <row r="3622" customFormat="false" ht="12.8" hidden="false" customHeight="false" outlineLevel="0" collapsed="false">
      <c r="A3622" s="0" t="s">
        <v>18</v>
      </c>
      <c r="B3622" s="0" t="s">
        <v>406</v>
      </c>
      <c r="C3622" s="0" t="s">
        <v>521</v>
      </c>
      <c r="D3622" s="0" t="s">
        <v>520</v>
      </c>
      <c r="E3622" s="0" t="s">
        <v>537</v>
      </c>
      <c r="F3622" s="0" t="s">
        <v>539</v>
      </c>
      <c r="G3622" s="0" t="s">
        <v>530</v>
      </c>
    </row>
    <row r="3623" customFormat="false" ht="12.8" hidden="false" customHeight="false" outlineLevel="0" collapsed="false">
      <c r="A3623" s="0" t="s">
        <v>18</v>
      </c>
      <c r="B3623" s="0" t="s">
        <v>406</v>
      </c>
      <c r="C3623" s="0" t="s">
        <v>521</v>
      </c>
      <c r="D3623" s="0" t="s">
        <v>520</v>
      </c>
      <c r="E3623" s="0" t="s">
        <v>531</v>
      </c>
      <c r="F3623" s="0" t="s">
        <v>539</v>
      </c>
      <c r="G3623" s="0" t="s">
        <v>530</v>
      </c>
    </row>
    <row r="3624" customFormat="false" ht="12.8" hidden="false" customHeight="false" outlineLevel="0" collapsed="false">
      <c r="A3624" s="0" t="s">
        <v>18</v>
      </c>
      <c r="B3624" s="0" t="s">
        <v>406</v>
      </c>
      <c r="C3624" s="0" t="s">
        <v>521</v>
      </c>
      <c r="D3624" s="0" t="s">
        <v>520</v>
      </c>
      <c r="E3624" s="0" t="s">
        <v>538</v>
      </c>
      <c r="F3624" s="0" t="s">
        <v>539</v>
      </c>
      <c r="G3624" s="0" t="s">
        <v>530</v>
      </c>
    </row>
    <row r="3625" customFormat="false" ht="12.8" hidden="false" customHeight="false" outlineLevel="0" collapsed="false">
      <c r="A3625" s="0" t="s">
        <v>18</v>
      </c>
      <c r="B3625" s="0" t="s">
        <v>406</v>
      </c>
      <c r="C3625" s="0" t="s">
        <v>521</v>
      </c>
      <c r="D3625" s="0" t="s">
        <v>520</v>
      </c>
      <c r="E3625" s="0" t="s">
        <v>536</v>
      </c>
      <c r="F3625" s="0" t="s">
        <v>539</v>
      </c>
      <c r="G3625" s="0" t="s">
        <v>530</v>
      </c>
    </row>
    <row r="3626" customFormat="false" ht="12.8" hidden="false" customHeight="false" outlineLevel="0" collapsed="false">
      <c r="A3626" s="0" t="s">
        <v>18</v>
      </c>
      <c r="B3626" s="0" t="s">
        <v>407</v>
      </c>
      <c r="C3626" s="0" t="s">
        <v>519</v>
      </c>
      <c r="D3626" s="0" t="s">
        <v>520</v>
      </c>
      <c r="E3626" s="0" t="s">
        <v>528</v>
      </c>
      <c r="F3626" s="0" t="s">
        <v>539</v>
      </c>
      <c r="G3626" s="0" t="s">
        <v>530</v>
      </c>
    </row>
    <row r="3627" customFormat="false" ht="12.8" hidden="false" customHeight="false" outlineLevel="0" collapsed="false">
      <c r="A3627" s="0" t="s">
        <v>18</v>
      </c>
      <c r="B3627" s="0" t="s">
        <v>407</v>
      </c>
      <c r="C3627" s="0" t="s">
        <v>519</v>
      </c>
      <c r="D3627" s="0" t="s">
        <v>520</v>
      </c>
      <c r="E3627" s="0" t="s">
        <v>531</v>
      </c>
      <c r="F3627" s="0" t="s">
        <v>539</v>
      </c>
      <c r="G3627" s="0" t="s">
        <v>530</v>
      </c>
    </row>
    <row r="3628" customFormat="false" ht="12.8" hidden="false" customHeight="false" outlineLevel="0" collapsed="false">
      <c r="A3628" s="0" t="s">
        <v>18</v>
      </c>
      <c r="B3628" s="0" t="s">
        <v>407</v>
      </c>
      <c r="C3628" s="0" t="s">
        <v>519</v>
      </c>
      <c r="D3628" s="0" t="s">
        <v>520</v>
      </c>
      <c r="E3628" s="0" t="s">
        <v>533</v>
      </c>
      <c r="F3628" s="0" t="s">
        <v>539</v>
      </c>
      <c r="G3628" s="0" t="s">
        <v>530</v>
      </c>
    </row>
    <row r="3629" customFormat="false" ht="12.8" hidden="false" customHeight="false" outlineLevel="0" collapsed="false">
      <c r="A3629" s="0" t="s">
        <v>18</v>
      </c>
      <c r="B3629" s="0" t="s">
        <v>407</v>
      </c>
      <c r="C3629" s="0" t="s">
        <v>519</v>
      </c>
      <c r="D3629" s="0" t="s">
        <v>520</v>
      </c>
      <c r="E3629" s="0" t="s">
        <v>534</v>
      </c>
      <c r="F3629" s="0" t="s">
        <v>539</v>
      </c>
      <c r="G3629" s="0" t="s">
        <v>530</v>
      </c>
    </row>
    <row r="3630" customFormat="false" ht="12.8" hidden="false" customHeight="false" outlineLevel="0" collapsed="false">
      <c r="A3630" s="0" t="s">
        <v>18</v>
      </c>
      <c r="B3630" s="0" t="s">
        <v>407</v>
      </c>
      <c r="C3630" s="0" t="s">
        <v>519</v>
      </c>
      <c r="D3630" s="0" t="s">
        <v>520</v>
      </c>
      <c r="E3630" s="0" t="s">
        <v>535</v>
      </c>
      <c r="F3630" s="0" t="s">
        <v>539</v>
      </c>
      <c r="G3630" s="0" t="s">
        <v>530</v>
      </c>
    </row>
    <row r="3631" customFormat="false" ht="12.8" hidden="false" customHeight="false" outlineLevel="0" collapsed="false">
      <c r="A3631" s="0" t="s">
        <v>18</v>
      </c>
      <c r="B3631" s="0" t="s">
        <v>407</v>
      </c>
      <c r="C3631" s="0" t="s">
        <v>519</v>
      </c>
      <c r="D3631" s="0" t="s">
        <v>520</v>
      </c>
      <c r="E3631" s="0" t="s">
        <v>536</v>
      </c>
      <c r="F3631" s="0" t="s">
        <v>539</v>
      </c>
      <c r="G3631" s="0" t="s">
        <v>530</v>
      </c>
    </row>
    <row r="3632" customFormat="false" ht="12.8" hidden="false" customHeight="false" outlineLevel="0" collapsed="false">
      <c r="A3632" s="0" t="s">
        <v>18</v>
      </c>
      <c r="B3632" s="0" t="s">
        <v>407</v>
      </c>
      <c r="C3632" s="0" t="s">
        <v>521</v>
      </c>
      <c r="D3632" s="0" t="s">
        <v>520</v>
      </c>
      <c r="E3632" s="0" t="s">
        <v>537</v>
      </c>
      <c r="F3632" s="0" t="s">
        <v>539</v>
      </c>
      <c r="G3632" s="0" t="s">
        <v>530</v>
      </c>
    </row>
    <row r="3633" customFormat="false" ht="12.8" hidden="false" customHeight="false" outlineLevel="0" collapsed="false">
      <c r="A3633" s="0" t="s">
        <v>18</v>
      </c>
      <c r="B3633" s="0" t="s">
        <v>407</v>
      </c>
      <c r="C3633" s="0" t="s">
        <v>521</v>
      </c>
      <c r="D3633" s="0" t="s">
        <v>520</v>
      </c>
      <c r="E3633" s="0" t="s">
        <v>531</v>
      </c>
      <c r="F3633" s="0" t="s">
        <v>539</v>
      </c>
      <c r="G3633" s="0" t="s">
        <v>530</v>
      </c>
    </row>
    <row r="3634" customFormat="false" ht="12.8" hidden="false" customHeight="false" outlineLevel="0" collapsed="false">
      <c r="A3634" s="0" t="s">
        <v>18</v>
      </c>
      <c r="B3634" s="0" t="s">
        <v>407</v>
      </c>
      <c r="C3634" s="0" t="s">
        <v>521</v>
      </c>
      <c r="D3634" s="0" t="s">
        <v>520</v>
      </c>
      <c r="E3634" s="0" t="s">
        <v>538</v>
      </c>
      <c r="F3634" s="0" t="s">
        <v>539</v>
      </c>
      <c r="G3634" s="0" t="s">
        <v>530</v>
      </c>
    </row>
    <row r="3635" customFormat="false" ht="12.8" hidden="false" customHeight="false" outlineLevel="0" collapsed="false">
      <c r="A3635" s="0" t="s">
        <v>18</v>
      </c>
      <c r="B3635" s="0" t="s">
        <v>407</v>
      </c>
      <c r="C3635" s="0" t="s">
        <v>521</v>
      </c>
      <c r="D3635" s="0" t="s">
        <v>520</v>
      </c>
      <c r="E3635" s="0" t="s">
        <v>536</v>
      </c>
      <c r="F3635" s="0" t="s">
        <v>539</v>
      </c>
      <c r="G3635" s="0" t="s">
        <v>530</v>
      </c>
    </row>
    <row r="3636" customFormat="false" ht="12.8" hidden="false" customHeight="false" outlineLevel="0" collapsed="false">
      <c r="A3636" s="0" t="s">
        <v>18</v>
      </c>
      <c r="B3636" s="0" t="s">
        <v>408</v>
      </c>
      <c r="C3636" s="0" t="s">
        <v>519</v>
      </c>
      <c r="D3636" s="0" t="s">
        <v>520</v>
      </c>
      <c r="E3636" s="0" t="s">
        <v>528</v>
      </c>
      <c r="F3636" s="0" t="s">
        <v>539</v>
      </c>
      <c r="G3636" s="0" t="s">
        <v>530</v>
      </c>
    </row>
    <row r="3637" customFormat="false" ht="12.8" hidden="false" customHeight="false" outlineLevel="0" collapsed="false">
      <c r="A3637" s="0" t="s">
        <v>18</v>
      </c>
      <c r="B3637" s="0" t="s">
        <v>408</v>
      </c>
      <c r="C3637" s="0" t="s">
        <v>519</v>
      </c>
      <c r="D3637" s="0" t="s">
        <v>520</v>
      </c>
      <c r="E3637" s="0" t="s">
        <v>531</v>
      </c>
      <c r="F3637" s="0" t="s">
        <v>539</v>
      </c>
      <c r="G3637" s="0" t="s">
        <v>530</v>
      </c>
    </row>
    <row r="3638" customFormat="false" ht="12.8" hidden="false" customHeight="false" outlineLevel="0" collapsed="false">
      <c r="A3638" s="0" t="s">
        <v>18</v>
      </c>
      <c r="B3638" s="0" t="s">
        <v>408</v>
      </c>
      <c r="C3638" s="0" t="s">
        <v>519</v>
      </c>
      <c r="D3638" s="0" t="s">
        <v>520</v>
      </c>
      <c r="E3638" s="0" t="s">
        <v>533</v>
      </c>
      <c r="F3638" s="0" t="s">
        <v>539</v>
      </c>
      <c r="G3638" s="0" t="s">
        <v>530</v>
      </c>
    </row>
    <row r="3639" customFormat="false" ht="12.8" hidden="false" customHeight="false" outlineLevel="0" collapsed="false">
      <c r="A3639" s="0" t="s">
        <v>18</v>
      </c>
      <c r="B3639" s="0" t="s">
        <v>408</v>
      </c>
      <c r="C3639" s="0" t="s">
        <v>519</v>
      </c>
      <c r="D3639" s="0" t="s">
        <v>520</v>
      </c>
      <c r="E3639" s="0" t="s">
        <v>534</v>
      </c>
      <c r="F3639" s="0" t="s">
        <v>539</v>
      </c>
      <c r="G3639" s="0" t="s">
        <v>530</v>
      </c>
    </row>
    <row r="3640" customFormat="false" ht="12.8" hidden="false" customHeight="false" outlineLevel="0" collapsed="false">
      <c r="A3640" s="0" t="s">
        <v>18</v>
      </c>
      <c r="B3640" s="0" t="s">
        <v>408</v>
      </c>
      <c r="C3640" s="0" t="s">
        <v>519</v>
      </c>
      <c r="D3640" s="0" t="s">
        <v>520</v>
      </c>
      <c r="E3640" s="0" t="s">
        <v>535</v>
      </c>
      <c r="F3640" s="0" t="s">
        <v>539</v>
      </c>
      <c r="G3640" s="0" t="s">
        <v>530</v>
      </c>
    </row>
    <row r="3641" customFormat="false" ht="12.8" hidden="false" customHeight="false" outlineLevel="0" collapsed="false">
      <c r="A3641" s="0" t="s">
        <v>18</v>
      </c>
      <c r="B3641" s="0" t="s">
        <v>408</v>
      </c>
      <c r="C3641" s="0" t="s">
        <v>519</v>
      </c>
      <c r="D3641" s="0" t="s">
        <v>520</v>
      </c>
      <c r="E3641" s="0" t="s">
        <v>536</v>
      </c>
      <c r="F3641" s="0" t="s">
        <v>539</v>
      </c>
      <c r="G3641" s="0" t="s">
        <v>530</v>
      </c>
    </row>
    <row r="3642" customFormat="false" ht="12.8" hidden="false" customHeight="false" outlineLevel="0" collapsed="false">
      <c r="A3642" s="0" t="s">
        <v>18</v>
      </c>
      <c r="B3642" s="0" t="s">
        <v>408</v>
      </c>
      <c r="C3642" s="0" t="s">
        <v>521</v>
      </c>
      <c r="D3642" s="0" t="s">
        <v>520</v>
      </c>
      <c r="E3642" s="0" t="s">
        <v>537</v>
      </c>
      <c r="F3642" s="0" t="s">
        <v>539</v>
      </c>
      <c r="G3642" s="0" t="s">
        <v>530</v>
      </c>
    </row>
    <row r="3643" customFormat="false" ht="12.8" hidden="false" customHeight="false" outlineLevel="0" collapsed="false">
      <c r="A3643" s="0" t="s">
        <v>18</v>
      </c>
      <c r="B3643" s="0" t="s">
        <v>408</v>
      </c>
      <c r="C3643" s="0" t="s">
        <v>521</v>
      </c>
      <c r="D3643" s="0" t="s">
        <v>520</v>
      </c>
      <c r="E3643" s="0" t="s">
        <v>531</v>
      </c>
      <c r="F3643" s="0" t="s">
        <v>539</v>
      </c>
      <c r="G3643" s="0" t="s">
        <v>530</v>
      </c>
    </row>
    <row r="3644" customFormat="false" ht="12.8" hidden="false" customHeight="false" outlineLevel="0" collapsed="false">
      <c r="A3644" s="0" t="s">
        <v>18</v>
      </c>
      <c r="B3644" s="0" t="s">
        <v>408</v>
      </c>
      <c r="C3644" s="0" t="s">
        <v>521</v>
      </c>
      <c r="D3644" s="0" t="s">
        <v>520</v>
      </c>
      <c r="E3644" s="0" t="s">
        <v>538</v>
      </c>
      <c r="F3644" s="0" t="s">
        <v>539</v>
      </c>
      <c r="G3644" s="0" t="s">
        <v>530</v>
      </c>
    </row>
    <row r="3645" customFormat="false" ht="12.8" hidden="false" customHeight="false" outlineLevel="0" collapsed="false">
      <c r="A3645" s="0" t="s">
        <v>18</v>
      </c>
      <c r="B3645" s="0" t="s">
        <v>408</v>
      </c>
      <c r="C3645" s="0" t="s">
        <v>521</v>
      </c>
      <c r="D3645" s="0" t="s">
        <v>520</v>
      </c>
      <c r="E3645" s="0" t="s">
        <v>536</v>
      </c>
      <c r="F3645" s="0" t="s">
        <v>539</v>
      </c>
      <c r="G3645" s="0" t="s">
        <v>530</v>
      </c>
    </row>
    <row r="3646" customFormat="false" ht="12.8" hidden="false" customHeight="false" outlineLevel="0" collapsed="false">
      <c r="A3646" s="0" t="s">
        <v>18</v>
      </c>
      <c r="B3646" s="0" t="s">
        <v>409</v>
      </c>
      <c r="C3646" s="0" t="s">
        <v>519</v>
      </c>
      <c r="D3646" s="0" t="s">
        <v>520</v>
      </c>
      <c r="E3646" s="0" t="s">
        <v>528</v>
      </c>
      <c r="F3646" s="0" t="s">
        <v>539</v>
      </c>
      <c r="G3646" s="0" t="s">
        <v>530</v>
      </c>
    </row>
    <row r="3647" customFormat="false" ht="12.8" hidden="false" customHeight="false" outlineLevel="0" collapsed="false">
      <c r="A3647" s="0" t="s">
        <v>18</v>
      </c>
      <c r="B3647" s="0" t="s">
        <v>409</v>
      </c>
      <c r="C3647" s="0" t="s">
        <v>519</v>
      </c>
      <c r="D3647" s="0" t="s">
        <v>520</v>
      </c>
      <c r="E3647" s="0" t="s">
        <v>531</v>
      </c>
      <c r="F3647" s="0" t="s">
        <v>539</v>
      </c>
      <c r="G3647" s="0" t="s">
        <v>530</v>
      </c>
    </row>
    <row r="3648" customFormat="false" ht="12.8" hidden="false" customHeight="false" outlineLevel="0" collapsed="false">
      <c r="A3648" s="0" t="s">
        <v>18</v>
      </c>
      <c r="B3648" s="0" t="s">
        <v>409</v>
      </c>
      <c r="C3648" s="0" t="s">
        <v>519</v>
      </c>
      <c r="D3648" s="0" t="s">
        <v>520</v>
      </c>
      <c r="E3648" s="0" t="s">
        <v>533</v>
      </c>
      <c r="F3648" s="0" t="s">
        <v>539</v>
      </c>
      <c r="G3648" s="0" t="s">
        <v>530</v>
      </c>
    </row>
    <row r="3649" customFormat="false" ht="12.8" hidden="false" customHeight="false" outlineLevel="0" collapsed="false">
      <c r="A3649" s="0" t="s">
        <v>18</v>
      </c>
      <c r="B3649" s="0" t="s">
        <v>409</v>
      </c>
      <c r="C3649" s="0" t="s">
        <v>519</v>
      </c>
      <c r="D3649" s="0" t="s">
        <v>520</v>
      </c>
      <c r="E3649" s="0" t="s">
        <v>534</v>
      </c>
      <c r="F3649" s="0" t="s">
        <v>539</v>
      </c>
      <c r="G3649" s="0" t="s">
        <v>530</v>
      </c>
    </row>
    <row r="3650" customFormat="false" ht="12.8" hidden="false" customHeight="false" outlineLevel="0" collapsed="false">
      <c r="A3650" s="0" t="s">
        <v>18</v>
      </c>
      <c r="B3650" s="0" t="s">
        <v>409</v>
      </c>
      <c r="C3650" s="0" t="s">
        <v>519</v>
      </c>
      <c r="D3650" s="0" t="s">
        <v>520</v>
      </c>
      <c r="E3650" s="0" t="s">
        <v>535</v>
      </c>
      <c r="F3650" s="0" t="s">
        <v>539</v>
      </c>
      <c r="G3650" s="0" t="s">
        <v>530</v>
      </c>
    </row>
    <row r="3651" customFormat="false" ht="12.8" hidden="false" customHeight="false" outlineLevel="0" collapsed="false">
      <c r="A3651" s="0" t="s">
        <v>18</v>
      </c>
      <c r="B3651" s="0" t="s">
        <v>409</v>
      </c>
      <c r="C3651" s="0" t="s">
        <v>519</v>
      </c>
      <c r="D3651" s="0" t="s">
        <v>520</v>
      </c>
      <c r="E3651" s="0" t="s">
        <v>536</v>
      </c>
      <c r="F3651" s="0" t="s">
        <v>539</v>
      </c>
      <c r="G3651" s="0" t="s">
        <v>530</v>
      </c>
    </row>
    <row r="3652" customFormat="false" ht="12.8" hidden="false" customHeight="false" outlineLevel="0" collapsed="false">
      <c r="A3652" s="0" t="s">
        <v>18</v>
      </c>
      <c r="B3652" s="0" t="s">
        <v>409</v>
      </c>
      <c r="C3652" s="0" t="s">
        <v>521</v>
      </c>
      <c r="D3652" s="0" t="s">
        <v>520</v>
      </c>
      <c r="E3652" s="0" t="s">
        <v>537</v>
      </c>
      <c r="F3652" s="0" t="s">
        <v>539</v>
      </c>
      <c r="G3652" s="0" t="s">
        <v>530</v>
      </c>
    </row>
    <row r="3653" customFormat="false" ht="12.8" hidden="false" customHeight="false" outlineLevel="0" collapsed="false">
      <c r="A3653" s="0" t="s">
        <v>18</v>
      </c>
      <c r="B3653" s="0" t="s">
        <v>409</v>
      </c>
      <c r="C3653" s="0" t="s">
        <v>521</v>
      </c>
      <c r="D3653" s="0" t="s">
        <v>520</v>
      </c>
      <c r="E3653" s="0" t="s">
        <v>531</v>
      </c>
      <c r="F3653" s="0" t="s">
        <v>539</v>
      </c>
      <c r="G3653" s="0" t="s">
        <v>530</v>
      </c>
    </row>
    <row r="3654" customFormat="false" ht="12.8" hidden="false" customHeight="false" outlineLevel="0" collapsed="false">
      <c r="A3654" s="0" t="s">
        <v>18</v>
      </c>
      <c r="B3654" s="0" t="s">
        <v>409</v>
      </c>
      <c r="C3654" s="0" t="s">
        <v>521</v>
      </c>
      <c r="D3654" s="0" t="s">
        <v>520</v>
      </c>
      <c r="E3654" s="0" t="s">
        <v>538</v>
      </c>
      <c r="F3654" s="0" t="s">
        <v>539</v>
      </c>
      <c r="G3654" s="0" t="s">
        <v>530</v>
      </c>
    </row>
    <row r="3655" customFormat="false" ht="12.8" hidden="false" customHeight="false" outlineLevel="0" collapsed="false">
      <c r="A3655" s="0" t="s">
        <v>18</v>
      </c>
      <c r="B3655" s="0" t="s">
        <v>409</v>
      </c>
      <c r="C3655" s="0" t="s">
        <v>521</v>
      </c>
      <c r="D3655" s="0" t="s">
        <v>520</v>
      </c>
      <c r="E3655" s="0" t="s">
        <v>536</v>
      </c>
      <c r="F3655" s="0" t="s">
        <v>539</v>
      </c>
      <c r="G3655" s="0" t="s">
        <v>530</v>
      </c>
    </row>
    <row r="3656" customFormat="false" ht="12.8" hidden="false" customHeight="false" outlineLevel="0" collapsed="false">
      <c r="A3656" s="0" t="s">
        <v>18</v>
      </c>
      <c r="B3656" s="0" t="s">
        <v>410</v>
      </c>
      <c r="C3656" s="0" t="s">
        <v>519</v>
      </c>
      <c r="D3656" s="0" t="s">
        <v>520</v>
      </c>
      <c r="E3656" s="0" t="s">
        <v>528</v>
      </c>
      <c r="F3656" s="0" t="s">
        <v>539</v>
      </c>
      <c r="G3656" s="0" t="s">
        <v>530</v>
      </c>
    </row>
    <row r="3657" customFormat="false" ht="12.8" hidden="false" customHeight="false" outlineLevel="0" collapsed="false">
      <c r="A3657" s="0" t="s">
        <v>18</v>
      </c>
      <c r="B3657" s="0" t="s">
        <v>410</v>
      </c>
      <c r="C3657" s="0" t="s">
        <v>519</v>
      </c>
      <c r="D3657" s="0" t="s">
        <v>520</v>
      </c>
      <c r="E3657" s="0" t="s">
        <v>531</v>
      </c>
      <c r="F3657" s="0" t="s">
        <v>539</v>
      </c>
      <c r="G3657" s="0" t="s">
        <v>530</v>
      </c>
    </row>
    <row r="3658" customFormat="false" ht="12.8" hidden="false" customHeight="false" outlineLevel="0" collapsed="false">
      <c r="A3658" s="0" t="s">
        <v>18</v>
      </c>
      <c r="B3658" s="0" t="s">
        <v>410</v>
      </c>
      <c r="C3658" s="0" t="s">
        <v>519</v>
      </c>
      <c r="D3658" s="0" t="s">
        <v>520</v>
      </c>
      <c r="E3658" s="0" t="s">
        <v>533</v>
      </c>
      <c r="F3658" s="0" t="s">
        <v>539</v>
      </c>
      <c r="G3658" s="0" t="s">
        <v>530</v>
      </c>
    </row>
    <row r="3659" customFormat="false" ht="12.8" hidden="false" customHeight="false" outlineLevel="0" collapsed="false">
      <c r="A3659" s="0" t="s">
        <v>18</v>
      </c>
      <c r="B3659" s="0" t="s">
        <v>410</v>
      </c>
      <c r="C3659" s="0" t="s">
        <v>519</v>
      </c>
      <c r="D3659" s="0" t="s">
        <v>520</v>
      </c>
      <c r="E3659" s="0" t="s">
        <v>534</v>
      </c>
      <c r="F3659" s="0" t="s">
        <v>539</v>
      </c>
      <c r="G3659" s="0" t="s">
        <v>530</v>
      </c>
    </row>
    <row r="3660" customFormat="false" ht="12.8" hidden="false" customHeight="false" outlineLevel="0" collapsed="false">
      <c r="A3660" s="0" t="s">
        <v>18</v>
      </c>
      <c r="B3660" s="0" t="s">
        <v>410</v>
      </c>
      <c r="C3660" s="0" t="s">
        <v>519</v>
      </c>
      <c r="D3660" s="0" t="s">
        <v>520</v>
      </c>
      <c r="E3660" s="0" t="s">
        <v>535</v>
      </c>
      <c r="F3660" s="0" t="s">
        <v>539</v>
      </c>
      <c r="G3660" s="0" t="s">
        <v>530</v>
      </c>
    </row>
    <row r="3661" customFormat="false" ht="12.8" hidden="false" customHeight="false" outlineLevel="0" collapsed="false">
      <c r="A3661" s="0" t="s">
        <v>18</v>
      </c>
      <c r="B3661" s="0" t="s">
        <v>410</v>
      </c>
      <c r="C3661" s="0" t="s">
        <v>519</v>
      </c>
      <c r="D3661" s="0" t="s">
        <v>520</v>
      </c>
      <c r="E3661" s="0" t="s">
        <v>536</v>
      </c>
      <c r="F3661" s="0" t="s">
        <v>539</v>
      </c>
      <c r="G3661" s="0" t="s">
        <v>530</v>
      </c>
    </row>
    <row r="3662" customFormat="false" ht="12.8" hidden="false" customHeight="false" outlineLevel="0" collapsed="false">
      <c r="A3662" s="0" t="s">
        <v>18</v>
      </c>
      <c r="B3662" s="0" t="s">
        <v>410</v>
      </c>
      <c r="C3662" s="0" t="s">
        <v>521</v>
      </c>
      <c r="D3662" s="0" t="s">
        <v>520</v>
      </c>
      <c r="E3662" s="0" t="s">
        <v>537</v>
      </c>
      <c r="F3662" s="0" t="s">
        <v>539</v>
      </c>
      <c r="G3662" s="0" t="s">
        <v>530</v>
      </c>
    </row>
    <row r="3663" customFormat="false" ht="12.8" hidden="false" customHeight="false" outlineLevel="0" collapsed="false">
      <c r="A3663" s="0" t="s">
        <v>18</v>
      </c>
      <c r="B3663" s="0" t="s">
        <v>410</v>
      </c>
      <c r="C3663" s="0" t="s">
        <v>521</v>
      </c>
      <c r="D3663" s="0" t="s">
        <v>520</v>
      </c>
      <c r="E3663" s="0" t="s">
        <v>531</v>
      </c>
      <c r="F3663" s="0" t="s">
        <v>539</v>
      </c>
      <c r="G3663" s="0" t="s">
        <v>530</v>
      </c>
    </row>
    <row r="3664" customFormat="false" ht="12.8" hidden="false" customHeight="false" outlineLevel="0" collapsed="false">
      <c r="A3664" s="0" t="s">
        <v>18</v>
      </c>
      <c r="B3664" s="0" t="s">
        <v>410</v>
      </c>
      <c r="C3664" s="0" t="s">
        <v>521</v>
      </c>
      <c r="D3664" s="0" t="s">
        <v>520</v>
      </c>
      <c r="E3664" s="0" t="s">
        <v>538</v>
      </c>
      <c r="F3664" s="0" t="s">
        <v>539</v>
      </c>
      <c r="G3664" s="0" t="s">
        <v>530</v>
      </c>
    </row>
    <row r="3665" customFormat="false" ht="12.8" hidden="false" customHeight="false" outlineLevel="0" collapsed="false">
      <c r="A3665" s="0" t="s">
        <v>18</v>
      </c>
      <c r="B3665" s="0" t="s">
        <v>410</v>
      </c>
      <c r="C3665" s="0" t="s">
        <v>521</v>
      </c>
      <c r="D3665" s="0" t="s">
        <v>520</v>
      </c>
      <c r="E3665" s="0" t="s">
        <v>536</v>
      </c>
      <c r="F3665" s="0" t="s">
        <v>539</v>
      </c>
      <c r="G3665" s="0" t="s">
        <v>530</v>
      </c>
    </row>
    <row r="3666" customFormat="false" ht="12.8" hidden="false" customHeight="false" outlineLevel="0" collapsed="false">
      <c r="A3666" s="0" t="s">
        <v>18</v>
      </c>
      <c r="B3666" s="0" t="s">
        <v>411</v>
      </c>
      <c r="C3666" s="0" t="s">
        <v>519</v>
      </c>
      <c r="D3666" s="0" t="s">
        <v>520</v>
      </c>
      <c r="E3666" s="0" t="s">
        <v>528</v>
      </c>
      <c r="F3666" s="0" t="s">
        <v>539</v>
      </c>
      <c r="G3666" s="0" t="s">
        <v>530</v>
      </c>
    </row>
    <row r="3667" customFormat="false" ht="12.8" hidden="false" customHeight="false" outlineLevel="0" collapsed="false">
      <c r="A3667" s="0" t="s">
        <v>18</v>
      </c>
      <c r="B3667" s="0" t="s">
        <v>411</v>
      </c>
      <c r="C3667" s="0" t="s">
        <v>519</v>
      </c>
      <c r="D3667" s="0" t="s">
        <v>520</v>
      </c>
      <c r="E3667" s="0" t="s">
        <v>531</v>
      </c>
      <c r="F3667" s="0" t="s">
        <v>539</v>
      </c>
      <c r="G3667" s="0" t="s">
        <v>530</v>
      </c>
    </row>
    <row r="3668" customFormat="false" ht="12.8" hidden="false" customHeight="false" outlineLevel="0" collapsed="false">
      <c r="A3668" s="0" t="s">
        <v>18</v>
      </c>
      <c r="B3668" s="0" t="s">
        <v>411</v>
      </c>
      <c r="C3668" s="0" t="s">
        <v>519</v>
      </c>
      <c r="D3668" s="0" t="s">
        <v>520</v>
      </c>
      <c r="E3668" s="0" t="s">
        <v>533</v>
      </c>
      <c r="F3668" s="0" t="s">
        <v>539</v>
      </c>
      <c r="G3668" s="0" t="s">
        <v>530</v>
      </c>
    </row>
    <row r="3669" customFormat="false" ht="12.8" hidden="false" customHeight="false" outlineLevel="0" collapsed="false">
      <c r="A3669" s="0" t="s">
        <v>18</v>
      </c>
      <c r="B3669" s="0" t="s">
        <v>411</v>
      </c>
      <c r="C3669" s="0" t="s">
        <v>519</v>
      </c>
      <c r="D3669" s="0" t="s">
        <v>520</v>
      </c>
      <c r="E3669" s="0" t="s">
        <v>534</v>
      </c>
      <c r="F3669" s="0" t="s">
        <v>539</v>
      </c>
      <c r="G3669" s="0" t="s">
        <v>530</v>
      </c>
    </row>
    <row r="3670" customFormat="false" ht="12.8" hidden="false" customHeight="false" outlineLevel="0" collapsed="false">
      <c r="A3670" s="0" t="s">
        <v>18</v>
      </c>
      <c r="B3670" s="0" t="s">
        <v>411</v>
      </c>
      <c r="C3670" s="0" t="s">
        <v>519</v>
      </c>
      <c r="D3670" s="0" t="s">
        <v>520</v>
      </c>
      <c r="E3670" s="0" t="s">
        <v>535</v>
      </c>
      <c r="F3670" s="0" t="s">
        <v>539</v>
      </c>
      <c r="G3670" s="0" t="s">
        <v>530</v>
      </c>
    </row>
    <row r="3671" customFormat="false" ht="12.8" hidden="false" customHeight="false" outlineLevel="0" collapsed="false">
      <c r="A3671" s="0" t="s">
        <v>18</v>
      </c>
      <c r="B3671" s="0" t="s">
        <v>411</v>
      </c>
      <c r="C3671" s="0" t="s">
        <v>519</v>
      </c>
      <c r="D3671" s="0" t="s">
        <v>520</v>
      </c>
      <c r="E3671" s="0" t="s">
        <v>536</v>
      </c>
      <c r="F3671" s="0" t="s">
        <v>539</v>
      </c>
      <c r="G3671" s="0" t="s">
        <v>530</v>
      </c>
    </row>
    <row r="3672" customFormat="false" ht="12.8" hidden="false" customHeight="false" outlineLevel="0" collapsed="false">
      <c r="A3672" s="0" t="s">
        <v>18</v>
      </c>
      <c r="B3672" s="0" t="s">
        <v>411</v>
      </c>
      <c r="C3672" s="0" t="s">
        <v>521</v>
      </c>
      <c r="D3672" s="0" t="s">
        <v>520</v>
      </c>
      <c r="E3672" s="0" t="s">
        <v>537</v>
      </c>
      <c r="F3672" s="0" t="s">
        <v>539</v>
      </c>
      <c r="G3672" s="0" t="s">
        <v>530</v>
      </c>
    </row>
    <row r="3673" customFormat="false" ht="12.8" hidden="false" customHeight="false" outlineLevel="0" collapsed="false">
      <c r="A3673" s="0" t="s">
        <v>18</v>
      </c>
      <c r="B3673" s="0" t="s">
        <v>411</v>
      </c>
      <c r="C3673" s="0" t="s">
        <v>521</v>
      </c>
      <c r="D3673" s="0" t="s">
        <v>520</v>
      </c>
      <c r="E3673" s="0" t="s">
        <v>531</v>
      </c>
      <c r="F3673" s="0" t="s">
        <v>539</v>
      </c>
      <c r="G3673" s="0" t="s">
        <v>530</v>
      </c>
    </row>
    <row r="3674" customFormat="false" ht="12.8" hidden="false" customHeight="false" outlineLevel="0" collapsed="false">
      <c r="A3674" s="0" t="s">
        <v>18</v>
      </c>
      <c r="B3674" s="0" t="s">
        <v>411</v>
      </c>
      <c r="C3674" s="0" t="s">
        <v>521</v>
      </c>
      <c r="D3674" s="0" t="s">
        <v>520</v>
      </c>
      <c r="E3674" s="0" t="s">
        <v>538</v>
      </c>
      <c r="F3674" s="0" t="s">
        <v>539</v>
      </c>
      <c r="G3674" s="0" t="s">
        <v>530</v>
      </c>
    </row>
    <row r="3675" customFormat="false" ht="12.8" hidden="false" customHeight="false" outlineLevel="0" collapsed="false">
      <c r="A3675" s="0" t="s">
        <v>18</v>
      </c>
      <c r="B3675" s="0" t="s">
        <v>411</v>
      </c>
      <c r="C3675" s="0" t="s">
        <v>521</v>
      </c>
      <c r="D3675" s="0" t="s">
        <v>520</v>
      </c>
      <c r="E3675" s="0" t="s">
        <v>536</v>
      </c>
      <c r="F3675" s="0" t="s">
        <v>539</v>
      </c>
      <c r="G3675" s="0" t="s">
        <v>530</v>
      </c>
    </row>
    <row r="3676" customFormat="false" ht="12.8" hidden="false" customHeight="false" outlineLevel="0" collapsed="false">
      <c r="A3676" s="0" t="s">
        <v>19</v>
      </c>
      <c r="B3676" s="0" t="s">
        <v>412</v>
      </c>
      <c r="C3676" s="0" t="s">
        <v>519</v>
      </c>
      <c r="D3676" s="0" t="s">
        <v>520</v>
      </c>
      <c r="E3676" s="0" t="s">
        <v>528</v>
      </c>
      <c r="F3676" s="0" t="s">
        <v>539</v>
      </c>
      <c r="G3676" s="0" t="s">
        <v>530</v>
      </c>
    </row>
    <row r="3677" customFormat="false" ht="12.8" hidden="false" customHeight="false" outlineLevel="0" collapsed="false">
      <c r="A3677" s="0" t="s">
        <v>19</v>
      </c>
      <c r="B3677" s="0" t="s">
        <v>412</v>
      </c>
      <c r="C3677" s="0" t="s">
        <v>519</v>
      </c>
      <c r="D3677" s="0" t="s">
        <v>520</v>
      </c>
      <c r="E3677" s="0" t="s">
        <v>531</v>
      </c>
      <c r="F3677" s="0" t="s">
        <v>539</v>
      </c>
      <c r="G3677" s="0" t="s">
        <v>530</v>
      </c>
    </row>
    <row r="3678" customFormat="false" ht="12.8" hidden="false" customHeight="false" outlineLevel="0" collapsed="false">
      <c r="A3678" s="0" t="s">
        <v>19</v>
      </c>
      <c r="B3678" s="0" t="s">
        <v>412</v>
      </c>
      <c r="C3678" s="0" t="s">
        <v>519</v>
      </c>
      <c r="D3678" s="0" t="s">
        <v>520</v>
      </c>
      <c r="E3678" s="0" t="s">
        <v>533</v>
      </c>
      <c r="F3678" s="0" t="s">
        <v>539</v>
      </c>
      <c r="G3678" s="0" t="s">
        <v>530</v>
      </c>
    </row>
    <row r="3679" customFormat="false" ht="12.8" hidden="false" customHeight="false" outlineLevel="0" collapsed="false">
      <c r="A3679" s="0" t="s">
        <v>19</v>
      </c>
      <c r="B3679" s="0" t="s">
        <v>412</v>
      </c>
      <c r="C3679" s="0" t="s">
        <v>519</v>
      </c>
      <c r="D3679" s="0" t="s">
        <v>520</v>
      </c>
      <c r="E3679" s="0" t="s">
        <v>534</v>
      </c>
      <c r="F3679" s="0" t="s">
        <v>539</v>
      </c>
      <c r="G3679" s="0" t="s">
        <v>530</v>
      </c>
    </row>
    <row r="3680" customFormat="false" ht="12.8" hidden="false" customHeight="false" outlineLevel="0" collapsed="false">
      <c r="A3680" s="0" t="s">
        <v>19</v>
      </c>
      <c r="B3680" s="0" t="s">
        <v>412</v>
      </c>
      <c r="C3680" s="0" t="s">
        <v>519</v>
      </c>
      <c r="D3680" s="0" t="s">
        <v>520</v>
      </c>
      <c r="E3680" s="0" t="s">
        <v>535</v>
      </c>
      <c r="F3680" s="0" t="s">
        <v>539</v>
      </c>
      <c r="G3680" s="0" t="s">
        <v>530</v>
      </c>
    </row>
    <row r="3681" customFormat="false" ht="12.8" hidden="false" customHeight="false" outlineLevel="0" collapsed="false">
      <c r="A3681" s="0" t="s">
        <v>19</v>
      </c>
      <c r="B3681" s="0" t="s">
        <v>412</v>
      </c>
      <c r="C3681" s="0" t="s">
        <v>519</v>
      </c>
      <c r="D3681" s="0" t="s">
        <v>520</v>
      </c>
      <c r="E3681" s="0" t="s">
        <v>536</v>
      </c>
      <c r="F3681" s="0" t="s">
        <v>539</v>
      </c>
      <c r="G3681" s="0" t="s">
        <v>530</v>
      </c>
    </row>
    <row r="3682" customFormat="false" ht="12.8" hidden="false" customHeight="false" outlineLevel="0" collapsed="false">
      <c r="A3682" s="0" t="s">
        <v>19</v>
      </c>
      <c r="B3682" s="0" t="s">
        <v>412</v>
      </c>
      <c r="C3682" s="0" t="s">
        <v>521</v>
      </c>
      <c r="D3682" s="0" t="s">
        <v>520</v>
      </c>
      <c r="E3682" s="0" t="s">
        <v>537</v>
      </c>
      <c r="F3682" s="0" t="s">
        <v>539</v>
      </c>
      <c r="G3682" s="0" t="s">
        <v>530</v>
      </c>
    </row>
    <row r="3683" customFormat="false" ht="12.8" hidden="false" customHeight="false" outlineLevel="0" collapsed="false">
      <c r="A3683" s="0" t="s">
        <v>19</v>
      </c>
      <c r="B3683" s="0" t="s">
        <v>412</v>
      </c>
      <c r="C3683" s="0" t="s">
        <v>521</v>
      </c>
      <c r="D3683" s="0" t="s">
        <v>520</v>
      </c>
      <c r="E3683" s="0" t="s">
        <v>531</v>
      </c>
      <c r="F3683" s="0" t="s">
        <v>539</v>
      </c>
      <c r="G3683" s="0" t="s">
        <v>530</v>
      </c>
    </row>
    <row r="3684" customFormat="false" ht="12.8" hidden="false" customHeight="false" outlineLevel="0" collapsed="false">
      <c r="A3684" s="0" t="s">
        <v>19</v>
      </c>
      <c r="B3684" s="0" t="s">
        <v>412</v>
      </c>
      <c r="C3684" s="0" t="s">
        <v>521</v>
      </c>
      <c r="D3684" s="0" t="s">
        <v>520</v>
      </c>
      <c r="E3684" s="0" t="s">
        <v>538</v>
      </c>
      <c r="F3684" s="0" t="s">
        <v>539</v>
      </c>
      <c r="G3684" s="0" t="s">
        <v>530</v>
      </c>
    </row>
    <row r="3685" customFormat="false" ht="12.8" hidden="false" customHeight="false" outlineLevel="0" collapsed="false">
      <c r="A3685" s="0" t="s">
        <v>19</v>
      </c>
      <c r="B3685" s="0" t="s">
        <v>412</v>
      </c>
      <c r="C3685" s="0" t="s">
        <v>521</v>
      </c>
      <c r="D3685" s="0" t="s">
        <v>520</v>
      </c>
      <c r="E3685" s="0" t="s">
        <v>536</v>
      </c>
      <c r="F3685" s="0" t="s">
        <v>539</v>
      </c>
      <c r="G3685" s="0" t="s">
        <v>530</v>
      </c>
    </row>
    <row r="3686" customFormat="false" ht="12.8" hidden="false" customHeight="false" outlineLevel="0" collapsed="false">
      <c r="A3686" s="0" t="s">
        <v>19</v>
      </c>
      <c r="B3686" s="0" t="s">
        <v>413</v>
      </c>
      <c r="C3686" s="0" t="s">
        <v>519</v>
      </c>
      <c r="D3686" s="0" t="s">
        <v>520</v>
      </c>
      <c r="E3686" s="0" t="s">
        <v>528</v>
      </c>
      <c r="F3686" s="0" t="s">
        <v>539</v>
      </c>
      <c r="G3686" s="0" t="s">
        <v>530</v>
      </c>
    </row>
    <row r="3687" customFormat="false" ht="12.8" hidden="false" customHeight="false" outlineLevel="0" collapsed="false">
      <c r="A3687" s="0" t="s">
        <v>19</v>
      </c>
      <c r="B3687" s="0" t="s">
        <v>413</v>
      </c>
      <c r="C3687" s="0" t="s">
        <v>519</v>
      </c>
      <c r="D3687" s="0" t="s">
        <v>520</v>
      </c>
      <c r="E3687" s="0" t="s">
        <v>531</v>
      </c>
      <c r="F3687" s="0" t="s">
        <v>539</v>
      </c>
      <c r="G3687" s="0" t="s">
        <v>530</v>
      </c>
    </row>
    <row r="3688" customFormat="false" ht="12.8" hidden="false" customHeight="false" outlineLevel="0" collapsed="false">
      <c r="A3688" s="0" t="s">
        <v>19</v>
      </c>
      <c r="B3688" s="0" t="s">
        <v>413</v>
      </c>
      <c r="C3688" s="0" t="s">
        <v>519</v>
      </c>
      <c r="D3688" s="0" t="s">
        <v>520</v>
      </c>
      <c r="E3688" s="0" t="s">
        <v>533</v>
      </c>
      <c r="F3688" s="0" t="s">
        <v>539</v>
      </c>
      <c r="G3688" s="0" t="s">
        <v>530</v>
      </c>
    </row>
    <row r="3689" customFormat="false" ht="12.8" hidden="false" customHeight="false" outlineLevel="0" collapsed="false">
      <c r="A3689" s="0" t="s">
        <v>19</v>
      </c>
      <c r="B3689" s="0" t="s">
        <v>413</v>
      </c>
      <c r="C3689" s="0" t="s">
        <v>519</v>
      </c>
      <c r="D3689" s="0" t="s">
        <v>520</v>
      </c>
      <c r="E3689" s="0" t="s">
        <v>534</v>
      </c>
      <c r="F3689" s="0" t="s">
        <v>539</v>
      </c>
      <c r="G3689" s="0" t="s">
        <v>530</v>
      </c>
    </row>
    <row r="3690" customFormat="false" ht="12.8" hidden="false" customHeight="false" outlineLevel="0" collapsed="false">
      <c r="A3690" s="0" t="s">
        <v>19</v>
      </c>
      <c r="B3690" s="0" t="s">
        <v>413</v>
      </c>
      <c r="C3690" s="0" t="s">
        <v>519</v>
      </c>
      <c r="D3690" s="0" t="s">
        <v>520</v>
      </c>
      <c r="E3690" s="0" t="s">
        <v>535</v>
      </c>
      <c r="F3690" s="0" t="s">
        <v>539</v>
      </c>
      <c r="G3690" s="0" t="s">
        <v>530</v>
      </c>
    </row>
    <row r="3691" customFormat="false" ht="12.8" hidden="false" customHeight="false" outlineLevel="0" collapsed="false">
      <c r="A3691" s="0" t="s">
        <v>19</v>
      </c>
      <c r="B3691" s="0" t="s">
        <v>413</v>
      </c>
      <c r="C3691" s="0" t="s">
        <v>519</v>
      </c>
      <c r="D3691" s="0" t="s">
        <v>520</v>
      </c>
      <c r="E3691" s="0" t="s">
        <v>536</v>
      </c>
      <c r="F3691" s="0" t="s">
        <v>539</v>
      </c>
      <c r="G3691" s="0" t="s">
        <v>530</v>
      </c>
    </row>
    <row r="3692" customFormat="false" ht="12.8" hidden="false" customHeight="false" outlineLevel="0" collapsed="false">
      <c r="A3692" s="0" t="s">
        <v>19</v>
      </c>
      <c r="B3692" s="0" t="s">
        <v>413</v>
      </c>
      <c r="C3692" s="0" t="s">
        <v>521</v>
      </c>
      <c r="D3692" s="0" t="s">
        <v>520</v>
      </c>
      <c r="E3692" s="0" t="s">
        <v>537</v>
      </c>
      <c r="F3692" s="0" t="s">
        <v>539</v>
      </c>
      <c r="G3692" s="0" t="s">
        <v>530</v>
      </c>
    </row>
    <row r="3693" customFormat="false" ht="12.8" hidden="false" customHeight="false" outlineLevel="0" collapsed="false">
      <c r="A3693" s="0" t="s">
        <v>19</v>
      </c>
      <c r="B3693" s="0" t="s">
        <v>413</v>
      </c>
      <c r="C3693" s="0" t="s">
        <v>521</v>
      </c>
      <c r="D3693" s="0" t="s">
        <v>520</v>
      </c>
      <c r="E3693" s="0" t="s">
        <v>531</v>
      </c>
      <c r="F3693" s="0" t="s">
        <v>539</v>
      </c>
      <c r="G3693" s="0" t="s">
        <v>530</v>
      </c>
    </row>
    <row r="3694" customFormat="false" ht="12.8" hidden="false" customHeight="false" outlineLevel="0" collapsed="false">
      <c r="A3694" s="0" t="s">
        <v>19</v>
      </c>
      <c r="B3694" s="0" t="s">
        <v>413</v>
      </c>
      <c r="C3694" s="0" t="s">
        <v>521</v>
      </c>
      <c r="D3694" s="0" t="s">
        <v>520</v>
      </c>
      <c r="E3694" s="0" t="s">
        <v>538</v>
      </c>
      <c r="F3694" s="0" t="s">
        <v>539</v>
      </c>
      <c r="G3694" s="0" t="s">
        <v>530</v>
      </c>
    </row>
    <row r="3695" customFormat="false" ht="12.8" hidden="false" customHeight="false" outlineLevel="0" collapsed="false">
      <c r="A3695" s="0" t="s">
        <v>19</v>
      </c>
      <c r="B3695" s="0" t="s">
        <v>413</v>
      </c>
      <c r="C3695" s="0" t="s">
        <v>521</v>
      </c>
      <c r="D3695" s="0" t="s">
        <v>520</v>
      </c>
      <c r="E3695" s="0" t="s">
        <v>536</v>
      </c>
      <c r="F3695" s="0" t="s">
        <v>539</v>
      </c>
      <c r="G3695" s="0" t="s">
        <v>530</v>
      </c>
    </row>
    <row r="3696" customFormat="false" ht="12.8" hidden="false" customHeight="false" outlineLevel="0" collapsed="false">
      <c r="A3696" s="0" t="s">
        <v>19</v>
      </c>
      <c r="B3696" s="0" t="s">
        <v>414</v>
      </c>
      <c r="C3696" s="0" t="s">
        <v>519</v>
      </c>
      <c r="D3696" s="0" t="s">
        <v>520</v>
      </c>
      <c r="E3696" s="0" t="s">
        <v>528</v>
      </c>
      <c r="F3696" s="0" t="s">
        <v>539</v>
      </c>
      <c r="G3696" s="0" t="s">
        <v>530</v>
      </c>
    </row>
    <row r="3697" customFormat="false" ht="12.8" hidden="false" customHeight="false" outlineLevel="0" collapsed="false">
      <c r="A3697" s="0" t="s">
        <v>19</v>
      </c>
      <c r="B3697" s="0" t="s">
        <v>414</v>
      </c>
      <c r="C3697" s="0" t="s">
        <v>519</v>
      </c>
      <c r="D3697" s="0" t="s">
        <v>520</v>
      </c>
      <c r="E3697" s="0" t="s">
        <v>531</v>
      </c>
      <c r="F3697" s="0" t="s">
        <v>539</v>
      </c>
      <c r="G3697" s="0" t="s">
        <v>530</v>
      </c>
    </row>
    <row r="3698" customFormat="false" ht="12.8" hidden="false" customHeight="false" outlineLevel="0" collapsed="false">
      <c r="A3698" s="0" t="s">
        <v>19</v>
      </c>
      <c r="B3698" s="0" t="s">
        <v>414</v>
      </c>
      <c r="C3698" s="0" t="s">
        <v>519</v>
      </c>
      <c r="D3698" s="0" t="s">
        <v>520</v>
      </c>
      <c r="E3698" s="0" t="s">
        <v>533</v>
      </c>
      <c r="F3698" s="0" t="s">
        <v>539</v>
      </c>
      <c r="G3698" s="0" t="s">
        <v>530</v>
      </c>
    </row>
    <row r="3699" customFormat="false" ht="12.8" hidden="false" customHeight="false" outlineLevel="0" collapsed="false">
      <c r="A3699" s="0" t="s">
        <v>19</v>
      </c>
      <c r="B3699" s="0" t="s">
        <v>414</v>
      </c>
      <c r="C3699" s="0" t="s">
        <v>519</v>
      </c>
      <c r="D3699" s="0" t="s">
        <v>520</v>
      </c>
      <c r="E3699" s="0" t="s">
        <v>534</v>
      </c>
      <c r="F3699" s="0" t="s">
        <v>539</v>
      </c>
      <c r="G3699" s="0" t="s">
        <v>530</v>
      </c>
    </row>
    <row r="3700" customFormat="false" ht="12.8" hidden="false" customHeight="false" outlineLevel="0" collapsed="false">
      <c r="A3700" s="0" t="s">
        <v>19</v>
      </c>
      <c r="B3700" s="0" t="s">
        <v>414</v>
      </c>
      <c r="C3700" s="0" t="s">
        <v>519</v>
      </c>
      <c r="D3700" s="0" t="s">
        <v>520</v>
      </c>
      <c r="E3700" s="0" t="s">
        <v>535</v>
      </c>
      <c r="F3700" s="0" t="s">
        <v>539</v>
      </c>
      <c r="G3700" s="0" t="s">
        <v>530</v>
      </c>
    </row>
    <row r="3701" customFormat="false" ht="12.8" hidden="false" customHeight="false" outlineLevel="0" collapsed="false">
      <c r="A3701" s="0" t="s">
        <v>19</v>
      </c>
      <c r="B3701" s="0" t="s">
        <v>414</v>
      </c>
      <c r="C3701" s="0" t="s">
        <v>519</v>
      </c>
      <c r="D3701" s="0" t="s">
        <v>520</v>
      </c>
      <c r="E3701" s="0" t="s">
        <v>536</v>
      </c>
      <c r="F3701" s="0" t="s">
        <v>539</v>
      </c>
      <c r="G3701" s="0" t="s">
        <v>530</v>
      </c>
    </row>
    <row r="3702" customFormat="false" ht="12.8" hidden="false" customHeight="false" outlineLevel="0" collapsed="false">
      <c r="A3702" s="0" t="s">
        <v>19</v>
      </c>
      <c r="B3702" s="0" t="s">
        <v>414</v>
      </c>
      <c r="C3702" s="0" t="s">
        <v>521</v>
      </c>
      <c r="D3702" s="0" t="s">
        <v>520</v>
      </c>
      <c r="E3702" s="0" t="s">
        <v>537</v>
      </c>
      <c r="F3702" s="0" t="s">
        <v>539</v>
      </c>
      <c r="G3702" s="0" t="s">
        <v>530</v>
      </c>
    </row>
    <row r="3703" customFormat="false" ht="12.8" hidden="false" customHeight="false" outlineLevel="0" collapsed="false">
      <c r="A3703" s="0" t="s">
        <v>19</v>
      </c>
      <c r="B3703" s="0" t="s">
        <v>414</v>
      </c>
      <c r="C3703" s="0" t="s">
        <v>521</v>
      </c>
      <c r="D3703" s="0" t="s">
        <v>520</v>
      </c>
      <c r="E3703" s="0" t="s">
        <v>531</v>
      </c>
      <c r="F3703" s="0" t="s">
        <v>539</v>
      </c>
      <c r="G3703" s="0" t="s">
        <v>530</v>
      </c>
    </row>
    <row r="3704" customFormat="false" ht="12.8" hidden="false" customHeight="false" outlineLevel="0" collapsed="false">
      <c r="A3704" s="0" t="s">
        <v>19</v>
      </c>
      <c r="B3704" s="0" t="s">
        <v>414</v>
      </c>
      <c r="C3704" s="0" t="s">
        <v>521</v>
      </c>
      <c r="D3704" s="0" t="s">
        <v>520</v>
      </c>
      <c r="E3704" s="0" t="s">
        <v>538</v>
      </c>
      <c r="F3704" s="0" t="s">
        <v>539</v>
      </c>
      <c r="G3704" s="0" t="s">
        <v>530</v>
      </c>
    </row>
    <row r="3705" customFormat="false" ht="12.8" hidden="false" customHeight="false" outlineLevel="0" collapsed="false">
      <c r="A3705" s="0" t="s">
        <v>19</v>
      </c>
      <c r="B3705" s="0" t="s">
        <v>414</v>
      </c>
      <c r="C3705" s="0" t="s">
        <v>521</v>
      </c>
      <c r="D3705" s="0" t="s">
        <v>520</v>
      </c>
      <c r="E3705" s="0" t="s">
        <v>536</v>
      </c>
      <c r="F3705" s="0" t="s">
        <v>539</v>
      </c>
      <c r="G3705" s="0" t="s">
        <v>530</v>
      </c>
    </row>
    <row r="3706" customFormat="false" ht="12.8" hidden="false" customHeight="false" outlineLevel="0" collapsed="false">
      <c r="A3706" s="0" t="s">
        <v>19</v>
      </c>
      <c r="B3706" s="0" t="s">
        <v>415</v>
      </c>
      <c r="C3706" s="0" t="s">
        <v>519</v>
      </c>
      <c r="D3706" s="0" t="s">
        <v>520</v>
      </c>
      <c r="E3706" s="0" t="s">
        <v>528</v>
      </c>
      <c r="F3706" s="0" t="s">
        <v>539</v>
      </c>
      <c r="G3706" s="0" t="s">
        <v>530</v>
      </c>
    </row>
    <row r="3707" customFormat="false" ht="12.8" hidden="false" customHeight="false" outlineLevel="0" collapsed="false">
      <c r="A3707" s="0" t="s">
        <v>19</v>
      </c>
      <c r="B3707" s="0" t="s">
        <v>415</v>
      </c>
      <c r="C3707" s="0" t="s">
        <v>519</v>
      </c>
      <c r="D3707" s="0" t="s">
        <v>520</v>
      </c>
      <c r="E3707" s="0" t="s">
        <v>531</v>
      </c>
      <c r="F3707" s="0" t="s">
        <v>539</v>
      </c>
      <c r="G3707" s="0" t="s">
        <v>530</v>
      </c>
    </row>
    <row r="3708" customFormat="false" ht="12.8" hidden="false" customHeight="false" outlineLevel="0" collapsed="false">
      <c r="A3708" s="0" t="s">
        <v>19</v>
      </c>
      <c r="B3708" s="0" t="s">
        <v>415</v>
      </c>
      <c r="C3708" s="0" t="s">
        <v>519</v>
      </c>
      <c r="D3708" s="0" t="s">
        <v>520</v>
      </c>
      <c r="E3708" s="0" t="s">
        <v>533</v>
      </c>
      <c r="F3708" s="0" t="s">
        <v>539</v>
      </c>
      <c r="G3708" s="0" t="s">
        <v>530</v>
      </c>
    </row>
    <row r="3709" customFormat="false" ht="12.8" hidden="false" customHeight="false" outlineLevel="0" collapsed="false">
      <c r="A3709" s="0" t="s">
        <v>19</v>
      </c>
      <c r="B3709" s="0" t="s">
        <v>415</v>
      </c>
      <c r="C3709" s="0" t="s">
        <v>519</v>
      </c>
      <c r="D3709" s="0" t="s">
        <v>520</v>
      </c>
      <c r="E3709" s="0" t="s">
        <v>534</v>
      </c>
      <c r="F3709" s="0" t="s">
        <v>539</v>
      </c>
      <c r="G3709" s="0" t="s">
        <v>530</v>
      </c>
    </row>
    <row r="3710" customFormat="false" ht="12.8" hidden="false" customHeight="false" outlineLevel="0" collapsed="false">
      <c r="A3710" s="0" t="s">
        <v>19</v>
      </c>
      <c r="B3710" s="0" t="s">
        <v>415</v>
      </c>
      <c r="C3710" s="0" t="s">
        <v>519</v>
      </c>
      <c r="D3710" s="0" t="s">
        <v>520</v>
      </c>
      <c r="E3710" s="0" t="s">
        <v>535</v>
      </c>
      <c r="F3710" s="0" t="s">
        <v>539</v>
      </c>
      <c r="G3710" s="0" t="s">
        <v>530</v>
      </c>
    </row>
    <row r="3711" customFormat="false" ht="12.8" hidden="false" customHeight="false" outlineLevel="0" collapsed="false">
      <c r="A3711" s="0" t="s">
        <v>19</v>
      </c>
      <c r="B3711" s="0" t="s">
        <v>415</v>
      </c>
      <c r="C3711" s="0" t="s">
        <v>519</v>
      </c>
      <c r="D3711" s="0" t="s">
        <v>520</v>
      </c>
      <c r="E3711" s="0" t="s">
        <v>536</v>
      </c>
      <c r="F3711" s="0" t="s">
        <v>539</v>
      </c>
      <c r="G3711" s="0" t="s">
        <v>530</v>
      </c>
    </row>
    <row r="3712" customFormat="false" ht="12.8" hidden="false" customHeight="false" outlineLevel="0" collapsed="false">
      <c r="A3712" s="0" t="s">
        <v>19</v>
      </c>
      <c r="B3712" s="0" t="s">
        <v>415</v>
      </c>
      <c r="C3712" s="0" t="s">
        <v>521</v>
      </c>
      <c r="D3712" s="0" t="s">
        <v>520</v>
      </c>
      <c r="E3712" s="0" t="s">
        <v>537</v>
      </c>
      <c r="F3712" s="0" t="s">
        <v>539</v>
      </c>
      <c r="G3712" s="0" t="s">
        <v>530</v>
      </c>
    </row>
    <row r="3713" customFormat="false" ht="12.8" hidden="false" customHeight="false" outlineLevel="0" collapsed="false">
      <c r="A3713" s="0" t="s">
        <v>19</v>
      </c>
      <c r="B3713" s="0" t="s">
        <v>415</v>
      </c>
      <c r="C3713" s="0" t="s">
        <v>521</v>
      </c>
      <c r="D3713" s="0" t="s">
        <v>520</v>
      </c>
      <c r="E3713" s="0" t="s">
        <v>531</v>
      </c>
      <c r="F3713" s="0" t="s">
        <v>539</v>
      </c>
      <c r="G3713" s="0" t="s">
        <v>530</v>
      </c>
    </row>
    <row r="3714" customFormat="false" ht="12.8" hidden="false" customHeight="false" outlineLevel="0" collapsed="false">
      <c r="A3714" s="0" t="s">
        <v>19</v>
      </c>
      <c r="B3714" s="0" t="s">
        <v>415</v>
      </c>
      <c r="C3714" s="0" t="s">
        <v>521</v>
      </c>
      <c r="D3714" s="0" t="s">
        <v>520</v>
      </c>
      <c r="E3714" s="0" t="s">
        <v>538</v>
      </c>
      <c r="F3714" s="0" t="s">
        <v>539</v>
      </c>
      <c r="G3714" s="0" t="s">
        <v>530</v>
      </c>
    </row>
    <row r="3715" customFormat="false" ht="12.8" hidden="false" customHeight="false" outlineLevel="0" collapsed="false">
      <c r="A3715" s="0" t="s">
        <v>19</v>
      </c>
      <c r="B3715" s="0" t="s">
        <v>415</v>
      </c>
      <c r="C3715" s="0" t="s">
        <v>521</v>
      </c>
      <c r="D3715" s="0" t="s">
        <v>520</v>
      </c>
      <c r="E3715" s="0" t="s">
        <v>536</v>
      </c>
      <c r="F3715" s="0" t="s">
        <v>539</v>
      </c>
      <c r="G3715" s="0" t="s">
        <v>530</v>
      </c>
    </row>
    <row r="3716" customFormat="false" ht="12.8" hidden="false" customHeight="false" outlineLevel="0" collapsed="false">
      <c r="A3716" s="0" t="s">
        <v>19</v>
      </c>
      <c r="B3716" s="0" t="s">
        <v>416</v>
      </c>
      <c r="C3716" s="0" t="s">
        <v>519</v>
      </c>
      <c r="D3716" s="0" t="s">
        <v>520</v>
      </c>
      <c r="E3716" s="0" t="s">
        <v>528</v>
      </c>
      <c r="F3716" s="0" t="s">
        <v>539</v>
      </c>
      <c r="G3716" s="0" t="s">
        <v>530</v>
      </c>
    </row>
    <row r="3717" customFormat="false" ht="12.8" hidden="false" customHeight="false" outlineLevel="0" collapsed="false">
      <c r="A3717" s="0" t="s">
        <v>19</v>
      </c>
      <c r="B3717" s="0" t="s">
        <v>416</v>
      </c>
      <c r="C3717" s="0" t="s">
        <v>519</v>
      </c>
      <c r="D3717" s="0" t="s">
        <v>520</v>
      </c>
      <c r="E3717" s="0" t="s">
        <v>531</v>
      </c>
      <c r="F3717" s="0" t="s">
        <v>539</v>
      </c>
      <c r="G3717" s="0" t="s">
        <v>530</v>
      </c>
    </row>
    <row r="3718" customFormat="false" ht="12.8" hidden="false" customHeight="false" outlineLevel="0" collapsed="false">
      <c r="A3718" s="0" t="s">
        <v>19</v>
      </c>
      <c r="B3718" s="0" t="s">
        <v>416</v>
      </c>
      <c r="C3718" s="0" t="s">
        <v>519</v>
      </c>
      <c r="D3718" s="0" t="s">
        <v>520</v>
      </c>
      <c r="E3718" s="0" t="s">
        <v>533</v>
      </c>
      <c r="F3718" s="0" t="s">
        <v>539</v>
      </c>
      <c r="G3718" s="0" t="s">
        <v>530</v>
      </c>
    </row>
    <row r="3719" customFormat="false" ht="12.8" hidden="false" customHeight="false" outlineLevel="0" collapsed="false">
      <c r="A3719" s="0" t="s">
        <v>19</v>
      </c>
      <c r="B3719" s="0" t="s">
        <v>416</v>
      </c>
      <c r="C3719" s="0" t="s">
        <v>519</v>
      </c>
      <c r="D3719" s="0" t="s">
        <v>520</v>
      </c>
      <c r="E3719" s="0" t="s">
        <v>534</v>
      </c>
      <c r="F3719" s="0" t="s">
        <v>539</v>
      </c>
      <c r="G3719" s="0" t="s">
        <v>530</v>
      </c>
    </row>
    <row r="3720" customFormat="false" ht="12.8" hidden="false" customHeight="false" outlineLevel="0" collapsed="false">
      <c r="A3720" s="0" t="s">
        <v>19</v>
      </c>
      <c r="B3720" s="0" t="s">
        <v>416</v>
      </c>
      <c r="C3720" s="0" t="s">
        <v>519</v>
      </c>
      <c r="D3720" s="0" t="s">
        <v>520</v>
      </c>
      <c r="E3720" s="0" t="s">
        <v>535</v>
      </c>
      <c r="F3720" s="0" t="s">
        <v>539</v>
      </c>
      <c r="G3720" s="0" t="s">
        <v>530</v>
      </c>
    </row>
    <row r="3721" customFormat="false" ht="12.8" hidden="false" customHeight="false" outlineLevel="0" collapsed="false">
      <c r="A3721" s="0" t="s">
        <v>19</v>
      </c>
      <c r="B3721" s="0" t="s">
        <v>416</v>
      </c>
      <c r="C3721" s="0" t="s">
        <v>519</v>
      </c>
      <c r="D3721" s="0" t="s">
        <v>520</v>
      </c>
      <c r="E3721" s="0" t="s">
        <v>536</v>
      </c>
      <c r="F3721" s="0" t="s">
        <v>539</v>
      </c>
      <c r="G3721" s="0" t="s">
        <v>530</v>
      </c>
    </row>
    <row r="3722" customFormat="false" ht="12.8" hidden="false" customHeight="false" outlineLevel="0" collapsed="false">
      <c r="A3722" s="0" t="s">
        <v>19</v>
      </c>
      <c r="B3722" s="0" t="s">
        <v>416</v>
      </c>
      <c r="C3722" s="0" t="s">
        <v>521</v>
      </c>
      <c r="D3722" s="0" t="s">
        <v>520</v>
      </c>
      <c r="E3722" s="0" t="s">
        <v>537</v>
      </c>
      <c r="F3722" s="0" t="s">
        <v>539</v>
      </c>
      <c r="G3722" s="0" t="s">
        <v>530</v>
      </c>
    </row>
    <row r="3723" customFormat="false" ht="12.8" hidden="false" customHeight="false" outlineLevel="0" collapsed="false">
      <c r="A3723" s="0" t="s">
        <v>19</v>
      </c>
      <c r="B3723" s="0" t="s">
        <v>416</v>
      </c>
      <c r="C3723" s="0" t="s">
        <v>521</v>
      </c>
      <c r="D3723" s="0" t="s">
        <v>520</v>
      </c>
      <c r="E3723" s="0" t="s">
        <v>531</v>
      </c>
      <c r="F3723" s="0" t="s">
        <v>539</v>
      </c>
      <c r="G3723" s="0" t="s">
        <v>530</v>
      </c>
    </row>
    <row r="3724" customFormat="false" ht="12.8" hidden="false" customHeight="false" outlineLevel="0" collapsed="false">
      <c r="A3724" s="0" t="s">
        <v>19</v>
      </c>
      <c r="B3724" s="0" t="s">
        <v>416</v>
      </c>
      <c r="C3724" s="0" t="s">
        <v>521</v>
      </c>
      <c r="D3724" s="0" t="s">
        <v>520</v>
      </c>
      <c r="E3724" s="0" t="s">
        <v>538</v>
      </c>
      <c r="F3724" s="0" t="s">
        <v>539</v>
      </c>
      <c r="G3724" s="0" t="s">
        <v>530</v>
      </c>
    </row>
    <row r="3725" customFormat="false" ht="12.8" hidden="false" customHeight="false" outlineLevel="0" collapsed="false">
      <c r="A3725" s="0" t="s">
        <v>19</v>
      </c>
      <c r="B3725" s="0" t="s">
        <v>416</v>
      </c>
      <c r="C3725" s="0" t="s">
        <v>521</v>
      </c>
      <c r="D3725" s="0" t="s">
        <v>520</v>
      </c>
      <c r="E3725" s="0" t="s">
        <v>536</v>
      </c>
      <c r="F3725" s="0" t="s">
        <v>539</v>
      </c>
      <c r="G3725" s="0" t="s">
        <v>530</v>
      </c>
    </row>
    <row r="3726" customFormat="false" ht="12.8" hidden="false" customHeight="false" outlineLevel="0" collapsed="false">
      <c r="A3726" s="0" t="s">
        <v>19</v>
      </c>
      <c r="B3726" s="0" t="s">
        <v>417</v>
      </c>
      <c r="C3726" s="0" t="s">
        <v>519</v>
      </c>
      <c r="D3726" s="0" t="s">
        <v>520</v>
      </c>
      <c r="E3726" s="0" t="s">
        <v>528</v>
      </c>
      <c r="F3726" s="0" t="s">
        <v>539</v>
      </c>
      <c r="G3726" s="0" t="s">
        <v>530</v>
      </c>
    </row>
    <row r="3727" customFormat="false" ht="12.8" hidden="false" customHeight="false" outlineLevel="0" collapsed="false">
      <c r="A3727" s="0" t="s">
        <v>19</v>
      </c>
      <c r="B3727" s="0" t="s">
        <v>417</v>
      </c>
      <c r="C3727" s="0" t="s">
        <v>519</v>
      </c>
      <c r="D3727" s="0" t="s">
        <v>520</v>
      </c>
      <c r="E3727" s="0" t="s">
        <v>531</v>
      </c>
      <c r="F3727" s="0" t="s">
        <v>539</v>
      </c>
      <c r="G3727" s="0" t="s">
        <v>530</v>
      </c>
    </row>
    <row r="3728" customFormat="false" ht="12.8" hidden="false" customHeight="false" outlineLevel="0" collapsed="false">
      <c r="A3728" s="0" t="s">
        <v>19</v>
      </c>
      <c r="B3728" s="0" t="s">
        <v>417</v>
      </c>
      <c r="C3728" s="0" t="s">
        <v>519</v>
      </c>
      <c r="D3728" s="0" t="s">
        <v>520</v>
      </c>
      <c r="E3728" s="0" t="s">
        <v>533</v>
      </c>
      <c r="F3728" s="0" t="s">
        <v>539</v>
      </c>
      <c r="G3728" s="0" t="s">
        <v>530</v>
      </c>
    </row>
    <row r="3729" customFormat="false" ht="12.8" hidden="false" customHeight="false" outlineLevel="0" collapsed="false">
      <c r="A3729" s="0" t="s">
        <v>19</v>
      </c>
      <c r="B3729" s="0" t="s">
        <v>417</v>
      </c>
      <c r="C3729" s="0" t="s">
        <v>519</v>
      </c>
      <c r="D3729" s="0" t="s">
        <v>520</v>
      </c>
      <c r="E3729" s="0" t="s">
        <v>534</v>
      </c>
      <c r="F3729" s="0" t="s">
        <v>539</v>
      </c>
      <c r="G3729" s="0" t="s">
        <v>530</v>
      </c>
    </row>
    <row r="3730" customFormat="false" ht="12.8" hidden="false" customHeight="false" outlineLevel="0" collapsed="false">
      <c r="A3730" s="0" t="s">
        <v>19</v>
      </c>
      <c r="B3730" s="0" t="s">
        <v>417</v>
      </c>
      <c r="C3730" s="0" t="s">
        <v>519</v>
      </c>
      <c r="D3730" s="0" t="s">
        <v>520</v>
      </c>
      <c r="E3730" s="0" t="s">
        <v>535</v>
      </c>
      <c r="F3730" s="0" t="s">
        <v>539</v>
      </c>
      <c r="G3730" s="0" t="s">
        <v>530</v>
      </c>
    </row>
    <row r="3731" customFormat="false" ht="12.8" hidden="false" customHeight="false" outlineLevel="0" collapsed="false">
      <c r="A3731" s="0" t="s">
        <v>19</v>
      </c>
      <c r="B3731" s="0" t="s">
        <v>417</v>
      </c>
      <c r="C3731" s="0" t="s">
        <v>519</v>
      </c>
      <c r="D3731" s="0" t="s">
        <v>520</v>
      </c>
      <c r="E3731" s="0" t="s">
        <v>536</v>
      </c>
      <c r="F3731" s="0" t="s">
        <v>539</v>
      </c>
      <c r="G3731" s="0" t="s">
        <v>530</v>
      </c>
    </row>
    <row r="3732" customFormat="false" ht="12.8" hidden="false" customHeight="false" outlineLevel="0" collapsed="false">
      <c r="A3732" s="0" t="s">
        <v>19</v>
      </c>
      <c r="B3732" s="0" t="s">
        <v>417</v>
      </c>
      <c r="C3732" s="0" t="s">
        <v>521</v>
      </c>
      <c r="D3732" s="0" t="s">
        <v>520</v>
      </c>
      <c r="E3732" s="0" t="s">
        <v>537</v>
      </c>
      <c r="F3732" s="0" t="s">
        <v>539</v>
      </c>
      <c r="G3732" s="0" t="s">
        <v>530</v>
      </c>
    </row>
    <row r="3733" customFormat="false" ht="12.8" hidden="false" customHeight="false" outlineLevel="0" collapsed="false">
      <c r="A3733" s="0" t="s">
        <v>19</v>
      </c>
      <c r="B3733" s="0" t="s">
        <v>417</v>
      </c>
      <c r="C3733" s="0" t="s">
        <v>521</v>
      </c>
      <c r="D3733" s="0" t="s">
        <v>520</v>
      </c>
      <c r="E3733" s="0" t="s">
        <v>531</v>
      </c>
      <c r="F3733" s="0" t="s">
        <v>539</v>
      </c>
      <c r="G3733" s="0" t="s">
        <v>530</v>
      </c>
    </row>
    <row r="3734" customFormat="false" ht="12.8" hidden="false" customHeight="false" outlineLevel="0" collapsed="false">
      <c r="A3734" s="0" t="s">
        <v>19</v>
      </c>
      <c r="B3734" s="0" t="s">
        <v>417</v>
      </c>
      <c r="C3734" s="0" t="s">
        <v>521</v>
      </c>
      <c r="D3734" s="0" t="s">
        <v>520</v>
      </c>
      <c r="E3734" s="0" t="s">
        <v>538</v>
      </c>
      <c r="F3734" s="0" t="s">
        <v>539</v>
      </c>
      <c r="G3734" s="0" t="s">
        <v>530</v>
      </c>
    </row>
    <row r="3735" customFormat="false" ht="12.8" hidden="false" customHeight="false" outlineLevel="0" collapsed="false">
      <c r="A3735" s="0" t="s">
        <v>19</v>
      </c>
      <c r="B3735" s="0" t="s">
        <v>417</v>
      </c>
      <c r="C3735" s="0" t="s">
        <v>521</v>
      </c>
      <c r="D3735" s="0" t="s">
        <v>520</v>
      </c>
      <c r="E3735" s="0" t="s">
        <v>536</v>
      </c>
      <c r="F3735" s="0" t="s">
        <v>539</v>
      </c>
      <c r="G3735" s="0" t="s">
        <v>530</v>
      </c>
    </row>
    <row r="3736" customFormat="false" ht="12.8" hidden="false" customHeight="false" outlineLevel="0" collapsed="false">
      <c r="A3736" s="0" t="s">
        <v>19</v>
      </c>
      <c r="B3736" s="0" t="s">
        <v>418</v>
      </c>
      <c r="C3736" s="0" t="s">
        <v>519</v>
      </c>
      <c r="D3736" s="0" t="s">
        <v>520</v>
      </c>
      <c r="E3736" s="0" t="s">
        <v>528</v>
      </c>
      <c r="F3736" s="0" t="s">
        <v>539</v>
      </c>
      <c r="G3736" s="0" t="s">
        <v>530</v>
      </c>
    </row>
    <row r="3737" customFormat="false" ht="12.8" hidden="false" customHeight="false" outlineLevel="0" collapsed="false">
      <c r="A3737" s="0" t="s">
        <v>19</v>
      </c>
      <c r="B3737" s="0" t="s">
        <v>418</v>
      </c>
      <c r="C3737" s="0" t="s">
        <v>519</v>
      </c>
      <c r="D3737" s="0" t="s">
        <v>520</v>
      </c>
      <c r="E3737" s="0" t="s">
        <v>531</v>
      </c>
      <c r="F3737" s="0" t="s">
        <v>539</v>
      </c>
      <c r="G3737" s="0" t="s">
        <v>530</v>
      </c>
    </row>
    <row r="3738" customFormat="false" ht="12.8" hidden="false" customHeight="false" outlineLevel="0" collapsed="false">
      <c r="A3738" s="0" t="s">
        <v>19</v>
      </c>
      <c r="B3738" s="0" t="s">
        <v>418</v>
      </c>
      <c r="C3738" s="0" t="s">
        <v>519</v>
      </c>
      <c r="D3738" s="0" t="s">
        <v>520</v>
      </c>
      <c r="E3738" s="0" t="s">
        <v>533</v>
      </c>
      <c r="F3738" s="0" t="s">
        <v>539</v>
      </c>
      <c r="G3738" s="0" t="s">
        <v>530</v>
      </c>
    </row>
    <row r="3739" customFormat="false" ht="12.8" hidden="false" customHeight="false" outlineLevel="0" collapsed="false">
      <c r="A3739" s="0" t="s">
        <v>19</v>
      </c>
      <c r="B3739" s="0" t="s">
        <v>418</v>
      </c>
      <c r="C3739" s="0" t="s">
        <v>519</v>
      </c>
      <c r="D3739" s="0" t="s">
        <v>520</v>
      </c>
      <c r="E3739" s="0" t="s">
        <v>534</v>
      </c>
      <c r="F3739" s="0" t="s">
        <v>539</v>
      </c>
      <c r="G3739" s="0" t="s">
        <v>530</v>
      </c>
    </row>
    <row r="3740" customFormat="false" ht="12.8" hidden="false" customHeight="false" outlineLevel="0" collapsed="false">
      <c r="A3740" s="0" t="s">
        <v>19</v>
      </c>
      <c r="B3740" s="0" t="s">
        <v>418</v>
      </c>
      <c r="C3740" s="0" t="s">
        <v>519</v>
      </c>
      <c r="D3740" s="0" t="s">
        <v>520</v>
      </c>
      <c r="E3740" s="0" t="s">
        <v>535</v>
      </c>
      <c r="F3740" s="0" t="s">
        <v>539</v>
      </c>
      <c r="G3740" s="0" t="s">
        <v>530</v>
      </c>
    </row>
    <row r="3741" customFormat="false" ht="12.8" hidden="false" customHeight="false" outlineLevel="0" collapsed="false">
      <c r="A3741" s="0" t="s">
        <v>19</v>
      </c>
      <c r="B3741" s="0" t="s">
        <v>418</v>
      </c>
      <c r="C3741" s="0" t="s">
        <v>519</v>
      </c>
      <c r="D3741" s="0" t="s">
        <v>520</v>
      </c>
      <c r="E3741" s="0" t="s">
        <v>536</v>
      </c>
      <c r="F3741" s="0" t="s">
        <v>539</v>
      </c>
      <c r="G3741" s="0" t="s">
        <v>530</v>
      </c>
    </row>
    <row r="3742" customFormat="false" ht="12.8" hidden="false" customHeight="false" outlineLevel="0" collapsed="false">
      <c r="A3742" s="0" t="s">
        <v>19</v>
      </c>
      <c r="B3742" s="0" t="s">
        <v>418</v>
      </c>
      <c r="C3742" s="0" t="s">
        <v>521</v>
      </c>
      <c r="D3742" s="0" t="s">
        <v>520</v>
      </c>
      <c r="E3742" s="0" t="s">
        <v>537</v>
      </c>
      <c r="F3742" s="0" t="s">
        <v>539</v>
      </c>
      <c r="G3742" s="0" t="s">
        <v>530</v>
      </c>
    </row>
    <row r="3743" customFormat="false" ht="12.8" hidden="false" customHeight="false" outlineLevel="0" collapsed="false">
      <c r="A3743" s="0" t="s">
        <v>19</v>
      </c>
      <c r="B3743" s="0" t="s">
        <v>418</v>
      </c>
      <c r="C3743" s="0" t="s">
        <v>521</v>
      </c>
      <c r="D3743" s="0" t="s">
        <v>520</v>
      </c>
      <c r="E3743" s="0" t="s">
        <v>531</v>
      </c>
      <c r="F3743" s="0" t="s">
        <v>539</v>
      </c>
      <c r="G3743" s="0" t="s">
        <v>530</v>
      </c>
    </row>
    <row r="3744" customFormat="false" ht="12.8" hidden="false" customHeight="false" outlineLevel="0" collapsed="false">
      <c r="A3744" s="0" t="s">
        <v>19</v>
      </c>
      <c r="B3744" s="0" t="s">
        <v>418</v>
      </c>
      <c r="C3744" s="0" t="s">
        <v>521</v>
      </c>
      <c r="D3744" s="0" t="s">
        <v>520</v>
      </c>
      <c r="E3744" s="0" t="s">
        <v>538</v>
      </c>
      <c r="F3744" s="0" t="s">
        <v>539</v>
      </c>
      <c r="G3744" s="0" t="s">
        <v>530</v>
      </c>
    </row>
    <row r="3745" customFormat="false" ht="12.8" hidden="false" customHeight="false" outlineLevel="0" collapsed="false">
      <c r="A3745" s="0" t="s">
        <v>19</v>
      </c>
      <c r="B3745" s="0" t="s">
        <v>418</v>
      </c>
      <c r="C3745" s="0" t="s">
        <v>521</v>
      </c>
      <c r="D3745" s="0" t="s">
        <v>520</v>
      </c>
      <c r="E3745" s="0" t="s">
        <v>536</v>
      </c>
      <c r="F3745" s="0" t="s">
        <v>539</v>
      </c>
      <c r="G3745" s="0" t="s">
        <v>530</v>
      </c>
    </row>
    <row r="3746" customFormat="false" ht="12.8" hidden="false" customHeight="false" outlineLevel="0" collapsed="false">
      <c r="A3746" s="0" t="s">
        <v>19</v>
      </c>
      <c r="B3746" s="0" t="s">
        <v>419</v>
      </c>
      <c r="C3746" s="0" t="s">
        <v>519</v>
      </c>
      <c r="D3746" s="0" t="s">
        <v>520</v>
      </c>
      <c r="E3746" s="0" t="s">
        <v>528</v>
      </c>
      <c r="F3746" s="0" t="s">
        <v>539</v>
      </c>
      <c r="G3746" s="0" t="s">
        <v>530</v>
      </c>
    </row>
    <row r="3747" customFormat="false" ht="12.8" hidden="false" customHeight="false" outlineLevel="0" collapsed="false">
      <c r="A3747" s="0" t="s">
        <v>19</v>
      </c>
      <c r="B3747" s="0" t="s">
        <v>419</v>
      </c>
      <c r="C3747" s="0" t="s">
        <v>519</v>
      </c>
      <c r="D3747" s="0" t="s">
        <v>520</v>
      </c>
      <c r="E3747" s="0" t="s">
        <v>531</v>
      </c>
      <c r="F3747" s="0" t="s">
        <v>539</v>
      </c>
      <c r="G3747" s="0" t="s">
        <v>530</v>
      </c>
    </row>
    <row r="3748" customFormat="false" ht="12.8" hidden="false" customHeight="false" outlineLevel="0" collapsed="false">
      <c r="A3748" s="0" t="s">
        <v>19</v>
      </c>
      <c r="B3748" s="0" t="s">
        <v>419</v>
      </c>
      <c r="C3748" s="0" t="s">
        <v>519</v>
      </c>
      <c r="D3748" s="0" t="s">
        <v>520</v>
      </c>
      <c r="E3748" s="0" t="s">
        <v>533</v>
      </c>
      <c r="F3748" s="0" t="s">
        <v>539</v>
      </c>
      <c r="G3748" s="0" t="s">
        <v>530</v>
      </c>
    </row>
    <row r="3749" customFormat="false" ht="12.8" hidden="false" customHeight="false" outlineLevel="0" collapsed="false">
      <c r="A3749" s="0" t="s">
        <v>19</v>
      </c>
      <c r="B3749" s="0" t="s">
        <v>419</v>
      </c>
      <c r="C3749" s="0" t="s">
        <v>519</v>
      </c>
      <c r="D3749" s="0" t="s">
        <v>520</v>
      </c>
      <c r="E3749" s="0" t="s">
        <v>534</v>
      </c>
      <c r="F3749" s="0" t="s">
        <v>539</v>
      </c>
      <c r="G3749" s="0" t="s">
        <v>530</v>
      </c>
    </row>
    <row r="3750" customFormat="false" ht="12.8" hidden="false" customHeight="false" outlineLevel="0" collapsed="false">
      <c r="A3750" s="0" t="s">
        <v>19</v>
      </c>
      <c r="B3750" s="0" t="s">
        <v>419</v>
      </c>
      <c r="C3750" s="0" t="s">
        <v>519</v>
      </c>
      <c r="D3750" s="0" t="s">
        <v>520</v>
      </c>
      <c r="E3750" s="0" t="s">
        <v>535</v>
      </c>
      <c r="F3750" s="0" t="s">
        <v>539</v>
      </c>
      <c r="G3750" s="0" t="s">
        <v>530</v>
      </c>
    </row>
    <row r="3751" customFormat="false" ht="12.8" hidden="false" customHeight="false" outlineLevel="0" collapsed="false">
      <c r="A3751" s="0" t="s">
        <v>19</v>
      </c>
      <c r="B3751" s="0" t="s">
        <v>419</v>
      </c>
      <c r="C3751" s="0" t="s">
        <v>519</v>
      </c>
      <c r="D3751" s="0" t="s">
        <v>520</v>
      </c>
      <c r="E3751" s="0" t="s">
        <v>536</v>
      </c>
      <c r="F3751" s="0" t="s">
        <v>539</v>
      </c>
      <c r="G3751" s="0" t="s">
        <v>530</v>
      </c>
    </row>
    <row r="3752" customFormat="false" ht="12.8" hidden="false" customHeight="false" outlineLevel="0" collapsed="false">
      <c r="A3752" s="0" t="s">
        <v>19</v>
      </c>
      <c r="B3752" s="0" t="s">
        <v>419</v>
      </c>
      <c r="C3752" s="0" t="s">
        <v>521</v>
      </c>
      <c r="D3752" s="0" t="s">
        <v>520</v>
      </c>
      <c r="E3752" s="0" t="s">
        <v>537</v>
      </c>
      <c r="F3752" s="0" t="s">
        <v>539</v>
      </c>
      <c r="G3752" s="0" t="s">
        <v>530</v>
      </c>
    </row>
    <row r="3753" customFormat="false" ht="12.8" hidden="false" customHeight="false" outlineLevel="0" collapsed="false">
      <c r="A3753" s="0" t="s">
        <v>19</v>
      </c>
      <c r="B3753" s="0" t="s">
        <v>419</v>
      </c>
      <c r="C3753" s="0" t="s">
        <v>521</v>
      </c>
      <c r="D3753" s="0" t="s">
        <v>520</v>
      </c>
      <c r="E3753" s="0" t="s">
        <v>531</v>
      </c>
      <c r="F3753" s="0" t="s">
        <v>539</v>
      </c>
      <c r="G3753" s="0" t="s">
        <v>530</v>
      </c>
    </row>
    <row r="3754" customFormat="false" ht="12.8" hidden="false" customHeight="false" outlineLevel="0" collapsed="false">
      <c r="A3754" s="0" t="s">
        <v>19</v>
      </c>
      <c r="B3754" s="0" t="s">
        <v>419</v>
      </c>
      <c r="C3754" s="0" t="s">
        <v>521</v>
      </c>
      <c r="D3754" s="0" t="s">
        <v>520</v>
      </c>
      <c r="E3754" s="0" t="s">
        <v>538</v>
      </c>
      <c r="F3754" s="0" t="s">
        <v>539</v>
      </c>
      <c r="G3754" s="0" t="s">
        <v>530</v>
      </c>
    </row>
    <row r="3755" customFormat="false" ht="12.8" hidden="false" customHeight="false" outlineLevel="0" collapsed="false">
      <c r="A3755" s="0" t="s">
        <v>19</v>
      </c>
      <c r="B3755" s="0" t="s">
        <v>419</v>
      </c>
      <c r="C3755" s="0" t="s">
        <v>521</v>
      </c>
      <c r="D3755" s="0" t="s">
        <v>520</v>
      </c>
      <c r="E3755" s="0" t="s">
        <v>536</v>
      </c>
      <c r="F3755" s="0" t="s">
        <v>539</v>
      </c>
      <c r="G3755" s="0" t="s">
        <v>530</v>
      </c>
    </row>
    <row r="3756" customFormat="false" ht="12.8" hidden="false" customHeight="false" outlineLevel="0" collapsed="false">
      <c r="A3756" s="0" t="s">
        <v>19</v>
      </c>
      <c r="B3756" s="0" t="s">
        <v>420</v>
      </c>
      <c r="C3756" s="0" t="s">
        <v>519</v>
      </c>
      <c r="D3756" s="0" t="s">
        <v>520</v>
      </c>
      <c r="E3756" s="0" t="s">
        <v>528</v>
      </c>
      <c r="F3756" s="0" t="s">
        <v>539</v>
      </c>
      <c r="G3756" s="0" t="s">
        <v>530</v>
      </c>
    </row>
    <row r="3757" customFormat="false" ht="12.8" hidden="false" customHeight="false" outlineLevel="0" collapsed="false">
      <c r="A3757" s="0" t="s">
        <v>19</v>
      </c>
      <c r="B3757" s="0" t="s">
        <v>420</v>
      </c>
      <c r="C3757" s="0" t="s">
        <v>519</v>
      </c>
      <c r="D3757" s="0" t="s">
        <v>520</v>
      </c>
      <c r="E3757" s="0" t="s">
        <v>531</v>
      </c>
      <c r="F3757" s="0" t="s">
        <v>539</v>
      </c>
      <c r="G3757" s="0" t="s">
        <v>530</v>
      </c>
    </row>
    <row r="3758" customFormat="false" ht="12.8" hidden="false" customHeight="false" outlineLevel="0" collapsed="false">
      <c r="A3758" s="0" t="s">
        <v>19</v>
      </c>
      <c r="B3758" s="0" t="s">
        <v>420</v>
      </c>
      <c r="C3758" s="0" t="s">
        <v>519</v>
      </c>
      <c r="D3758" s="0" t="s">
        <v>520</v>
      </c>
      <c r="E3758" s="0" t="s">
        <v>533</v>
      </c>
      <c r="F3758" s="0" t="s">
        <v>539</v>
      </c>
      <c r="G3758" s="0" t="s">
        <v>530</v>
      </c>
    </row>
    <row r="3759" customFormat="false" ht="12.8" hidden="false" customHeight="false" outlineLevel="0" collapsed="false">
      <c r="A3759" s="0" t="s">
        <v>19</v>
      </c>
      <c r="B3759" s="0" t="s">
        <v>420</v>
      </c>
      <c r="C3759" s="0" t="s">
        <v>519</v>
      </c>
      <c r="D3759" s="0" t="s">
        <v>520</v>
      </c>
      <c r="E3759" s="0" t="s">
        <v>534</v>
      </c>
      <c r="F3759" s="0" t="s">
        <v>539</v>
      </c>
      <c r="G3759" s="0" t="s">
        <v>530</v>
      </c>
    </row>
    <row r="3760" customFormat="false" ht="12.8" hidden="false" customHeight="false" outlineLevel="0" collapsed="false">
      <c r="A3760" s="0" t="s">
        <v>19</v>
      </c>
      <c r="B3760" s="0" t="s">
        <v>420</v>
      </c>
      <c r="C3760" s="0" t="s">
        <v>519</v>
      </c>
      <c r="D3760" s="0" t="s">
        <v>520</v>
      </c>
      <c r="E3760" s="0" t="s">
        <v>535</v>
      </c>
      <c r="F3760" s="0" t="s">
        <v>539</v>
      </c>
      <c r="G3760" s="0" t="s">
        <v>530</v>
      </c>
    </row>
    <row r="3761" customFormat="false" ht="12.8" hidden="false" customHeight="false" outlineLevel="0" collapsed="false">
      <c r="A3761" s="0" t="s">
        <v>19</v>
      </c>
      <c r="B3761" s="0" t="s">
        <v>420</v>
      </c>
      <c r="C3761" s="0" t="s">
        <v>519</v>
      </c>
      <c r="D3761" s="0" t="s">
        <v>520</v>
      </c>
      <c r="E3761" s="0" t="s">
        <v>536</v>
      </c>
      <c r="F3761" s="0" t="s">
        <v>539</v>
      </c>
      <c r="G3761" s="0" t="s">
        <v>530</v>
      </c>
    </row>
    <row r="3762" customFormat="false" ht="12.8" hidden="false" customHeight="false" outlineLevel="0" collapsed="false">
      <c r="A3762" s="0" t="s">
        <v>19</v>
      </c>
      <c r="B3762" s="0" t="s">
        <v>420</v>
      </c>
      <c r="C3762" s="0" t="s">
        <v>521</v>
      </c>
      <c r="D3762" s="0" t="s">
        <v>520</v>
      </c>
      <c r="E3762" s="0" t="s">
        <v>537</v>
      </c>
      <c r="F3762" s="0" t="s">
        <v>539</v>
      </c>
      <c r="G3762" s="0" t="s">
        <v>530</v>
      </c>
    </row>
    <row r="3763" customFormat="false" ht="12.8" hidden="false" customHeight="false" outlineLevel="0" collapsed="false">
      <c r="A3763" s="0" t="s">
        <v>19</v>
      </c>
      <c r="B3763" s="0" t="s">
        <v>420</v>
      </c>
      <c r="C3763" s="0" t="s">
        <v>521</v>
      </c>
      <c r="D3763" s="0" t="s">
        <v>520</v>
      </c>
      <c r="E3763" s="0" t="s">
        <v>531</v>
      </c>
      <c r="F3763" s="0" t="s">
        <v>539</v>
      </c>
      <c r="G3763" s="0" t="s">
        <v>530</v>
      </c>
    </row>
    <row r="3764" customFormat="false" ht="12.8" hidden="false" customHeight="false" outlineLevel="0" collapsed="false">
      <c r="A3764" s="0" t="s">
        <v>19</v>
      </c>
      <c r="B3764" s="0" t="s">
        <v>420</v>
      </c>
      <c r="C3764" s="0" t="s">
        <v>521</v>
      </c>
      <c r="D3764" s="0" t="s">
        <v>520</v>
      </c>
      <c r="E3764" s="0" t="s">
        <v>538</v>
      </c>
      <c r="F3764" s="0" t="s">
        <v>539</v>
      </c>
      <c r="G3764" s="0" t="s">
        <v>530</v>
      </c>
    </row>
    <row r="3765" customFormat="false" ht="12.8" hidden="false" customHeight="false" outlineLevel="0" collapsed="false">
      <c r="A3765" s="0" t="s">
        <v>19</v>
      </c>
      <c r="B3765" s="0" t="s">
        <v>420</v>
      </c>
      <c r="C3765" s="0" t="s">
        <v>521</v>
      </c>
      <c r="D3765" s="0" t="s">
        <v>520</v>
      </c>
      <c r="E3765" s="0" t="s">
        <v>536</v>
      </c>
      <c r="F3765" s="0" t="s">
        <v>539</v>
      </c>
      <c r="G3765" s="0" t="s">
        <v>530</v>
      </c>
    </row>
    <row r="3766" customFormat="false" ht="12.8" hidden="false" customHeight="false" outlineLevel="0" collapsed="false">
      <c r="A3766" s="0" t="s">
        <v>19</v>
      </c>
      <c r="B3766" s="0" t="s">
        <v>421</v>
      </c>
      <c r="C3766" s="0" t="s">
        <v>519</v>
      </c>
      <c r="D3766" s="0" t="s">
        <v>520</v>
      </c>
      <c r="E3766" s="0" t="s">
        <v>528</v>
      </c>
      <c r="F3766" s="0" t="s">
        <v>539</v>
      </c>
      <c r="G3766" s="0" t="s">
        <v>530</v>
      </c>
    </row>
    <row r="3767" customFormat="false" ht="12.8" hidden="false" customHeight="false" outlineLevel="0" collapsed="false">
      <c r="A3767" s="0" t="s">
        <v>19</v>
      </c>
      <c r="B3767" s="0" t="s">
        <v>421</v>
      </c>
      <c r="C3767" s="0" t="s">
        <v>519</v>
      </c>
      <c r="D3767" s="0" t="s">
        <v>520</v>
      </c>
      <c r="E3767" s="0" t="s">
        <v>531</v>
      </c>
      <c r="F3767" s="0" t="s">
        <v>539</v>
      </c>
      <c r="G3767" s="0" t="s">
        <v>530</v>
      </c>
    </row>
    <row r="3768" customFormat="false" ht="12.8" hidden="false" customHeight="false" outlineLevel="0" collapsed="false">
      <c r="A3768" s="0" t="s">
        <v>19</v>
      </c>
      <c r="B3768" s="0" t="s">
        <v>421</v>
      </c>
      <c r="C3768" s="0" t="s">
        <v>519</v>
      </c>
      <c r="D3768" s="0" t="s">
        <v>520</v>
      </c>
      <c r="E3768" s="0" t="s">
        <v>533</v>
      </c>
      <c r="F3768" s="0" t="s">
        <v>539</v>
      </c>
      <c r="G3768" s="0" t="s">
        <v>530</v>
      </c>
    </row>
    <row r="3769" customFormat="false" ht="12.8" hidden="false" customHeight="false" outlineLevel="0" collapsed="false">
      <c r="A3769" s="0" t="s">
        <v>19</v>
      </c>
      <c r="B3769" s="0" t="s">
        <v>421</v>
      </c>
      <c r="C3769" s="0" t="s">
        <v>519</v>
      </c>
      <c r="D3769" s="0" t="s">
        <v>520</v>
      </c>
      <c r="E3769" s="0" t="s">
        <v>534</v>
      </c>
      <c r="F3769" s="0" t="s">
        <v>539</v>
      </c>
      <c r="G3769" s="0" t="s">
        <v>530</v>
      </c>
    </row>
    <row r="3770" customFormat="false" ht="12.8" hidden="false" customHeight="false" outlineLevel="0" collapsed="false">
      <c r="A3770" s="0" t="s">
        <v>19</v>
      </c>
      <c r="B3770" s="0" t="s">
        <v>421</v>
      </c>
      <c r="C3770" s="0" t="s">
        <v>519</v>
      </c>
      <c r="D3770" s="0" t="s">
        <v>520</v>
      </c>
      <c r="E3770" s="0" t="s">
        <v>535</v>
      </c>
      <c r="F3770" s="0" t="s">
        <v>539</v>
      </c>
      <c r="G3770" s="0" t="s">
        <v>530</v>
      </c>
    </row>
    <row r="3771" customFormat="false" ht="12.8" hidden="false" customHeight="false" outlineLevel="0" collapsed="false">
      <c r="A3771" s="0" t="s">
        <v>19</v>
      </c>
      <c r="B3771" s="0" t="s">
        <v>421</v>
      </c>
      <c r="C3771" s="0" t="s">
        <v>519</v>
      </c>
      <c r="D3771" s="0" t="s">
        <v>520</v>
      </c>
      <c r="E3771" s="0" t="s">
        <v>536</v>
      </c>
      <c r="F3771" s="0" t="s">
        <v>539</v>
      </c>
      <c r="G3771" s="0" t="s">
        <v>530</v>
      </c>
    </row>
    <row r="3772" customFormat="false" ht="12.8" hidden="false" customHeight="false" outlineLevel="0" collapsed="false">
      <c r="A3772" s="0" t="s">
        <v>19</v>
      </c>
      <c r="B3772" s="0" t="s">
        <v>421</v>
      </c>
      <c r="C3772" s="0" t="s">
        <v>521</v>
      </c>
      <c r="D3772" s="0" t="s">
        <v>520</v>
      </c>
      <c r="E3772" s="0" t="s">
        <v>537</v>
      </c>
      <c r="F3772" s="0" t="s">
        <v>539</v>
      </c>
      <c r="G3772" s="0" t="s">
        <v>530</v>
      </c>
    </row>
    <row r="3773" customFormat="false" ht="12.8" hidden="false" customHeight="false" outlineLevel="0" collapsed="false">
      <c r="A3773" s="0" t="s">
        <v>19</v>
      </c>
      <c r="B3773" s="0" t="s">
        <v>421</v>
      </c>
      <c r="C3773" s="0" t="s">
        <v>521</v>
      </c>
      <c r="D3773" s="0" t="s">
        <v>520</v>
      </c>
      <c r="E3773" s="0" t="s">
        <v>531</v>
      </c>
      <c r="F3773" s="0" t="s">
        <v>539</v>
      </c>
      <c r="G3773" s="0" t="s">
        <v>530</v>
      </c>
    </row>
    <row r="3774" customFormat="false" ht="12.8" hidden="false" customHeight="false" outlineLevel="0" collapsed="false">
      <c r="A3774" s="0" t="s">
        <v>19</v>
      </c>
      <c r="B3774" s="0" t="s">
        <v>421</v>
      </c>
      <c r="C3774" s="0" t="s">
        <v>521</v>
      </c>
      <c r="D3774" s="0" t="s">
        <v>520</v>
      </c>
      <c r="E3774" s="0" t="s">
        <v>538</v>
      </c>
      <c r="F3774" s="0" t="s">
        <v>539</v>
      </c>
      <c r="G3774" s="0" t="s">
        <v>530</v>
      </c>
    </row>
    <row r="3775" customFormat="false" ht="12.8" hidden="false" customHeight="false" outlineLevel="0" collapsed="false">
      <c r="A3775" s="0" t="s">
        <v>19</v>
      </c>
      <c r="B3775" s="0" t="s">
        <v>421</v>
      </c>
      <c r="C3775" s="0" t="s">
        <v>521</v>
      </c>
      <c r="D3775" s="0" t="s">
        <v>520</v>
      </c>
      <c r="E3775" s="0" t="s">
        <v>536</v>
      </c>
      <c r="F3775" s="0" t="s">
        <v>539</v>
      </c>
      <c r="G3775" s="0" t="s">
        <v>530</v>
      </c>
    </row>
    <row r="3776" customFormat="false" ht="12.8" hidden="false" customHeight="false" outlineLevel="0" collapsed="false">
      <c r="A3776" s="0" t="s">
        <v>19</v>
      </c>
      <c r="B3776" s="0" t="s">
        <v>422</v>
      </c>
      <c r="C3776" s="0" t="s">
        <v>519</v>
      </c>
      <c r="D3776" s="0" t="s">
        <v>520</v>
      </c>
      <c r="E3776" s="0" t="s">
        <v>528</v>
      </c>
      <c r="F3776" s="0" t="s">
        <v>539</v>
      </c>
      <c r="G3776" s="0" t="s">
        <v>530</v>
      </c>
    </row>
    <row r="3777" customFormat="false" ht="12.8" hidden="false" customHeight="false" outlineLevel="0" collapsed="false">
      <c r="A3777" s="0" t="s">
        <v>19</v>
      </c>
      <c r="B3777" s="0" t="s">
        <v>422</v>
      </c>
      <c r="C3777" s="0" t="s">
        <v>519</v>
      </c>
      <c r="D3777" s="0" t="s">
        <v>520</v>
      </c>
      <c r="E3777" s="0" t="s">
        <v>531</v>
      </c>
      <c r="F3777" s="0" t="s">
        <v>539</v>
      </c>
      <c r="G3777" s="0" t="s">
        <v>530</v>
      </c>
    </row>
    <row r="3778" customFormat="false" ht="12.8" hidden="false" customHeight="false" outlineLevel="0" collapsed="false">
      <c r="A3778" s="0" t="s">
        <v>19</v>
      </c>
      <c r="B3778" s="0" t="s">
        <v>422</v>
      </c>
      <c r="C3778" s="0" t="s">
        <v>519</v>
      </c>
      <c r="D3778" s="0" t="s">
        <v>520</v>
      </c>
      <c r="E3778" s="0" t="s">
        <v>533</v>
      </c>
      <c r="F3778" s="0" t="s">
        <v>539</v>
      </c>
      <c r="G3778" s="0" t="s">
        <v>530</v>
      </c>
    </row>
    <row r="3779" customFormat="false" ht="12.8" hidden="false" customHeight="false" outlineLevel="0" collapsed="false">
      <c r="A3779" s="0" t="s">
        <v>19</v>
      </c>
      <c r="B3779" s="0" t="s">
        <v>422</v>
      </c>
      <c r="C3779" s="0" t="s">
        <v>519</v>
      </c>
      <c r="D3779" s="0" t="s">
        <v>520</v>
      </c>
      <c r="E3779" s="0" t="s">
        <v>534</v>
      </c>
      <c r="F3779" s="0" t="s">
        <v>539</v>
      </c>
      <c r="G3779" s="0" t="s">
        <v>530</v>
      </c>
    </row>
    <row r="3780" customFormat="false" ht="12.8" hidden="false" customHeight="false" outlineLevel="0" collapsed="false">
      <c r="A3780" s="0" t="s">
        <v>19</v>
      </c>
      <c r="B3780" s="0" t="s">
        <v>422</v>
      </c>
      <c r="C3780" s="0" t="s">
        <v>519</v>
      </c>
      <c r="D3780" s="0" t="s">
        <v>520</v>
      </c>
      <c r="E3780" s="0" t="s">
        <v>535</v>
      </c>
      <c r="F3780" s="0" t="s">
        <v>539</v>
      </c>
      <c r="G3780" s="0" t="s">
        <v>530</v>
      </c>
    </row>
    <row r="3781" customFormat="false" ht="12.8" hidden="false" customHeight="false" outlineLevel="0" collapsed="false">
      <c r="A3781" s="0" t="s">
        <v>19</v>
      </c>
      <c r="B3781" s="0" t="s">
        <v>422</v>
      </c>
      <c r="C3781" s="0" t="s">
        <v>519</v>
      </c>
      <c r="D3781" s="0" t="s">
        <v>520</v>
      </c>
      <c r="E3781" s="0" t="s">
        <v>536</v>
      </c>
      <c r="F3781" s="0" t="s">
        <v>539</v>
      </c>
      <c r="G3781" s="0" t="s">
        <v>530</v>
      </c>
    </row>
    <row r="3782" customFormat="false" ht="12.8" hidden="false" customHeight="false" outlineLevel="0" collapsed="false">
      <c r="A3782" s="0" t="s">
        <v>19</v>
      </c>
      <c r="B3782" s="0" t="s">
        <v>422</v>
      </c>
      <c r="C3782" s="0" t="s">
        <v>521</v>
      </c>
      <c r="D3782" s="0" t="s">
        <v>520</v>
      </c>
      <c r="E3782" s="0" t="s">
        <v>537</v>
      </c>
      <c r="F3782" s="0" t="s">
        <v>539</v>
      </c>
      <c r="G3782" s="0" t="s">
        <v>530</v>
      </c>
    </row>
    <row r="3783" customFormat="false" ht="12.8" hidden="false" customHeight="false" outlineLevel="0" collapsed="false">
      <c r="A3783" s="0" t="s">
        <v>19</v>
      </c>
      <c r="B3783" s="0" t="s">
        <v>422</v>
      </c>
      <c r="C3783" s="0" t="s">
        <v>521</v>
      </c>
      <c r="D3783" s="0" t="s">
        <v>520</v>
      </c>
      <c r="E3783" s="0" t="s">
        <v>531</v>
      </c>
      <c r="F3783" s="0" t="s">
        <v>539</v>
      </c>
      <c r="G3783" s="0" t="s">
        <v>530</v>
      </c>
    </row>
    <row r="3784" customFormat="false" ht="12.8" hidden="false" customHeight="false" outlineLevel="0" collapsed="false">
      <c r="A3784" s="0" t="s">
        <v>19</v>
      </c>
      <c r="B3784" s="0" t="s">
        <v>422</v>
      </c>
      <c r="C3784" s="0" t="s">
        <v>521</v>
      </c>
      <c r="D3784" s="0" t="s">
        <v>520</v>
      </c>
      <c r="E3784" s="0" t="s">
        <v>538</v>
      </c>
      <c r="F3784" s="0" t="s">
        <v>539</v>
      </c>
      <c r="G3784" s="0" t="s">
        <v>530</v>
      </c>
    </row>
    <row r="3785" customFormat="false" ht="12.8" hidden="false" customHeight="false" outlineLevel="0" collapsed="false">
      <c r="A3785" s="0" t="s">
        <v>19</v>
      </c>
      <c r="B3785" s="0" t="s">
        <v>422</v>
      </c>
      <c r="C3785" s="0" t="s">
        <v>521</v>
      </c>
      <c r="D3785" s="0" t="s">
        <v>520</v>
      </c>
      <c r="E3785" s="0" t="s">
        <v>536</v>
      </c>
      <c r="F3785" s="0" t="s">
        <v>539</v>
      </c>
      <c r="G3785" s="0" t="s">
        <v>530</v>
      </c>
    </row>
    <row r="3786" customFormat="false" ht="12.8" hidden="false" customHeight="false" outlineLevel="0" collapsed="false">
      <c r="A3786" s="0" t="s">
        <v>19</v>
      </c>
      <c r="B3786" s="0" t="s">
        <v>423</v>
      </c>
      <c r="C3786" s="0" t="s">
        <v>519</v>
      </c>
      <c r="D3786" s="0" t="s">
        <v>520</v>
      </c>
      <c r="E3786" s="0" t="s">
        <v>528</v>
      </c>
      <c r="F3786" s="0" t="s">
        <v>539</v>
      </c>
      <c r="G3786" s="0" t="s">
        <v>530</v>
      </c>
    </row>
    <row r="3787" customFormat="false" ht="12.8" hidden="false" customHeight="false" outlineLevel="0" collapsed="false">
      <c r="A3787" s="0" t="s">
        <v>19</v>
      </c>
      <c r="B3787" s="0" t="s">
        <v>423</v>
      </c>
      <c r="C3787" s="0" t="s">
        <v>519</v>
      </c>
      <c r="D3787" s="0" t="s">
        <v>520</v>
      </c>
      <c r="E3787" s="0" t="s">
        <v>531</v>
      </c>
      <c r="F3787" s="0" t="s">
        <v>539</v>
      </c>
      <c r="G3787" s="0" t="s">
        <v>530</v>
      </c>
    </row>
    <row r="3788" customFormat="false" ht="12.8" hidden="false" customHeight="false" outlineLevel="0" collapsed="false">
      <c r="A3788" s="0" t="s">
        <v>19</v>
      </c>
      <c r="B3788" s="0" t="s">
        <v>423</v>
      </c>
      <c r="C3788" s="0" t="s">
        <v>519</v>
      </c>
      <c r="D3788" s="0" t="s">
        <v>520</v>
      </c>
      <c r="E3788" s="0" t="s">
        <v>533</v>
      </c>
      <c r="F3788" s="0" t="s">
        <v>539</v>
      </c>
      <c r="G3788" s="0" t="s">
        <v>530</v>
      </c>
    </row>
    <row r="3789" customFormat="false" ht="12.8" hidden="false" customHeight="false" outlineLevel="0" collapsed="false">
      <c r="A3789" s="0" t="s">
        <v>19</v>
      </c>
      <c r="B3789" s="0" t="s">
        <v>423</v>
      </c>
      <c r="C3789" s="0" t="s">
        <v>519</v>
      </c>
      <c r="D3789" s="0" t="s">
        <v>520</v>
      </c>
      <c r="E3789" s="0" t="s">
        <v>534</v>
      </c>
      <c r="F3789" s="0" t="s">
        <v>539</v>
      </c>
      <c r="G3789" s="0" t="s">
        <v>530</v>
      </c>
    </row>
    <row r="3790" customFormat="false" ht="12.8" hidden="false" customHeight="false" outlineLevel="0" collapsed="false">
      <c r="A3790" s="0" t="s">
        <v>19</v>
      </c>
      <c r="B3790" s="0" t="s">
        <v>423</v>
      </c>
      <c r="C3790" s="0" t="s">
        <v>519</v>
      </c>
      <c r="D3790" s="0" t="s">
        <v>520</v>
      </c>
      <c r="E3790" s="0" t="s">
        <v>535</v>
      </c>
      <c r="F3790" s="0" t="s">
        <v>539</v>
      </c>
      <c r="G3790" s="0" t="s">
        <v>530</v>
      </c>
    </row>
    <row r="3791" customFormat="false" ht="12.8" hidden="false" customHeight="false" outlineLevel="0" collapsed="false">
      <c r="A3791" s="0" t="s">
        <v>19</v>
      </c>
      <c r="B3791" s="0" t="s">
        <v>423</v>
      </c>
      <c r="C3791" s="0" t="s">
        <v>519</v>
      </c>
      <c r="D3791" s="0" t="s">
        <v>520</v>
      </c>
      <c r="E3791" s="0" t="s">
        <v>536</v>
      </c>
      <c r="F3791" s="0" t="s">
        <v>539</v>
      </c>
      <c r="G3791" s="0" t="s">
        <v>530</v>
      </c>
    </row>
    <row r="3792" customFormat="false" ht="12.8" hidden="false" customHeight="false" outlineLevel="0" collapsed="false">
      <c r="A3792" s="0" t="s">
        <v>19</v>
      </c>
      <c r="B3792" s="0" t="s">
        <v>423</v>
      </c>
      <c r="C3792" s="0" t="s">
        <v>521</v>
      </c>
      <c r="D3792" s="0" t="s">
        <v>520</v>
      </c>
      <c r="E3792" s="0" t="s">
        <v>537</v>
      </c>
      <c r="F3792" s="0" t="s">
        <v>539</v>
      </c>
      <c r="G3792" s="0" t="s">
        <v>530</v>
      </c>
    </row>
    <row r="3793" customFormat="false" ht="12.8" hidden="false" customHeight="false" outlineLevel="0" collapsed="false">
      <c r="A3793" s="0" t="s">
        <v>19</v>
      </c>
      <c r="B3793" s="0" t="s">
        <v>423</v>
      </c>
      <c r="C3793" s="0" t="s">
        <v>521</v>
      </c>
      <c r="D3793" s="0" t="s">
        <v>520</v>
      </c>
      <c r="E3793" s="0" t="s">
        <v>531</v>
      </c>
      <c r="F3793" s="0" t="s">
        <v>539</v>
      </c>
      <c r="G3793" s="0" t="s">
        <v>530</v>
      </c>
    </row>
    <row r="3794" customFormat="false" ht="12.8" hidden="false" customHeight="false" outlineLevel="0" collapsed="false">
      <c r="A3794" s="0" t="s">
        <v>19</v>
      </c>
      <c r="B3794" s="0" t="s">
        <v>423</v>
      </c>
      <c r="C3794" s="0" t="s">
        <v>521</v>
      </c>
      <c r="D3794" s="0" t="s">
        <v>520</v>
      </c>
      <c r="E3794" s="0" t="s">
        <v>538</v>
      </c>
      <c r="F3794" s="0" t="s">
        <v>539</v>
      </c>
      <c r="G3794" s="0" t="s">
        <v>530</v>
      </c>
    </row>
    <row r="3795" customFormat="false" ht="12.8" hidden="false" customHeight="false" outlineLevel="0" collapsed="false">
      <c r="A3795" s="0" t="s">
        <v>19</v>
      </c>
      <c r="B3795" s="0" t="s">
        <v>423</v>
      </c>
      <c r="C3795" s="0" t="s">
        <v>521</v>
      </c>
      <c r="D3795" s="0" t="s">
        <v>520</v>
      </c>
      <c r="E3795" s="0" t="s">
        <v>536</v>
      </c>
      <c r="F3795" s="0" t="s">
        <v>539</v>
      </c>
      <c r="G3795" s="0" t="s">
        <v>530</v>
      </c>
    </row>
    <row r="3796" customFormat="false" ht="12.8" hidden="false" customHeight="false" outlineLevel="0" collapsed="false">
      <c r="A3796" s="0" t="s">
        <v>19</v>
      </c>
      <c r="B3796" s="0" t="s">
        <v>424</v>
      </c>
      <c r="C3796" s="0" t="s">
        <v>519</v>
      </c>
      <c r="D3796" s="0" t="s">
        <v>520</v>
      </c>
      <c r="E3796" s="0" t="s">
        <v>528</v>
      </c>
      <c r="F3796" s="0" t="s">
        <v>539</v>
      </c>
      <c r="G3796" s="0" t="s">
        <v>530</v>
      </c>
    </row>
    <row r="3797" customFormat="false" ht="12.8" hidden="false" customHeight="false" outlineLevel="0" collapsed="false">
      <c r="A3797" s="0" t="s">
        <v>19</v>
      </c>
      <c r="B3797" s="0" t="s">
        <v>424</v>
      </c>
      <c r="C3797" s="0" t="s">
        <v>519</v>
      </c>
      <c r="D3797" s="0" t="s">
        <v>520</v>
      </c>
      <c r="E3797" s="0" t="s">
        <v>531</v>
      </c>
      <c r="F3797" s="0" t="s">
        <v>539</v>
      </c>
      <c r="G3797" s="0" t="s">
        <v>530</v>
      </c>
    </row>
    <row r="3798" customFormat="false" ht="12.8" hidden="false" customHeight="false" outlineLevel="0" collapsed="false">
      <c r="A3798" s="0" t="s">
        <v>19</v>
      </c>
      <c r="B3798" s="0" t="s">
        <v>424</v>
      </c>
      <c r="C3798" s="0" t="s">
        <v>519</v>
      </c>
      <c r="D3798" s="0" t="s">
        <v>520</v>
      </c>
      <c r="E3798" s="0" t="s">
        <v>533</v>
      </c>
      <c r="F3798" s="0" t="s">
        <v>539</v>
      </c>
      <c r="G3798" s="0" t="s">
        <v>530</v>
      </c>
    </row>
    <row r="3799" customFormat="false" ht="12.8" hidden="false" customHeight="false" outlineLevel="0" collapsed="false">
      <c r="A3799" s="0" t="s">
        <v>19</v>
      </c>
      <c r="B3799" s="0" t="s">
        <v>424</v>
      </c>
      <c r="C3799" s="0" t="s">
        <v>519</v>
      </c>
      <c r="D3799" s="0" t="s">
        <v>520</v>
      </c>
      <c r="E3799" s="0" t="s">
        <v>534</v>
      </c>
      <c r="F3799" s="0" t="s">
        <v>539</v>
      </c>
      <c r="G3799" s="0" t="s">
        <v>530</v>
      </c>
    </row>
    <row r="3800" customFormat="false" ht="12.8" hidden="false" customHeight="false" outlineLevel="0" collapsed="false">
      <c r="A3800" s="0" t="s">
        <v>19</v>
      </c>
      <c r="B3800" s="0" t="s">
        <v>424</v>
      </c>
      <c r="C3800" s="0" t="s">
        <v>519</v>
      </c>
      <c r="D3800" s="0" t="s">
        <v>520</v>
      </c>
      <c r="E3800" s="0" t="s">
        <v>535</v>
      </c>
      <c r="F3800" s="0" t="s">
        <v>539</v>
      </c>
      <c r="G3800" s="0" t="s">
        <v>530</v>
      </c>
    </row>
    <row r="3801" customFormat="false" ht="12.8" hidden="false" customHeight="false" outlineLevel="0" collapsed="false">
      <c r="A3801" s="0" t="s">
        <v>19</v>
      </c>
      <c r="B3801" s="0" t="s">
        <v>424</v>
      </c>
      <c r="C3801" s="0" t="s">
        <v>519</v>
      </c>
      <c r="D3801" s="0" t="s">
        <v>520</v>
      </c>
      <c r="E3801" s="0" t="s">
        <v>536</v>
      </c>
      <c r="F3801" s="0" t="s">
        <v>539</v>
      </c>
      <c r="G3801" s="0" t="s">
        <v>530</v>
      </c>
    </row>
    <row r="3802" customFormat="false" ht="12.8" hidden="false" customHeight="false" outlineLevel="0" collapsed="false">
      <c r="A3802" s="0" t="s">
        <v>19</v>
      </c>
      <c r="B3802" s="0" t="s">
        <v>424</v>
      </c>
      <c r="C3802" s="0" t="s">
        <v>521</v>
      </c>
      <c r="D3802" s="0" t="s">
        <v>520</v>
      </c>
      <c r="E3802" s="0" t="s">
        <v>537</v>
      </c>
      <c r="F3802" s="0" t="s">
        <v>539</v>
      </c>
      <c r="G3802" s="0" t="s">
        <v>530</v>
      </c>
    </row>
    <row r="3803" customFormat="false" ht="12.8" hidden="false" customHeight="false" outlineLevel="0" collapsed="false">
      <c r="A3803" s="0" t="s">
        <v>19</v>
      </c>
      <c r="B3803" s="0" t="s">
        <v>424</v>
      </c>
      <c r="C3803" s="0" t="s">
        <v>521</v>
      </c>
      <c r="D3803" s="0" t="s">
        <v>520</v>
      </c>
      <c r="E3803" s="0" t="s">
        <v>531</v>
      </c>
      <c r="F3803" s="0" t="s">
        <v>539</v>
      </c>
      <c r="G3803" s="0" t="s">
        <v>530</v>
      </c>
    </row>
    <row r="3804" customFormat="false" ht="12.8" hidden="false" customHeight="false" outlineLevel="0" collapsed="false">
      <c r="A3804" s="0" t="s">
        <v>19</v>
      </c>
      <c r="B3804" s="0" t="s">
        <v>424</v>
      </c>
      <c r="C3804" s="0" t="s">
        <v>521</v>
      </c>
      <c r="D3804" s="0" t="s">
        <v>520</v>
      </c>
      <c r="E3804" s="0" t="s">
        <v>538</v>
      </c>
      <c r="F3804" s="0" t="s">
        <v>539</v>
      </c>
      <c r="G3804" s="0" t="s">
        <v>530</v>
      </c>
    </row>
    <row r="3805" customFormat="false" ht="12.8" hidden="false" customHeight="false" outlineLevel="0" collapsed="false">
      <c r="A3805" s="0" t="s">
        <v>19</v>
      </c>
      <c r="B3805" s="0" t="s">
        <v>424</v>
      </c>
      <c r="C3805" s="0" t="s">
        <v>521</v>
      </c>
      <c r="D3805" s="0" t="s">
        <v>520</v>
      </c>
      <c r="E3805" s="0" t="s">
        <v>536</v>
      </c>
      <c r="F3805" s="0" t="s">
        <v>539</v>
      </c>
      <c r="G3805" s="0" t="s">
        <v>530</v>
      </c>
    </row>
    <row r="3806" customFormat="false" ht="12.8" hidden="false" customHeight="false" outlineLevel="0" collapsed="false">
      <c r="A3806" s="0" t="s">
        <v>19</v>
      </c>
      <c r="B3806" s="0" t="s">
        <v>425</v>
      </c>
      <c r="C3806" s="0" t="s">
        <v>519</v>
      </c>
      <c r="D3806" s="0" t="s">
        <v>520</v>
      </c>
      <c r="E3806" s="0" t="s">
        <v>528</v>
      </c>
      <c r="F3806" s="0" t="s">
        <v>539</v>
      </c>
      <c r="G3806" s="0" t="s">
        <v>530</v>
      </c>
    </row>
    <row r="3807" customFormat="false" ht="12.8" hidden="false" customHeight="false" outlineLevel="0" collapsed="false">
      <c r="A3807" s="0" t="s">
        <v>19</v>
      </c>
      <c r="B3807" s="0" t="s">
        <v>425</v>
      </c>
      <c r="C3807" s="0" t="s">
        <v>519</v>
      </c>
      <c r="D3807" s="0" t="s">
        <v>520</v>
      </c>
      <c r="E3807" s="0" t="s">
        <v>531</v>
      </c>
      <c r="F3807" s="0" t="s">
        <v>539</v>
      </c>
      <c r="G3807" s="0" t="s">
        <v>530</v>
      </c>
    </row>
    <row r="3808" customFormat="false" ht="12.8" hidden="false" customHeight="false" outlineLevel="0" collapsed="false">
      <c r="A3808" s="0" t="s">
        <v>19</v>
      </c>
      <c r="B3808" s="0" t="s">
        <v>425</v>
      </c>
      <c r="C3808" s="0" t="s">
        <v>519</v>
      </c>
      <c r="D3808" s="0" t="s">
        <v>520</v>
      </c>
      <c r="E3808" s="0" t="s">
        <v>533</v>
      </c>
      <c r="F3808" s="0" t="s">
        <v>539</v>
      </c>
      <c r="G3808" s="0" t="s">
        <v>530</v>
      </c>
    </row>
    <row r="3809" customFormat="false" ht="12.8" hidden="false" customHeight="false" outlineLevel="0" collapsed="false">
      <c r="A3809" s="0" t="s">
        <v>19</v>
      </c>
      <c r="B3809" s="0" t="s">
        <v>425</v>
      </c>
      <c r="C3809" s="0" t="s">
        <v>519</v>
      </c>
      <c r="D3809" s="0" t="s">
        <v>520</v>
      </c>
      <c r="E3809" s="0" t="s">
        <v>534</v>
      </c>
      <c r="F3809" s="0" t="s">
        <v>539</v>
      </c>
      <c r="G3809" s="0" t="s">
        <v>530</v>
      </c>
    </row>
    <row r="3810" customFormat="false" ht="12.8" hidden="false" customHeight="false" outlineLevel="0" collapsed="false">
      <c r="A3810" s="0" t="s">
        <v>19</v>
      </c>
      <c r="B3810" s="0" t="s">
        <v>425</v>
      </c>
      <c r="C3810" s="0" t="s">
        <v>519</v>
      </c>
      <c r="D3810" s="0" t="s">
        <v>520</v>
      </c>
      <c r="E3810" s="0" t="s">
        <v>535</v>
      </c>
      <c r="F3810" s="0" t="s">
        <v>539</v>
      </c>
      <c r="G3810" s="0" t="s">
        <v>530</v>
      </c>
    </row>
    <row r="3811" customFormat="false" ht="12.8" hidden="false" customHeight="false" outlineLevel="0" collapsed="false">
      <c r="A3811" s="0" t="s">
        <v>19</v>
      </c>
      <c r="B3811" s="0" t="s">
        <v>425</v>
      </c>
      <c r="C3811" s="0" t="s">
        <v>519</v>
      </c>
      <c r="D3811" s="0" t="s">
        <v>520</v>
      </c>
      <c r="E3811" s="0" t="s">
        <v>536</v>
      </c>
      <c r="F3811" s="0" t="s">
        <v>539</v>
      </c>
      <c r="G3811" s="0" t="s">
        <v>530</v>
      </c>
    </row>
    <row r="3812" customFormat="false" ht="12.8" hidden="false" customHeight="false" outlineLevel="0" collapsed="false">
      <c r="A3812" s="0" t="s">
        <v>19</v>
      </c>
      <c r="B3812" s="0" t="s">
        <v>425</v>
      </c>
      <c r="C3812" s="0" t="s">
        <v>521</v>
      </c>
      <c r="D3812" s="0" t="s">
        <v>520</v>
      </c>
      <c r="E3812" s="0" t="s">
        <v>537</v>
      </c>
      <c r="F3812" s="0" t="s">
        <v>539</v>
      </c>
      <c r="G3812" s="0" t="s">
        <v>530</v>
      </c>
    </row>
    <row r="3813" customFormat="false" ht="12.8" hidden="false" customHeight="false" outlineLevel="0" collapsed="false">
      <c r="A3813" s="0" t="s">
        <v>19</v>
      </c>
      <c r="B3813" s="0" t="s">
        <v>425</v>
      </c>
      <c r="C3813" s="0" t="s">
        <v>521</v>
      </c>
      <c r="D3813" s="0" t="s">
        <v>520</v>
      </c>
      <c r="E3813" s="0" t="s">
        <v>531</v>
      </c>
      <c r="F3813" s="0" t="s">
        <v>539</v>
      </c>
      <c r="G3813" s="0" t="s">
        <v>530</v>
      </c>
    </row>
    <row r="3814" customFormat="false" ht="12.8" hidden="false" customHeight="false" outlineLevel="0" collapsed="false">
      <c r="A3814" s="0" t="s">
        <v>19</v>
      </c>
      <c r="B3814" s="0" t="s">
        <v>425</v>
      </c>
      <c r="C3814" s="0" t="s">
        <v>521</v>
      </c>
      <c r="D3814" s="0" t="s">
        <v>520</v>
      </c>
      <c r="E3814" s="0" t="s">
        <v>538</v>
      </c>
      <c r="F3814" s="0" t="s">
        <v>539</v>
      </c>
      <c r="G3814" s="0" t="s">
        <v>530</v>
      </c>
    </row>
    <row r="3815" customFormat="false" ht="12.8" hidden="false" customHeight="false" outlineLevel="0" collapsed="false">
      <c r="A3815" s="0" t="s">
        <v>19</v>
      </c>
      <c r="B3815" s="0" t="s">
        <v>425</v>
      </c>
      <c r="C3815" s="0" t="s">
        <v>521</v>
      </c>
      <c r="D3815" s="0" t="s">
        <v>520</v>
      </c>
      <c r="E3815" s="0" t="s">
        <v>536</v>
      </c>
      <c r="F3815" s="0" t="s">
        <v>539</v>
      </c>
      <c r="G3815" s="0" t="s">
        <v>530</v>
      </c>
    </row>
    <row r="3816" customFormat="false" ht="12.8" hidden="false" customHeight="false" outlineLevel="0" collapsed="false">
      <c r="A3816" s="0" t="s">
        <v>19</v>
      </c>
      <c r="B3816" s="0" t="s">
        <v>426</v>
      </c>
      <c r="C3816" s="0" t="s">
        <v>519</v>
      </c>
      <c r="D3816" s="0" t="s">
        <v>520</v>
      </c>
      <c r="E3816" s="0" t="s">
        <v>528</v>
      </c>
      <c r="F3816" s="0" t="s">
        <v>539</v>
      </c>
      <c r="G3816" s="0" t="s">
        <v>530</v>
      </c>
    </row>
    <row r="3817" customFormat="false" ht="12.8" hidden="false" customHeight="false" outlineLevel="0" collapsed="false">
      <c r="A3817" s="0" t="s">
        <v>19</v>
      </c>
      <c r="B3817" s="0" t="s">
        <v>426</v>
      </c>
      <c r="C3817" s="0" t="s">
        <v>519</v>
      </c>
      <c r="D3817" s="0" t="s">
        <v>520</v>
      </c>
      <c r="E3817" s="0" t="s">
        <v>531</v>
      </c>
      <c r="F3817" s="0" t="s">
        <v>539</v>
      </c>
      <c r="G3817" s="0" t="s">
        <v>530</v>
      </c>
    </row>
    <row r="3818" customFormat="false" ht="12.8" hidden="false" customHeight="false" outlineLevel="0" collapsed="false">
      <c r="A3818" s="0" t="s">
        <v>19</v>
      </c>
      <c r="B3818" s="0" t="s">
        <v>426</v>
      </c>
      <c r="C3818" s="0" t="s">
        <v>519</v>
      </c>
      <c r="D3818" s="0" t="s">
        <v>520</v>
      </c>
      <c r="E3818" s="0" t="s">
        <v>533</v>
      </c>
      <c r="F3818" s="0" t="s">
        <v>539</v>
      </c>
      <c r="G3818" s="0" t="s">
        <v>530</v>
      </c>
    </row>
    <row r="3819" customFormat="false" ht="12.8" hidden="false" customHeight="false" outlineLevel="0" collapsed="false">
      <c r="A3819" s="0" t="s">
        <v>19</v>
      </c>
      <c r="B3819" s="0" t="s">
        <v>426</v>
      </c>
      <c r="C3819" s="0" t="s">
        <v>519</v>
      </c>
      <c r="D3819" s="0" t="s">
        <v>520</v>
      </c>
      <c r="E3819" s="0" t="s">
        <v>534</v>
      </c>
      <c r="F3819" s="0" t="s">
        <v>539</v>
      </c>
      <c r="G3819" s="0" t="s">
        <v>530</v>
      </c>
    </row>
    <row r="3820" customFormat="false" ht="12.8" hidden="false" customHeight="false" outlineLevel="0" collapsed="false">
      <c r="A3820" s="0" t="s">
        <v>19</v>
      </c>
      <c r="B3820" s="0" t="s">
        <v>426</v>
      </c>
      <c r="C3820" s="0" t="s">
        <v>519</v>
      </c>
      <c r="D3820" s="0" t="s">
        <v>520</v>
      </c>
      <c r="E3820" s="0" t="s">
        <v>535</v>
      </c>
      <c r="F3820" s="0" t="s">
        <v>539</v>
      </c>
      <c r="G3820" s="0" t="s">
        <v>530</v>
      </c>
    </row>
    <row r="3821" customFormat="false" ht="12.8" hidden="false" customHeight="false" outlineLevel="0" collapsed="false">
      <c r="A3821" s="0" t="s">
        <v>19</v>
      </c>
      <c r="B3821" s="0" t="s">
        <v>426</v>
      </c>
      <c r="C3821" s="0" t="s">
        <v>519</v>
      </c>
      <c r="D3821" s="0" t="s">
        <v>520</v>
      </c>
      <c r="E3821" s="0" t="s">
        <v>536</v>
      </c>
      <c r="F3821" s="0" t="s">
        <v>539</v>
      </c>
      <c r="G3821" s="0" t="s">
        <v>530</v>
      </c>
    </row>
    <row r="3822" customFormat="false" ht="12.8" hidden="false" customHeight="false" outlineLevel="0" collapsed="false">
      <c r="A3822" s="0" t="s">
        <v>19</v>
      </c>
      <c r="B3822" s="0" t="s">
        <v>426</v>
      </c>
      <c r="C3822" s="0" t="s">
        <v>521</v>
      </c>
      <c r="D3822" s="0" t="s">
        <v>520</v>
      </c>
      <c r="E3822" s="0" t="s">
        <v>537</v>
      </c>
      <c r="F3822" s="0" t="s">
        <v>539</v>
      </c>
      <c r="G3822" s="0" t="s">
        <v>530</v>
      </c>
    </row>
    <row r="3823" customFormat="false" ht="12.8" hidden="false" customHeight="false" outlineLevel="0" collapsed="false">
      <c r="A3823" s="0" t="s">
        <v>19</v>
      </c>
      <c r="B3823" s="0" t="s">
        <v>426</v>
      </c>
      <c r="C3823" s="0" t="s">
        <v>521</v>
      </c>
      <c r="D3823" s="0" t="s">
        <v>520</v>
      </c>
      <c r="E3823" s="0" t="s">
        <v>531</v>
      </c>
      <c r="F3823" s="0" t="s">
        <v>539</v>
      </c>
      <c r="G3823" s="0" t="s">
        <v>530</v>
      </c>
    </row>
    <row r="3824" customFormat="false" ht="12.8" hidden="false" customHeight="false" outlineLevel="0" collapsed="false">
      <c r="A3824" s="0" t="s">
        <v>19</v>
      </c>
      <c r="B3824" s="0" t="s">
        <v>426</v>
      </c>
      <c r="C3824" s="0" t="s">
        <v>521</v>
      </c>
      <c r="D3824" s="0" t="s">
        <v>520</v>
      </c>
      <c r="E3824" s="0" t="s">
        <v>538</v>
      </c>
      <c r="F3824" s="0" t="s">
        <v>539</v>
      </c>
      <c r="G3824" s="0" t="s">
        <v>530</v>
      </c>
    </row>
    <row r="3825" customFormat="false" ht="12.8" hidden="false" customHeight="false" outlineLevel="0" collapsed="false">
      <c r="A3825" s="0" t="s">
        <v>19</v>
      </c>
      <c r="B3825" s="0" t="s">
        <v>426</v>
      </c>
      <c r="C3825" s="0" t="s">
        <v>521</v>
      </c>
      <c r="D3825" s="0" t="s">
        <v>520</v>
      </c>
      <c r="E3825" s="0" t="s">
        <v>536</v>
      </c>
      <c r="F3825" s="0" t="s">
        <v>539</v>
      </c>
      <c r="G3825" s="0" t="s">
        <v>530</v>
      </c>
    </row>
    <row r="3826" customFormat="false" ht="12.8" hidden="false" customHeight="false" outlineLevel="0" collapsed="false">
      <c r="A3826" s="0" t="s">
        <v>19</v>
      </c>
      <c r="B3826" s="0" t="s">
        <v>427</v>
      </c>
      <c r="C3826" s="0" t="s">
        <v>519</v>
      </c>
      <c r="D3826" s="0" t="s">
        <v>520</v>
      </c>
      <c r="E3826" s="0" t="s">
        <v>528</v>
      </c>
      <c r="F3826" s="0" t="s">
        <v>539</v>
      </c>
      <c r="G3826" s="0" t="s">
        <v>530</v>
      </c>
    </row>
    <row r="3827" customFormat="false" ht="12.8" hidden="false" customHeight="false" outlineLevel="0" collapsed="false">
      <c r="A3827" s="0" t="s">
        <v>19</v>
      </c>
      <c r="B3827" s="0" t="s">
        <v>427</v>
      </c>
      <c r="C3827" s="0" t="s">
        <v>519</v>
      </c>
      <c r="D3827" s="0" t="s">
        <v>520</v>
      </c>
      <c r="E3827" s="0" t="s">
        <v>531</v>
      </c>
      <c r="F3827" s="0" t="s">
        <v>539</v>
      </c>
      <c r="G3827" s="0" t="s">
        <v>530</v>
      </c>
    </row>
    <row r="3828" customFormat="false" ht="12.8" hidden="false" customHeight="false" outlineLevel="0" collapsed="false">
      <c r="A3828" s="0" t="s">
        <v>19</v>
      </c>
      <c r="B3828" s="0" t="s">
        <v>427</v>
      </c>
      <c r="C3828" s="0" t="s">
        <v>519</v>
      </c>
      <c r="D3828" s="0" t="s">
        <v>520</v>
      </c>
      <c r="E3828" s="0" t="s">
        <v>533</v>
      </c>
      <c r="F3828" s="0" t="s">
        <v>539</v>
      </c>
      <c r="G3828" s="0" t="s">
        <v>530</v>
      </c>
    </row>
    <row r="3829" customFormat="false" ht="12.8" hidden="false" customHeight="false" outlineLevel="0" collapsed="false">
      <c r="A3829" s="0" t="s">
        <v>19</v>
      </c>
      <c r="B3829" s="0" t="s">
        <v>427</v>
      </c>
      <c r="C3829" s="0" t="s">
        <v>519</v>
      </c>
      <c r="D3829" s="0" t="s">
        <v>520</v>
      </c>
      <c r="E3829" s="0" t="s">
        <v>534</v>
      </c>
      <c r="F3829" s="0" t="s">
        <v>539</v>
      </c>
      <c r="G3829" s="0" t="s">
        <v>530</v>
      </c>
    </row>
    <row r="3830" customFormat="false" ht="12.8" hidden="false" customHeight="false" outlineLevel="0" collapsed="false">
      <c r="A3830" s="0" t="s">
        <v>19</v>
      </c>
      <c r="B3830" s="0" t="s">
        <v>427</v>
      </c>
      <c r="C3830" s="0" t="s">
        <v>519</v>
      </c>
      <c r="D3830" s="0" t="s">
        <v>520</v>
      </c>
      <c r="E3830" s="0" t="s">
        <v>535</v>
      </c>
      <c r="F3830" s="0" t="s">
        <v>539</v>
      </c>
      <c r="G3830" s="0" t="s">
        <v>530</v>
      </c>
    </row>
    <row r="3831" customFormat="false" ht="12.8" hidden="false" customHeight="false" outlineLevel="0" collapsed="false">
      <c r="A3831" s="0" t="s">
        <v>19</v>
      </c>
      <c r="B3831" s="0" t="s">
        <v>427</v>
      </c>
      <c r="C3831" s="0" t="s">
        <v>519</v>
      </c>
      <c r="D3831" s="0" t="s">
        <v>520</v>
      </c>
      <c r="E3831" s="0" t="s">
        <v>536</v>
      </c>
      <c r="F3831" s="0" t="s">
        <v>539</v>
      </c>
      <c r="G3831" s="0" t="s">
        <v>530</v>
      </c>
    </row>
    <row r="3832" customFormat="false" ht="12.8" hidden="false" customHeight="false" outlineLevel="0" collapsed="false">
      <c r="A3832" s="0" t="s">
        <v>19</v>
      </c>
      <c r="B3832" s="0" t="s">
        <v>427</v>
      </c>
      <c r="C3832" s="0" t="s">
        <v>521</v>
      </c>
      <c r="D3832" s="0" t="s">
        <v>520</v>
      </c>
      <c r="E3832" s="0" t="s">
        <v>537</v>
      </c>
      <c r="F3832" s="0" t="s">
        <v>539</v>
      </c>
      <c r="G3832" s="0" t="s">
        <v>530</v>
      </c>
    </row>
    <row r="3833" customFormat="false" ht="12.8" hidden="false" customHeight="false" outlineLevel="0" collapsed="false">
      <c r="A3833" s="0" t="s">
        <v>19</v>
      </c>
      <c r="B3833" s="0" t="s">
        <v>427</v>
      </c>
      <c r="C3833" s="0" t="s">
        <v>521</v>
      </c>
      <c r="D3833" s="0" t="s">
        <v>520</v>
      </c>
      <c r="E3833" s="0" t="s">
        <v>531</v>
      </c>
      <c r="F3833" s="0" t="s">
        <v>539</v>
      </c>
      <c r="G3833" s="0" t="s">
        <v>530</v>
      </c>
    </row>
    <row r="3834" customFormat="false" ht="12.8" hidden="false" customHeight="false" outlineLevel="0" collapsed="false">
      <c r="A3834" s="0" t="s">
        <v>19</v>
      </c>
      <c r="B3834" s="0" t="s">
        <v>427</v>
      </c>
      <c r="C3834" s="0" t="s">
        <v>521</v>
      </c>
      <c r="D3834" s="0" t="s">
        <v>520</v>
      </c>
      <c r="E3834" s="0" t="s">
        <v>538</v>
      </c>
      <c r="F3834" s="0" t="s">
        <v>539</v>
      </c>
      <c r="G3834" s="0" t="s">
        <v>530</v>
      </c>
    </row>
    <row r="3835" customFormat="false" ht="12.8" hidden="false" customHeight="false" outlineLevel="0" collapsed="false">
      <c r="A3835" s="0" t="s">
        <v>19</v>
      </c>
      <c r="B3835" s="0" t="s">
        <v>427</v>
      </c>
      <c r="C3835" s="0" t="s">
        <v>521</v>
      </c>
      <c r="D3835" s="0" t="s">
        <v>520</v>
      </c>
      <c r="E3835" s="0" t="s">
        <v>536</v>
      </c>
      <c r="F3835" s="0" t="s">
        <v>539</v>
      </c>
      <c r="G3835" s="0" t="s">
        <v>530</v>
      </c>
    </row>
    <row r="3836" customFormat="false" ht="12.8" hidden="false" customHeight="false" outlineLevel="0" collapsed="false">
      <c r="A3836" s="0" t="s">
        <v>19</v>
      </c>
      <c r="B3836" s="0" t="s">
        <v>428</v>
      </c>
      <c r="C3836" s="0" t="s">
        <v>519</v>
      </c>
      <c r="D3836" s="0" t="s">
        <v>520</v>
      </c>
      <c r="E3836" s="0" t="s">
        <v>528</v>
      </c>
      <c r="F3836" s="0" t="s">
        <v>539</v>
      </c>
      <c r="G3836" s="0" t="s">
        <v>530</v>
      </c>
    </row>
    <row r="3837" customFormat="false" ht="12.8" hidden="false" customHeight="false" outlineLevel="0" collapsed="false">
      <c r="A3837" s="0" t="s">
        <v>19</v>
      </c>
      <c r="B3837" s="0" t="s">
        <v>428</v>
      </c>
      <c r="C3837" s="0" t="s">
        <v>519</v>
      </c>
      <c r="D3837" s="0" t="s">
        <v>520</v>
      </c>
      <c r="E3837" s="0" t="s">
        <v>531</v>
      </c>
      <c r="F3837" s="0" t="s">
        <v>539</v>
      </c>
      <c r="G3837" s="0" t="s">
        <v>530</v>
      </c>
    </row>
    <row r="3838" customFormat="false" ht="12.8" hidden="false" customHeight="false" outlineLevel="0" collapsed="false">
      <c r="A3838" s="0" t="s">
        <v>19</v>
      </c>
      <c r="B3838" s="0" t="s">
        <v>428</v>
      </c>
      <c r="C3838" s="0" t="s">
        <v>519</v>
      </c>
      <c r="D3838" s="0" t="s">
        <v>520</v>
      </c>
      <c r="E3838" s="0" t="s">
        <v>533</v>
      </c>
      <c r="F3838" s="0" t="s">
        <v>539</v>
      </c>
      <c r="G3838" s="0" t="s">
        <v>530</v>
      </c>
    </row>
    <row r="3839" customFormat="false" ht="12.8" hidden="false" customHeight="false" outlineLevel="0" collapsed="false">
      <c r="A3839" s="0" t="s">
        <v>19</v>
      </c>
      <c r="B3839" s="0" t="s">
        <v>428</v>
      </c>
      <c r="C3839" s="0" t="s">
        <v>519</v>
      </c>
      <c r="D3839" s="0" t="s">
        <v>520</v>
      </c>
      <c r="E3839" s="0" t="s">
        <v>534</v>
      </c>
      <c r="F3839" s="0" t="s">
        <v>539</v>
      </c>
      <c r="G3839" s="0" t="s">
        <v>530</v>
      </c>
    </row>
    <row r="3840" customFormat="false" ht="12.8" hidden="false" customHeight="false" outlineLevel="0" collapsed="false">
      <c r="A3840" s="0" t="s">
        <v>19</v>
      </c>
      <c r="B3840" s="0" t="s">
        <v>428</v>
      </c>
      <c r="C3840" s="0" t="s">
        <v>519</v>
      </c>
      <c r="D3840" s="0" t="s">
        <v>520</v>
      </c>
      <c r="E3840" s="0" t="s">
        <v>535</v>
      </c>
      <c r="F3840" s="0" t="s">
        <v>539</v>
      </c>
      <c r="G3840" s="0" t="s">
        <v>530</v>
      </c>
    </row>
    <row r="3841" customFormat="false" ht="12.8" hidden="false" customHeight="false" outlineLevel="0" collapsed="false">
      <c r="A3841" s="0" t="s">
        <v>19</v>
      </c>
      <c r="B3841" s="0" t="s">
        <v>428</v>
      </c>
      <c r="C3841" s="0" t="s">
        <v>519</v>
      </c>
      <c r="D3841" s="0" t="s">
        <v>520</v>
      </c>
      <c r="E3841" s="0" t="s">
        <v>536</v>
      </c>
      <c r="F3841" s="0" t="s">
        <v>539</v>
      </c>
      <c r="G3841" s="0" t="s">
        <v>530</v>
      </c>
    </row>
    <row r="3842" customFormat="false" ht="12.8" hidden="false" customHeight="false" outlineLevel="0" collapsed="false">
      <c r="A3842" s="0" t="s">
        <v>19</v>
      </c>
      <c r="B3842" s="0" t="s">
        <v>428</v>
      </c>
      <c r="C3842" s="0" t="s">
        <v>521</v>
      </c>
      <c r="D3842" s="0" t="s">
        <v>520</v>
      </c>
      <c r="E3842" s="0" t="s">
        <v>537</v>
      </c>
      <c r="F3842" s="0" t="s">
        <v>539</v>
      </c>
      <c r="G3842" s="0" t="s">
        <v>530</v>
      </c>
    </row>
    <row r="3843" customFormat="false" ht="12.8" hidden="false" customHeight="false" outlineLevel="0" collapsed="false">
      <c r="A3843" s="0" t="s">
        <v>19</v>
      </c>
      <c r="B3843" s="0" t="s">
        <v>428</v>
      </c>
      <c r="C3843" s="0" t="s">
        <v>521</v>
      </c>
      <c r="D3843" s="0" t="s">
        <v>520</v>
      </c>
      <c r="E3843" s="0" t="s">
        <v>531</v>
      </c>
      <c r="F3843" s="0" t="s">
        <v>539</v>
      </c>
      <c r="G3843" s="0" t="s">
        <v>530</v>
      </c>
    </row>
    <row r="3844" customFormat="false" ht="12.8" hidden="false" customHeight="false" outlineLevel="0" collapsed="false">
      <c r="A3844" s="0" t="s">
        <v>19</v>
      </c>
      <c r="B3844" s="0" t="s">
        <v>428</v>
      </c>
      <c r="C3844" s="0" t="s">
        <v>521</v>
      </c>
      <c r="D3844" s="0" t="s">
        <v>520</v>
      </c>
      <c r="E3844" s="0" t="s">
        <v>538</v>
      </c>
      <c r="F3844" s="0" t="s">
        <v>539</v>
      </c>
      <c r="G3844" s="0" t="s">
        <v>530</v>
      </c>
    </row>
    <row r="3845" customFormat="false" ht="12.8" hidden="false" customHeight="false" outlineLevel="0" collapsed="false">
      <c r="A3845" s="0" t="s">
        <v>19</v>
      </c>
      <c r="B3845" s="0" t="s">
        <v>428</v>
      </c>
      <c r="C3845" s="0" t="s">
        <v>521</v>
      </c>
      <c r="D3845" s="0" t="s">
        <v>520</v>
      </c>
      <c r="E3845" s="0" t="s">
        <v>536</v>
      </c>
      <c r="F3845" s="0" t="s">
        <v>539</v>
      </c>
      <c r="G3845" s="0" t="s">
        <v>530</v>
      </c>
    </row>
    <row r="3846" customFormat="false" ht="12.8" hidden="false" customHeight="false" outlineLevel="0" collapsed="false">
      <c r="A3846" s="0" t="s">
        <v>20</v>
      </c>
      <c r="B3846" s="0" t="s">
        <v>429</v>
      </c>
      <c r="C3846" s="0" t="s">
        <v>519</v>
      </c>
      <c r="D3846" s="0" t="s">
        <v>520</v>
      </c>
      <c r="E3846" s="0" t="s">
        <v>528</v>
      </c>
      <c r="F3846" s="0" t="s">
        <v>539</v>
      </c>
      <c r="G3846" s="0" t="s">
        <v>530</v>
      </c>
    </row>
    <row r="3847" customFormat="false" ht="12.8" hidden="false" customHeight="false" outlineLevel="0" collapsed="false">
      <c r="A3847" s="0" t="s">
        <v>20</v>
      </c>
      <c r="B3847" s="0" t="s">
        <v>429</v>
      </c>
      <c r="C3847" s="0" t="s">
        <v>519</v>
      </c>
      <c r="D3847" s="0" t="s">
        <v>520</v>
      </c>
      <c r="E3847" s="0" t="s">
        <v>531</v>
      </c>
      <c r="F3847" s="0" t="s">
        <v>539</v>
      </c>
      <c r="G3847" s="0" t="s">
        <v>530</v>
      </c>
    </row>
    <row r="3848" customFormat="false" ht="12.8" hidden="false" customHeight="false" outlineLevel="0" collapsed="false">
      <c r="A3848" s="0" t="s">
        <v>20</v>
      </c>
      <c r="B3848" s="0" t="s">
        <v>429</v>
      </c>
      <c r="C3848" s="0" t="s">
        <v>519</v>
      </c>
      <c r="D3848" s="0" t="s">
        <v>520</v>
      </c>
      <c r="E3848" s="0" t="s">
        <v>533</v>
      </c>
      <c r="F3848" s="0" t="s">
        <v>539</v>
      </c>
      <c r="G3848" s="0" t="s">
        <v>530</v>
      </c>
    </row>
    <row r="3849" customFormat="false" ht="12.8" hidden="false" customHeight="false" outlineLevel="0" collapsed="false">
      <c r="A3849" s="0" t="s">
        <v>20</v>
      </c>
      <c r="B3849" s="0" t="s">
        <v>429</v>
      </c>
      <c r="C3849" s="0" t="s">
        <v>519</v>
      </c>
      <c r="D3849" s="0" t="s">
        <v>520</v>
      </c>
      <c r="E3849" s="0" t="s">
        <v>534</v>
      </c>
      <c r="F3849" s="0" t="s">
        <v>539</v>
      </c>
      <c r="G3849" s="0" t="s">
        <v>530</v>
      </c>
    </row>
    <row r="3850" customFormat="false" ht="12.8" hidden="false" customHeight="false" outlineLevel="0" collapsed="false">
      <c r="A3850" s="0" t="s">
        <v>20</v>
      </c>
      <c r="B3850" s="0" t="s">
        <v>429</v>
      </c>
      <c r="C3850" s="0" t="s">
        <v>519</v>
      </c>
      <c r="D3850" s="0" t="s">
        <v>520</v>
      </c>
      <c r="E3850" s="0" t="s">
        <v>535</v>
      </c>
      <c r="F3850" s="0" t="s">
        <v>539</v>
      </c>
      <c r="G3850" s="0" t="s">
        <v>530</v>
      </c>
    </row>
    <row r="3851" customFormat="false" ht="12.8" hidden="false" customHeight="false" outlineLevel="0" collapsed="false">
      <c r="A3851" s="0" t="s">
        <v>20</v>
      </c>
      <c r="B3851" s="0" t="s">
        <v>429</v>
      </c>
      <c r="C3851" s="0" t="s">
        <v>519</v>
      </c>
      <c r="D3851" s="0" t="s">
        <v>520</v>
      </c>
      <c r="E3851" s="0" t="s">
        <v>536</v>
      </c>
      <c r="F3851" s="0" t="s">
        <v>539</v>
      </c>
      <c r="G3851" s="0" t="s">
        <v>530</v>
      </c>
    </row>
    <row r="3852" customFormat="false" ht="12.8" hidden="false" customHeight="false" outlineLevel="0" collapsed="false">
      <c r="A3852" s="0" t="s">
        <v>20</v>
      </c>
      <c r="B3852" s="0" t="s">
        <v>429</v>
      </c>
      <c r="C3852" s="0" t="s">
        <v>521</v>
      </c>
      <c r="D3852" s="0" t="s">
        <v>520</v>
      </c>
      <c r="E3852" s="0" t="s">
        <v>537</v>
      </c>
      <c r="F3852" s="0" t="s">
        <v>539</v>
      </c>
      <c r="G3852" s="0" t="s">
        <v>530</v>
      </c>
    </row>
    <row r="3853" customFormat="false" ht="12.8" hidden="false" customHeight="false" outlineLevel="0" collapsed="false">
      <c r="A3853" s="0" t="s">
        <v>20</v>
      </c>
      <c r="B3853" s="0" t="s">
        <v>429</v>
      </c>
      <c r="C3853" s="0" t="s">
        <v>521</v>
      </c>
      <c r="D3853" s="0" t="s">
        <v>520</v>
      </c>
      <c r="E3853" s="0" t="s">
        <v>531</v>
      </c>
      <c r="F3853" s="0" t="s">
        <v>539</v>
      </c>
      <c r="G3853" s="0" t="s">
        <v>530</v>
      </c>
    </row>
    <row r="3854" customFormat="false" ht="12.8" hidden="false" customHeight="false" outlineLevel="0" collapsed="false">
      <c r="A3854" s="0" t="s">
        <v>20</v>
      </c>
      <c r="B3854" s="0" t="s">
        <v>429</v>
      </c>
      <c r="C3854" s="0" t="s">
        <v>521</v>
      </c>
      <c r="D3854" s="0" t="s">
        <v>520</v>
      </c>
      <c r="E3854" s="0" t="s">
        <v>538</v>
      </c>
      <c r="F3854" s="0" t="s">
        <v>539</v>
      </c>
      <c r="G3854" s="0" t="s">
        <v>530</v>
      </c>
    </row>
    <row r="3855" customFormat="false" ht="12.8" hidden="false" customHeight="false" outlineLevel="0" collapsed="false">
      <c r="A3855" s="0" t="s">
        <v>20</v>
      </c>
      <c r="B3855" s="0" t="s">
        <v>429</v>
      </c>
      <c r="C3855" s="0" t="s">
        <v>521</v>
      </c>
      <c r="D3855" s="0" t="s">
        <v>520</v>
      </c>
      <c r="E3855" s="0" t="s">
        <v>536</v>
      </c>
      <c r="F3855" s="0" t="s">
        <v>539</v>
      </c>
      <c r="G3855" s="0" t="s">
        <v>530</v>
      </c>
    </row>
    <row r="3856" customFormat="false" ht="12.8" hidden="false" customHeight="false" outlineLevel="0" collapsed="false">
      <c r="A3856" s="0" t="s">
        <v>20</v>
      </c>
      <c r="B3856" s="0" t="s">
        <v>430</v>
      </c>
      <c r="C3856" s="0" t="s">
        <v>519</v>
      </c>
      <c r="D3856" s="0" t="s">
        <v>520</v>
      </c>
      <c r="E3856" s="0" t="s">
        <v>528</v>
      </c>
      <c r="F3856" s="0" t="s">
        <v>539</v>
      </c>
      <c r="G3856" s="0" t="s">
        <v>530</v>
      </c>
    </row>
    <row r="3857" customFormat="false" ht="12.8" hidden="false" customHeight="false" outlineLevel="0" collapsed="false">
      <c r="A3857" s="0" t="s">
        <v>20</v>
      </c>
      <c r="B3857" s="0" t="s">
        <v>430</v>
      </c>
      <c r="C3857" s="0" t="s">
        <v>519</v>
      </c>
      <c r="D3857" s="0" t="s">
        <v>520</v>
      </c>
      <c r="E3857" s="0" t="s">
        <v>531</v>
      </c>
      <c r="F3857" s="0" t="s">
        <v>539</v>
      </c>
      <c r="G3857" s="0" t="s">
        <v>530</v>
      </c>
    </row>
    <row r="3858" customFormat="false" ht="12.8" hidden="false" customHeight="false" outlineLevel="0" collapsed="false">
      <c r="A3858" s="0" t="s">
        <v>20</v>
      </c>
      <c r="B3858" s="0" t="s">
        <v>430</v>
      </c>
      <c r="C3858" s="0" t="s">
        <v>519</v>
      </c>
      <c r="D3858" s="0" t="s">
        <v>520</v>
      </c>
      <c r="E3858" s="0" t="s">
        <v>533</v>
      </c>
      <c r="F3858" s="0" t="s">
        <v>539</v>
      </c>
      <c r="G3858" s="0" t="s">
        <v>530</v>
      </c>
    </row>
    <row r="3859" customFormat="false" ht="12.8" hidden="false" customHeight="false" outlineLevel="0" collapsed="false">
      <c r="A3859" s="0" t="s">
        <v>20</v>
      </c>
      <c r="B3859" s="0" t="s">
        <v>430</v>
      </c>
      <c r="C3859" s="0" t="s">
        <v>519</v>
      </c>
      <c r="D3859" s="0" t="s">
        <v>520</v>
      </c>
      <c r="E3859" s="0" t="s">
        <v>534</v>
      </c>
      <c r="F3859" s="0" t="s">
        <v>539</v>
      </c>
      <c r="G3859" s="0" t="s">
        <v>530</v>
      </c>
    </row>
    <row r="3860" customFormat="false" ht="12.8" hidden="false" customHeight="false" outlineLevel="0" collapsed="false">
      <c r="A3860" s="0" t="s">
        <v>20</v>
      </c>
      <c r="B3860" s="0" t="s">
        <v>430</v>
      </c>
      <c r="C3860" s="0" t="s">
        <v>519</v>
      </c>
      <c r="D3860" s="0" t="s">
        <v>520</v>
      </c>
      <c r="E3860" s="0" t="s">
        <v>535</v>
      </c>
      <c r="F3860" s="0" t="s">
        <v>539</v>
      </c>
      <c r="G3860" s="0" t="s">
        <v>530</v>
      </c>
    </row>
    <row r="3861" customFormat="false" ht="12.8" hidden="false" customHeight="false" outlineLevel="0" collapsed="false">
      <c r="A3861" s="0" t="s">
        <v>20</v>
      </c>
      <c r="B3861" s="0" t="s">
        <v>430</v>
      </c>
      <c r="C3861" s="0" t="s">
        <v>519</v>
      </c>
      <c r="D3861" s="0" t="s">
        <v>520</v>
      </c>
      <c r="E3861" s="0" t="s">
        <v>536</v>
      </c>
      <c r="F3861" s="0" t="s">
        <v>539</v>
      </c>
      <c r="G3861" s="0" t="s">
        <v>530</v>
      </c>
    </row>
    <row r="3862" customFormat="false" ht="12.8" hidden="false" customHeight="false" outlineLevel="0" collapsed="false">
      <c r="A3862" s="0" t="s">
        <v>20</v>
      </c>
      <c r="B3862" s="0" t="s">
        <v>430</v>
      </c>
      <c r="C3862" s="0" t="s">
        <v>521</v>
      </c>
      <c r="D3862" s="0" t="s">
        <v>520</v>
      </c>
      <c r="E3862" s="0" t="s">
        <v>537</v>
      </c>
      <c r="F3862" s="0" t="s">
        <v>539</v>
      </c>
      <c r="G3862" s="0" t="s">
        <v>530</v>
      </c>
    </row>
    <row r="3863" customFormat="false" ht="12.8" hidden="false" customHeight="false" outlineLevel="0" collapsed="false">
      <c r="A3863" s="0" t="s">
        <v>20</v>
      </c>
      <c r="B3863" s="0" t="s">
        <v>430</v>
      </c>
      <c r="C3863" s="0" t="s">
        <v>521</v>
      </c>
      <c r="D3863" s="0" t="s">
        <v>520</v>
      </c>
      <c r="E3863" s="0" t="s">
        <v>531</v>
      </c>
      <c r="F3863" s="0" t="s">
        <v>539</v>
      </c>
      <c r="G3863" s="0" t="s">
        <v>530</v>
      </c>
    </row>
    <row r="3864" customFormat="false" ht="12.8" hidden="false" customHeight="false" outlineLevel="0" collapsed="false">
      <c r="A3864" s="0" t="s">
        <v>20</v>
      </c>
      <c r="B3864" s="0" t="s">
        <v>430</v>
      </c>
      <c r="C3864" s="0" t="s">
        <v>521</v>
      </c>
      <c r="D3864" s="0" t="s">
        <v>520</v>
      </c>
      <c r="E3864" s="0" t="s">
        <v>538</v>
      </c>
      <c r="F3864" s="0" t="s">
        <v>539</v>
      </c>
      <c r="G3864" s="0" t="s">
        <v>530</v>
      </c>
    </row>
    <row r="3865" customFormat="false" ht="12.8" hidden="false" customHeight="false" outlineLevel="0" collapsed="false">
      <c r="A3865" s="0" t="s">
        <v>20</v>
      </c>
      <c r="B3865" s="0" t="s">
        <v>430</v>
      </c>
      <c r="C3865" s="0" t="s">
        <v>521</v>
      </c>
      <c r="D3865" s="0" t="s">
        <v>520</v>
      </c>
      <c r="E3865" s="0" t="s">
        <v>536</v>
      </c>
      <c r="F3865" s="0" t="s">
        <v>539</v>
      </c>
      <c r="G3865" s="0" t="s">
        <v>530</v>
      </c>
    </row>
    <row r="3866" customFormat="false" ht="12.8" hidden="false" customHeight="false" outlineLevel="0" collapsed="false">
      <c r="A3866" s="0" t="s">
        <v>20</v>
      </c>
      <c r="B3866" s="0" t="s">
        <v>431</v>
      </c>
      <c r="C3866" s="0" t="s">
        <v>519</v>
      </c>
      <c r="D3866" s="0" t="s">
        <v>520</v>
      </c>
      <c r="E3866" s="0" t="s">
        <v>528</v>
      </c>
      <c r="F3866" s="0" t="s">
        <v>539</v>
      </c>
      <c r="G3866" s="0" t="s">
        <v>530</v>
      </c>
    </row>
    <row r="3867" customFormat="false" ht="12.8" hidden="false" customHeight="false" outlineLevel="0" collapsed="false">
      <c r="A3867" s="0" t="s">
        <v>20</v>
      </c>
      <c r="B3867" s="0" t="s">
        <v>431</v>
      </c>
      <c r="C3867" s="0" t="s">
        <v>519</v>
      </c>
      <c r="D3867" s="0" t="s">
        <v>520</v>
      </c>
      <c r="E3867" s="0" t="s">
        <v>531</v>
      </c>
      <c r="F3867" s="0" t="s">
        <v>539</v>
      </c>
      <c r="G3867" s="0" t="s">
        <v>530</v>
      </c>
    </row>
    <row r="3868" customFormat="false" ht="12.8" hidden="false" customHeight="false" outlineLevel="0" collapsed="false">
      <c r="A3868" s="0" t="s">
        <v>20</v>
      </c>
      <c r="B3868" s="0" t="s">
        <v>431</v>
      </c>
      <c r="C3868" s="0" t="s">
        <v>519</v>
      </c>
      <c r="D3868" s="0" t="s">
        <v>520</v>
      </c>
      <c r="E3868" s="0" t="s">
        <v>533</v>
      </c>
      <c r="F3868" s="0" t="s">
        <v>539</v>
      </c>
      <c r="G3868" s="0" t="s">
        <v>530</v>
      </c>
    </row>
    <row r="3869" customFormat="false" ht="12.8" hidden="false" customHeight="false" outlineLevel="0" collapsed="false">
      <c r="A3869" s="0" t="s">
        <v>20</v>
      </c>
      <c r="B3869" s="0" t="s">
        <v>431</v>
      </c>
      <c r="C3869" s="0" t="s">
        <v>519</v>
      </c>
      <c r="D3869" s="0" t="s">
        <v>520</v>
      </c>
      <c r="E3869" s="0" t="s">
        <v>534</v>
      </c>
      <c r="F3869" s="0" t="s">
        <v>539</v>
      </c>
      <c r="G3869" s="0" t="s">
        <v>530</v>
      </c>
    </row>
    <row r="3870" customFormat="false" ht="12.8" hidden="false" customHeight="false" outlineLevel="0" collapsed="false">
      <c r="A3870" s="0" t="s">
        <v>20</v>
      </c>
      <c r="B3870" s="0" t="s">
        <v>431</v>
      </c>
      <c r="C3870" s="0" t="s">
        <v>519</v>
      </c>
      <c r="D3870" s="0" t="s">
        <v>520</v>
      </c>
      <c r="E3870" s="0" t="s">
        <v>535</v>
      </c>
      <c r="F3870" s="0" t="s">
        <v>539</v>
      </c>
      <c r="G3870" s="0" t="s">
        <v>530</v>
      </c>
    </row>
    <row r="3871" customFormat="false" ht="12.8" hidden="false" customHeight="false" outlineLevel="0" collapsed="false">
      <c r="A3871" s="0" t="s">
        <v>20</v>
      </c>
      <c r="B3871" s="0" t="s">
        <v>431</v>
      </c>
      <c r="C3871" s="0" t="s">
        <v>519</v>
      </c>
      <c r="D3871" s="0" t="s">
        <v>520</v>
      </c>
      <c r="E3871" s="0" t="s">
        <v>536</v>
      </c>
      <c r="F3871" s="0" t="s">
        <v>539</v>
      </c>
      <c r="G3871" s="0" t="s">
        <v>530</v>
      </c>
    </row>
    <row r="3872" customFormat="false" ht="12.8" hidden="false" customHeight="false" outlineLevel="0" collapsed="false">
      <c r="A3872" s="0" t="s">
        <v>20</v>
      </c>
      <c r="B3872" s="0" t="s">
        <v>431</v>
      </c>
      <c r="C3872" s="0" t="s">
        <v>521</v>
      </c>
      <c r="D3872" s="0" t="s">
        <v>520</v>
      </c>
      <c r="E3872" s="0" t="s">
        <v>537</v>
      </c>
      <c r="F3872" s="0" t="s">
        <v>539</v>
      </c>
      <c r="G3872" s="0" t="s">
        <v>530</v>
      </c>
    </row>
    <row r="3873" customFormat="false" ht="12.8" hidden="false" customHeight="false" outlineLevel="0" collapsed="false">
      <c r="A3873" s="0" t="s">
        <v>20</v>
      </c>
      <c r="B3873" s="0" t="s">
        <v>431</v>
      </c>
      <c r="C3873" s="0" t="s">
        <v>521</v>
      </c>
      <c r="D3873" s="0" t="s">
        <v>520</v>
      </c>
      <c r="E3873" s="0" t="s">
        <v>531</v>
      </c>
      <c r="F3873" s="0" t="s">
        <v>539</v>
      </c>
      <c r="G3873" s="0" t="s">
        <v>530</v>
      </c>
    </row>
    <row r="3874" customFormat="false" ht="12.8" hidden="false" customHeight="false" outlineLevel="0" collapsed="false">
      <c r="A3874" s="0" t="s">
        <v>20</v>
      </c>
      <c r="B3874" s="0" t="s">
        <v>431</v>
      </c>
      <c r="C3874" s="0" t="s">
        <v>521</v>
      </c>
      <c r="D3874" s="0" t="s">
        <v>520</v>
      </c>
      <c r="E3874" s="0" t="s">
        <v>538</v>
      </c>
      <c r="F3874" s="0" t="s">
        <v>539</v>
      </c>
      <c r="G3874" s="0" t="s">
        <v>530</v>
      </c>
    </row>
    <row r="3875" customFormat="false" ht="12.8" hidden="false" customHeight="false" outlineLevel="0" collapsed="false">
      <c r="A3875" s="0" t="s">
        <v>20</v>
      </c>
      <c r="B3875" s="0" t="s">
        <v>431</v>
      </c>
      <c r="C3875" s="0" t="s">
        <v>521</v>
      </c>
      <c r="D3875" s="0" t="s">
        <v>520</v>
      </c>
      <c r="E3875" s="0" t="s">
        <v>536</v>
      </c>
      <c r="F3875" s="0" t="s">
        <v>539</v>
      </c>
      <c r="G3875" s="0" t="s">
        <v>530</v>
      </c>
    </row>
    <row r="3876" customFormat="false" ht="12.8" hidden="false" customHeight="false" outlineLevel="0" collapsed="false">
      <c r="A3876" s="0" t="s">
        <v>21</v>
      </c>
      <c r="B3876" s="0" t="s">
        <v>432</v>
      </c>
      <c r="C3876" s="0" t="s">
        <v>519</v>
      </c>
      <c r="D3876" s="0" t="s">
        <v>520</v>
      </c>
      <c r="E3876" s="0" t="s">
        <v>528</v>
      </c>
      <c r="F3876" s="0" t="s">
        <v>539</v>
      </c>
      <c r="G3876" s="0" t="s">
        <v>530</v>
      </c>
    </row>
    <row r="3877" customFormat="false" ht="12.8" hidden="false" customHeight="false" outlineLevel="0" collapsed="false">
      <c r="A3877" s="0" t="s">
        <v>21</v>
      </c>
      <c r="B3877" s="0" t="s">
        <v>432</v>
      </c>
      <c r="C3877" s="0" t="s">
        <v>519</v>
      </c>
      <c r="D3877" s="0" t="s">
        <v>520</v>
      </c>
      <c r="E3877" s="0" t="s">
        <v>531</v>
      </c>
      <c r="F3877" s="0" t="s">
        <v>539</v>
      </c>
      <c r="G3877" s="0" t="s">
        <v>530</v>
      </c>
    </row>
    <row r="3878" customFormat="false" ht="12.8" hidden="false" customHeight="false" outlineLevel="0" collapsed="false">
      <c r="A3878" s="0" t="s">
        <v>21</v>
      </c>
      <c r="B3878" s="0" t="s">
        <v>432</v>
      </c>
      <c r="C3878" s="0" t="s">
        <v>519</v>
      </c>
      <c r="D3878" s="0" t="s">
        <v>520</v>
      </c>
      <c r="E3878" s="0" t="s">
        <v>533</v>
      </c>
      <c r="F3878" s="0" t="s">
        <v>539</v>
      </c>
      <c r="G3878" s="0" t="s">
        <v>530</v>
      </c>
    </row>
    <row r="3879" customFormat="false" ht="12.8" hidden="false" customHeight="false" outlineLevel="0" collapsed="false">
      <c r="A3879" s="0" t="s">
        <v>21</v>
      </c>
      <c r="B3879" s="0" t="s">
        <v>432</v>
      </c>
      <c r="C3879" s="0" t="s">
        <v>519</v>
      </c>
      <c r="D3879" s="0" t="s">
        <v>520</v>
      </c>
      <c r="E3879" s="0" t="s">
        <v>534</v>
      </c>
      <c r="F3879" s="0" t="s">
        <v>539</v>
      </c>
      <c r="G3879" s="0" t="s">
        <v>530</v>
      </c>
    </row>
    <row r="3880" customFormat="false" ht="12.8" hidden="false" customHeight="false" outlineLevel="0" collapsed="false">
      <c r="A3880" s="0" t="s">
        <v>21</v>
      </c>
      <c r="B3880" s="0" t="s">
        <v>432</v>
      </c>
      <c r="C3880" s="0" t="s">
        <v>519</v>
      </c>
      <c r="D3880" s="0" t="s">
        <v>520</v>
      </c>
      <c r="E3880" s="0" t="s">
        <v>535</v>
      </c>
      <c r="F3880" s="0" t="s">
        <v>539</v>
      </c>
      <c r="G3880" s="0" t="s">
        <v>530</v>
      </c>
    </row>
    <row r="3881" customFormat="false" ht="12.8" hidden="false" customHeight="false" outlineLevel="0" collapsed="false">
      <c r="A3881" s="0" t="s">
        <v>21</v>
      </c>
      <c r="B3881" s="0" t="s">
        <v>432</v>
      </c>
      <c r="C3881" s="0" t="s">
        <v>519</v>
      </c>
      <c r="D3881" s="0" t="s">
        <v>520</v>
      </c>
      <c r="E3881" s="0" t="s">
        <v>536</v>
      </c>
      <c r="F3881" s="0" t="s">
        <v>539</v>
      </c>
      <c r="G3881" s="0" t="s">
        <v>530</v>
      </c>
    </row>
    <row r="3882" customFormat="false" ht="12.8" hidden="false" customHeight="false" outlineLevel="0" collapsed="false">
      <c r="A3882" s="0" t="s">
        <v>21</v>
      </c>
      <c r="B3882" s="0" t="s">
        <v>432</v>
      </c>
      <c r="C3882" s="0" t="s">
        <v>521</v>
      </c>
      <c r="D3882" s="0" t="s">
        <v>520</v>
      </c>
      <c r="E3882" s="0" t="s">
        <v>537</v>
      </c>
      <c r="F3882" s="0" t="s">
        <v>539</v>
      </c>
      <c r="G3882" s="0" t="s">
        <v>530</v>
      </c>
    </row>
    <row r="3883" customFormat="false" ht="12.8" hidden="false" customHeight="false" outlineLevel="0" collapsed="false">
      <c r="A3883" s="0" t="s">
        <v>21</v>
      </c>
      <c r="B3883" s="0" t="s">
        <v>432</v>
      </c>
      <c r="C3883" s="0" t="s">
        <v>521</v>
      </c>
      <c r="D3883" s="0" t="s">
        <v>520</v>
      </c>
      <c r="E3883" s="0" t="s">
        <v>531</v>
      </c>
      <c r="F3883" s="0" t="s">
        <v>539</v>
      </c>
      <c r="G3883" s="0" t="s">
        <v>530</v>
      </c>
    </row>
    <row r="3884" customFormat="false" ht="12.8" hidden="false" customHeight="false" outlineLevel="0" collapsed="false">
      <c r="A3884" s="0" t="s">
        <v>21</v>
      </c>
      <c r="B3884" s="0" t="s">
        <v>432</v>
      </c>
      <c r="C3884" s="0" t="s">
        <v>521</v>
      </c>
      <c r="D3884" s="0" t="s">
        <v>520</v>
      </c>
      <c r="E3884" s="0" t="s">
        <v>538</v>
      </c>
      <c r="F3884" s="0" t="s">
        <v>539</v>
      </c>
      <c r="G3884" s="0" t="s">
        <v>530</v>
      </c>
    </row>
    <row r="3885" customFormat="false" ht="12.8" hidden="false" customHeight="false" outlineLevel="0" collapsed="false">
      <c r="A3885" s="0" t="s">
        <v>21</v>
      </c>
      <c r="B3885" s="0" t="s">
        <v>432</v>
      </c>
      <c r="C3885" s="0" t="s">
        <v>521</v>
      </c>
      <c r="D3885" s="0" t="s">
        <v>520</v>
      </c>
      <c r="E3885" s="0" t="s">
        <v>536</v>
      </c>
      <c r="F3885" s="0" t="s">
        <v>539</v>
      </c>
      <c r="G3885" s="0" t="s">
        <v>530</v>
      </c>
    </row>
    <row r="3886" customFormat="false" ht="12.8" hidden="false" customHeight="false" outlineLevel="0" collapsed="false">
      <c r="A3886" s="0" t="s">
        <v>21</v>
      </c>
      <c r="B3886" s="0" t="s">
        <v>433</v>
      </c>
      <c r="C3886" s="0" t="s">
        <v>519</v>
      </c>
      <c r="D3886" s="0" t="s">
        <v>520</v>
      </c>
      <c r="E3886" s="0" t="s">
        <v>528</v>
      </c>
      <c r="F3886" s="0" t="s">
        <v>539</v>
      </c>
      <c r="G3886" s="0" t="s">
        <v>530</v>
      </c>
    </row>
    <row r="3887" customFormat="false" ht="12.8" hidden="false" customHeight="false" outlineLevel="0" collapsed="false">
      <c r="A3887" s="0" t="s">
        <v>21</v>
      </c>
      <c r="B3887" s="0" t="s">
        <v>433</v>
      </c>
      <c r="C3887" s="0" t="s">
        <v>519</v>
      </c>
      <c r="D3887" s="0" t="s">
        <v>520</v>
      </c>
      <c r="E3887" s="0" t="s">
        <v>531</v>
      </c>
      <c r="F3887" s="0" t="s">
        <v>539</v>
      </c>
      <c r="G3887" s="0" t="s">
        <v>530</v>
      </c>
    </row>
    <row r="3888" customFormat="false" ht="12.8" hidden="false" customHeight="false" outlineLevel="0" collapsed="false">
      <c r="A3888" s="0" t="s">
        <v>21</v>
      </c>
      <c r="B3888" s="0" t="s">
        <v>433</v>
      </c>
      <c r="C3888" s="0" t="s">
        <v>519</v>
      </c>
      <c r="D3888" s="0" t="s">
        <v>520</v>
      </c>
      <c r="E3888" s="0" t="s">
        <v>533</v>
      </c>
      <c r="F3888" s="0" t="s">
        <v>539</v>
      </c>
      <c r="G3888" s="0" t="s">
        <v>530</v>
      </c>
    </row>
    <row r="3889" customFormat="false" ht="12.8" hidden="false" customHeight="false" outlineLevel="0" collapsed="false">
      <c r="A3889" s="0" t="s">
        <v>21</v>
      </c>
      <c r="B3889" s="0" t="s">
        <v>433</v>
      </c>
      <c r="C3889" s="0" t="s">
        <v>519</v>
      </c>
      <c r="D3889" s="0" t="s">
        <v>520</v>
      </c>
      <c r="E3889" s="0" t="s">
        <v>534</v>
      </c>
      <c r="F3889" s="0" t="s">
        <v>539</v>
      </c>
      <c r="G3889" s="0" t="s">
        <v>530</v>
      </c>
    </row>
    <row r="3890" customFormat="false" ht="12.8" hidden="false" customHeight="false" outlineLevel="0" collapsed="false">
      <c r="A3890" s="0" t="s">
        <v>21</v>
      </c>
      <c r="B3890" s="0" t="s">
        <v>433</v>
      </c>
      <c r="C3890" s="0" t="s">
        <v>519</v>
      </c>
      <c r="D3890" s="0" t="s">
        <v>520</v>
      </c>
      <c r="E3890" s="0" t="s">
        <v>535</v>
      </c>
      <c r="F3890" s="0" t="s">
        <v>539</v>
      </c>
      <c r="G3890" s="0" t="s">
        <v>530</v>
      </c>
    </row>
    <row r="3891" customFormat="false" ht="12.8" hidden="false" customHeight="false" outlineLevel="0" collapsed="false">
      <c r="A3891" s="0" t="s">
        <v>21</v>
      </c>
      <c r="B3891" s="0" t="s">
        <v>433</v>
      </c>
      <c r="C3891" s="0" t="s">
        <v>519</v>
      </c>
      <c r="D3891" s="0" t="s">
        <v>520</v>
      </c>
      <c r="E3891" s="0" t="s">
        <v>536</v>
      </c>
      <c r="F3891" s="0" t="s">
        <v>539</v>
      </c>
      <c r="G3891" s="0" t="s">
        <v>530</v>
      </c>
    </row>
    <row r="3892" customFormat="false" ht="12.8" hidden="false" customHeight="false" outlineLevel="0" collapsed="false">
      <c r="A3892" s="0" t="s">
        <v>21</v>
      </c>
      <c r="B3892" s="0" t="s">
        <v>433</v>
      </c>
      <c r="C3892" s="0" t="s">
        <v>521</v>
      </c>
      <c r="D3892" s="0" t="s">
        <v>520</v>
      </c>
      <c r="E3892" s="0" t="s">
        <v>537</v>
      </c>
      <c r="F3892" s="0" t="s">
        <v>539</v>
      </c>
      <c r="G3892" s="0" t="s">
        <v>530</v>
      </c>
    </row>
    <row r="3893" customFormat="false" ht="12.8" hidden="false" customHeight="false" outlineLevel="0" collapsed="false">
      <c r="A3893" s="0" t="s">
        <v>21</v>
      </c>
      <c r="B3893" s="0" t="s">
        <v>433</v>
      </c>
      <c r="C3893" s="0" t="s">
        <v>521</v>
      </c>
      <c r="D3893" s="0" t="s">
        <v>520</v>
      </c>
      <c r="E3893" s="0" t="s">
        <v>531</v>
      </c>
      <c r="F3893" s="0" t="s">
        <v>539</v>
      </c>
      <c r="G3893" s="0" t="s">
        <v>530</v>
      </c>
    </row>
    <row r="3894" customFormat="false" ht="12.8" hidden="false" customHeight="false" outlineLevel="0" collapsed="false">
      <c r="A3894" s="0" t="s">
        <v>21</v>
      </c>
      <c r="B3894" s="0" t="s">
        <v>433</v>
      </c>
      <c r="C3894" s="0" t="s">
        <v>521</v>
      </c>
      <c r="D3894" s="0" t="s">
        <v>520</v>
      </c>
      <c r="E3894" s="0" t="s">
        <v>538</v>
      </c>
      <c r="F3894" s="0" t="s">
        <v>539</v>
      </c>
      <c r="G3894" s="0" t="s">
        <v>530</v>
      </c>
    </row>
    <row r="3895" customFormat="false" ht="12.8" hidden="false" customHeight="false" outlineLevel="0" collapsed="false">
      <c r="A3895" s="0" t="s">
        <v>21</v>
      </c>
      <c r="B3895" s="0" t="s">
        <v>433</v>
      </c>
      <c r="C3895" s="0" t="s">
        <v>521</v>
      </c>
      <c r="D3895" s="0" t="s">
        <v>520</v>
      </c>
      <c r="E3895" s="0" t="s">
        <v>536</v>
      </c>
      <c r="F3895" s="0" t="s">
        <v>539</v>
      </c>
      <c r="G3895" s="0" t="s">
        <v>530</v>
      </c>
    </row>
    <row r="3896" customFormat="false" ht="12.8" hidden="false" customHeight="false" outlineLevel="0" collapsed="false">
      <c r="A3896" s="0" t="s">
        <v>22</v>
      </c>
      <c r="B3896" s="0" t="s">
        <v>434</v>
      </c>
      <c r="C3896" s="0" t="s">
        <v>519</v>
      </c>
      <c r="D3896" s="0" t="s">
        <v>520</v>
      </c>
      <c r="E3896" s="0" t="s">
        <v>528</v>
      </c>
      <c r="F3896" s="0" t="s">
        <v>539</v>
      </c>
      <c r="G3896" s="0" t="s">
        <v>530</v>
      </c>
    </row>
    <row r="3897" customFormat="false" ht="12.8" hidden="false" customHeight="false" outlineLevel="0" collapsed="false">
      <c r="A3897" s="0" t="s">
        <v>22</v>
      </c>
      <c r="B3897" s="0" t="s">
        <v>434</v>
      </c>
      <c r="C3897" s="0" t="s">
        <v>519</v>
      </c>
      <c r="D3897" s="0" t="s">
        <v>520</v>
      </c>
      <c r="E3897" s="0" t="s">
        <v>531</v>
      </c>
      <c r="F3897" s="0" t="s">
        <v>539</v>
      </c>
      <c r="G3897" s="0" t="s">
        <v>530</v>
      </c>
    </row>
    <row r="3898" customFormat="false" ht="12.8" hidden="false" customHeight="false" outlineLevel="0" collapsed="false">
      <c r="A3898" s="0" t="s">
        <v>22</v>
      </c>
      <c r="B3898" s="0" t="s">
        <v>434</v>
      </c>
      <c r="C3898" s="0" t="s">
        <v>519</v>
      </c>
      <c r="D3898" s="0" t="s">
        <v>520</v>
      </c>
      <c r="E3898" s="0" t="s">
        <v>533</v>
      </c>
      <c r="F3898" s="0" t="s">
        <v>539</v>
      </c>
      <c r="G3898" s="0" t="s">
        <v>530</v>
      </c>
    </row>
    <row r="3899" customFormat="false" ht="12.8" hidden="false" customHeight="false" outlineLevel="0" collapsed="false">
      <c r="A3899" s="0" t="s">
        <v>22</v>
      </c>
      <c r="B3899" s="0" t="s">
        <v>434</v>
      </c>
      <c r="C3899" s="0" t="s">
        <v>519</v>
      </c>
      <c r="D3899" s="0" t="s">
        <v>520</v>
      </c>
      <c r="E3899" s="0" t="s">
        <v>534</v>
      </c>
      <c r="F3899" s="0" t="s">
        <v>539</v>
      </c>
      <c r="G3899" s="0" t="s">
        <v>530</v>
      </c>
    </row>
    <row r="3900" customFormat="false" ht="12.8" hidden="false" customHeight="false" outlineLevel="0" collapsed="false">
      <c r="A3900" s="0" t="s">
        <v>22</v>
      </c>
      <c r="B3900" s="0" t="s">
        <v>434</v>
      </c>
      <c r="C3900" s="0" t="s">
        <v>519</v>
      </c>
      <c r="D3900" s="0" t="s">
        <v>520</v>
      </c>
      <c r="E3900" s="0" t="s">
        <v>535</v>
      </c>
      <c r="F3900" s="0" t="s">
        <v>539</v>
      </c>
      <c r="G3900" s="0" t="s">
        <v>530</v>
      </c>
    </row>
    <row r="3901" customFormat="false" ht="12.8" hidden="false" customHeight="false" outlineLevel="0" collapsed="false">
      <c r="A3901" s="0" t="s">
        <v>22</v>
      </c>
      <c r="B3901" s="0" t="s">
        <v>434</v>
      </c>
      <c r="C3901" s="0" t="s">
        <v>519</v>
      </c>
      <c r="D3901" s="0" t="s">
        <v>520</v>
      </c>
      <c r="E3901" s="0" t="s">
        <v>536</v>
      </c>
      <c r="F3901" s="0" t="s">
        <v>539</v>
      </c>
      <c r="G3901" s="0" t="s">
        <v>530</v>
      </c>
    </row>
    <row r="3902" customFormat="false" ht="12.8" hidden="false" customHeight="false" outlineLevel="0" collapsed="false">
      <c r="A3902" s="0" t="s">
        <v>22</v>
      </c>
      <c r="B3902" s="0" t="s">
        <v>434</v>
      </c>
      <c r="C3902" s="0" t="s">
        <v>521</v>
      </c>
      <c r="D3902" s="0" t="s">
        <v>520</v>
      </c>
      <c r="E3902" s="0" t="s">
        <v>537</v>
      </c>
      <c r="F3902" s="0" t="s">
        <v>539</v>
      </c>
      <c r="G3902" s="0" t="s">
        <v>530</v>
      </c>
    </row>
    <row r="3903" customFormat="false" ht="12.8" hidden="false" customHeight="false" outlineLevel="0" collapsed="false">
      <c r="A3903" s="0" t="s">
        <v>22</v>
      </c>
      <c r="B3903" s="0" t="s">
        <v>434</v>
      </c>
      <c r="C3903" s="0" t="s">
        <v>521</v>
      </c>
      <c r="D3903" s="0" t="s">
        <v>520</v>
      </c>
      <c r="E3903" s="0" t="s">
        <v>531</v>
      </c>
      <c r="F3903" s="0" t="s">
        <v>539</v>
      </c>
      <c r="G3903" s="0" t="s">
        <v>530</v>
      </c>
    </row>
    <row r="3904" customFormat="false" ht="12.8" hidden="false" customHeight="false" outlineLevel="0" collapsed="false">
      <c r="A3904" s="0" t="s">
        <v>22</v>
      </c>
      <c r="B3904" s="0" t="s">
        <v>434</v>
      </c>
      <c r="C3904" s="0" t="s">
        <v>521</v>
      </c>
      <c r="D3904" s="0" t="s">
        <v>520</v>
      </c>
      <c r="E3904" s="0" t="s">
        <v>538</v>
      </c>
      <c r="F3904" s="0" t="s">
        <v>539</v>
      </c>
      <c r="G3904" s="0" t="s">
        <v>530</v>
      </c>
    </row>
    <row r="3905" customFormat="false" ht="12.8" hidden="false" customHeight="false" outlineLevel="0" collapsed="false">
      <c r="A3905" s="0" t="s">
        <v>22</v>
      </c>
      <c r="B3905" s="0" t="s">
        <v>434</v>
      </c>
      <c r="C3905" s="0" t="s">
        <v>521</v>
      </c>
      <c r="D3905" s="0" t="s">
        <v>520</v>
      </c>
      <c r="E3905" s="0" t="s">
        <v>536</v>
      </c>
      <c r="F3905" s="0" t="s">
        <v>539</v>
      </c>
      <c r="G3905" s="0" t="s">
        <v>530</v>
      </c>
    </row>
    <row r="3906" customFormat="false" ht="12.8" hidden="false" customHeight="false" outlineLevel="0" collapsed="false">
      <c r="A3906" s="0" t="s">
        <v>22</v>
      </c>
      <c r="B3906" s="0" t="s">
        <v>435</v>
      </c>
      <c r="C3906" s="0" t="s">
        <v>519</v>
      </c>
      <c r="D3906" s="0" t="s">
        <v>520</v>
      </c>
      <c r="E3906" s="0" t="s">
        <v>528</v>
      </c>
      <c r="F3906" s="0" t="s">
        <v>539</v>
      </c>
      <c r="G3906" s="0" t="s">
        <v>530</v>
      </c>
    </row>
    <row r="3907" customFormat="false" ht="12.8" hidden="false" customHeight="false" outlineLevel="0" collapsed="false">
      <c r="A3907" s="0" t="s">
        <v>22</v>
      </c>
      <c r="B3907" s="0" t="s">
        <v>435</v>
      </c>
      <c r="C3907" s="0" t="s">
        <v>519</v>
      </c>
      <c r="D3907" s="0" t="s">
        <v>520</v>
      </c>
      <c r="E3907" s="0" t="s">
        <v>531</v>
      </c>
      <c r="F3907" s="0" t="s">
        <v>539</v>
      </c>
      <c r="G3907" s="0" t="s">
        <v>530</v>
      </c>
    </row>
    <row r="3908" customFormat="false" ht="12.8" hidden="false" customHeight="false" outlineLevel="0" collapsed="false">
      <c r="A3908" s="0" t="s">
        <v>22</v>
      </c>
      <c r="B3908" s="0" t="s">
        <v>435</v>
      </c>
      <c r="C3908" s="0" t="s">
        <v>519</v>
      </c>
      <c r="D3908" s="0" t="s">
        <v>520</v>
      </c>
      <c r="E3908" s="0" t="s">
        <v>533</v>
      </c>
      <c r="F3908" s="0" t="s">
        <v>539</v>
      </c>
      <c r="G3908" s="0" t="s">
        <v>530</v>
      </c>
    </row>
    <row r="3909" customFormat="false" ht="12.8" hidden="false" customHeight="false" outlineLevel="0" collapsed="false">
      <c r="A3909" s="0" t="s">
        <v>22</v>
      </c>
      <c r="B3909" s="0" t="s">
        <v>435</v>
      </c>
      <c r="C3909" s="0" t="s">
        <v>519</v>
      </c>
      <c r="D3909" s="0" t="s">
        <v>520</v>
      </c>
      <c r="E3909" s="0" t="s">
        <v>534</v>
      </c>
      <c r="F3909" s="0" t="s">
        <v>539</v>
      </c>
      <c r="G3909" s="0" t="s">
        <v>530</v>
      </c>
    </row>
    <row r="3910" customFormat="false" ht="12.8" hidden="false" customHeight="false" outlineLevel="0" collapsed="false">
      <c r="A3910" s="0" t="s">
        <v>22</v>
      </c>
      <c r="B3910" s="0" t="s">
        <v>435</v>
      </c>
      <c r="C3910" s="0" t="s">
        <v>519</v>
      </c>
      <c r="D3910" s="0" t="s">
        <v>520</v>
      </c>
      <c r="E3910" s="0" t="s">
        <v>535</v>
      </c>
      <c r="F3910" s="0" t="s">
        <v>539</v>
      </c>
      <c r="G3910" s="0" t="s">
        <v>530</v>
      </c>
    </row>
    <row r="3911" customFormat="false" ht="12.8" hidden="false" customHeight="false" outlineLevel="0" collapsed="false">
      <c r="A3911" s="0" t="s">
        <v>22</v>
      </c>
      <c r="B3911" s="0" t="s">
        <v>435</v>
      </c>
      <c r="C3911" s="0" t="s">
        <v>519</v>
      </c>
      <c r="D3911" s="0" t="s">
        <v>520</v>
      </c>
      <c r="E3911" s="0" t="s">
        <v>536</v>
      </c>
      <c r="F3911" s="0" t="s">
        <v>539</v>
      </c>
      <c r="G3911" s="0" t="s">
        <v>530</v>
      </c>
    </row>
    <row r="3912" customFormat="false" ht="12.8" hidden="false" customHeight="false" outlineLevel="0" collapsed="false">
      <c r="A3912" s="0" t="s">
        <v>22</v>
      </c>
      <c r="B3912" s="0" t="s">
        <v>435</v>
      </c>
      <c r="C3912" s="0" t="s">
        <v>521</v>
      </c>
      <c r="D3912" s="0" t="s">
        <v>520</v>
      </c>
      <c r="E3912" s="0" t="s">
        <v>537</v>
      </c>
      <c r="F3912" s="0" t="s">
        <v>539</v>
      </c>
      <c r="G3912" s="0" t="s">
        <v>530</v>
      </c>
    </row>
    <row r="3913" customFormat="false" ht="12.8" hidden="false" customHeight="false" outlineLevel="0" collapsed="false">
      <c r="A3913" s="0" t="s">
        <v>22</v>
      </c>
      <c r="B3913" s="0" t="s">
        <v>435</v>
      </c>
      <c r="C3913" s="0" t="s">
        <v>521</v>
      </c>
      <c r="D3913" s="0" t="s">
        <v>520</v>
      </c>
      <c r="E3913" s="0" t="s">
        <v>531</v>
      </c>
      <c r="F3913" s="0" t="s">
        <v>539</v>
      </c>
      <c r="G3913" s="0" t="s">
        <v>530</v>
      </c>
    </row>
    <row r="3914" customFormat="false" ht="12.8" hidden="false" customHeight="false" outlineLevel="0" collapsed="false">
      <c r="A3914" s="0" t="s">
        <v>22</v>
      </c>
      <c r="B3914" s="0" t="s">
        <v>435</v>
      </c>
      <c r="C3914" s="0" t="s">
        <v>521</v>
      </c>
      <c r="D3914" s="0" t="s">
        <v>520</v>
      </c>
      <c r="E3914" s="0" t="s">
        <v>538</v>
      </c>
      <c r="F3914" s="0" t="s">
        <v>539</v>
      </c>
      <c r="G3914" s="0" t="s">
        <v>530</v>
      </c>
    </row>
    <row r="3915" customFormat="false" ht="12.8" hidden="false" customHeight="false" outlineLevel="0" collapsed="false">
      <c r="A3915" s="0" t="s">
        <v>22</v>
      </c>
      <c r="B3915" s="0" t="s">
        <v>435</v>
      </c>
      <c r="C3915" s="0" t="s">
        <v>521</v>
      </c>
      <c r="D3915" s="0" t="s">
        <v>520</v>
      </c>
      <c r="E3915" s="0" t="s">
        <v>536</v>
      </c>
      <c r="F3915" s="0" t="s">
        <v>539</v>
      </c>
      <c r="G3915" s="0" t="s">
        <v>530</v>
      </c>
    </row>
    <row r="3916" customFormat="false" ht="12.8" hidden="false" customHeight="false" outlineLevel="0" collapsed="false">
      <c r="A3916" s="0" t="s">
        <v>22</v>
      </c>
      <c r="B3916" s="0" t="s">
        <v>436</v>
      </c>
      <c r="C3916" s="0" t="s">
        <v>519</v>
      </c>
      <c r="D3916" s="0" t="s">
        <v>520</v>
      </c>
      <c r="E3916" s="0" t="s">
        <v>528</v>
      </c>
      <c r="F3916" s="0" t="s">
        <v>539</v>
      </c>
      <c r="G3916" s="0" t="s">
        <v>530</v>
      </c>
    </row>
    <row r="3917" customFormat="false" ht="12.8" hidden="false" customHeight="false" outlineLevel="0" collapsed="false">
      <c r="A3917" s="0" t="s">
        <v>22</v>
      </c>
      <c r="B3917" s="0" t="s">
        <v>436</v>
      </c>
      <c r="C3917" s="0" t="s">
        <v>519</v>
      </c>
      <c r="D3917" s="0" t="s">
        <v>520</v>
      </c>
      <c r="E3917" s="0" t="s">
        <v>531</v>
      </c>
      <c r="F3917" s="0" t="s">
        <v>539</v>
      </c>
      <c r="G3917" s="0" t="s">
        <v>530</v>
      </c>
    </row>
    <row r="3918" customFormat="false" ht="12.8" hidden="false" customHeight="false" outlineLevel="0" collapsed="false">
      <c r="A3918" s="0" t="s">
        <v>22</v>
      </c>
      <c r="B3918" s="0" t="s">
        <v>436</v>
      </c>
      <c r="C3918" s="0" t="s">
        <v>519</v>
      </c>
      <c r="D3918" s="0" t="s">
        <v>520</v>
      </c>
      <c r="E3918" s="0" t="s">
        <v>533</v>
      </c>
      <c r="F3918" s="0" t="s">
        <v>539</v>
      </c>
      <c r="G3918" s="0" t="s">
        <v>530</v>
      </c>
    </row>
    <row r="3919" customFormat="false" ht="12.8" hidden="false" customHeight="false" outlineLevel="0" collapsed="false">
      <c r="A3919" s="0" t="s">
        <v>22</v>
      </c>
      <c r="B3919" s="0" t="s">
        <v>436</v>
      </c>
      <c r="C3919" s="0" t="s">
        <v>519</v>
      </c>
      <c r="D3919" s="0" t="s">
        <v>520</v>
      </c>
      <c r="E3919" s="0" t="s">
        <v>534</v>
      </c>
      <c r="F3919" s="0" t="s">
        <v>539</v>
      </c>
      <c r="G3919" s="0" t="s">
        <v>530</v>
      </c>
    </row>
    <row r="3920" customFormat="false" ht="12.8" hidden="false" customHeight="false" outlineLevel="0" collapsed="false">
      <c r="A3920" s="0" t="s">
        <v>22</v>
      </c>
      <c r="B3920" s="0" t="s">
        <v>436</v>
      </c>
      <c r="C3920" s="0" t="s">
        <v>519</v>
      </c>
      <c r="D3920" s="0" t="s">
        <v>520</v>
      </c>
      <c r="E3920" s="0" t="s">
        <v>535</v>
      </c>
      <c r="F3920" s="0" t="s">
        <v>539</v>
      </c>
      <c r="G3920" s="0" t="s">
        <v>530</v>
      </c>
    </row>
    <row r="3921" customFormat="false" ht="12.8" hidden="false" customHeight="false" outlineLevel="0" collapsed="false">
      <c r="A3921" s="0" t="s">
        <v>22</v>
      </c>
      <c r="B3921" s="0" t="s">
        <v>436</v>
      </c>
      <c r="C3921" s="0" t="s">
        <v>519</v>
      </c>
      <c r="D3921" s="0" t="s">
        <v>520</v>
      </c>
      <c r="E3921" s="0" t="s">
        <v>536</v>
      </c>
      <c r="F3921" s="0" t="s">
        <v>539</v>
      </c>
      <c r="G3921" s="0" t="s">
        <v>530</v>
      </c>
    </row>
    <row r="3922" customFormat="false" ht="12.8" hidden="false" customHeight="false" outlineLevel="0" collapsed="false">
      <c r="A3922" s="0" t="s">
        <v>22</v>
      </c>
      <c r="B3922" s="0" t="s">
        <v>436</v>
      </c>
      <c r="C3922" s="0" t="s">
        <v>521</v>
      </c>
      <c r="D3922" s="0" t="s">
        <v>520</v>
      </c>
      <c r="E3922" s="0" t="s">
        <v>537</v>
      </c>
      <c r="F3922" s="0" t="s">
        <v>539</v>
      </c>
      <c r="G3922" s="0" t="s">
        <v>530</v>
      </c>
    </row>
    <row r="3923" customFormat="false" ht="12.8" hidden="false" customHeight="false" outlineLevel="0" collapsed="false">
      <c r="A3923" s="0" t="s">
        <v>22</v>
      </c>
      <c r="B3923" s="0" t="s">
        <v>436</v>
      </c>
      <c r="C3923" s="0" t="s">
        <v>521</v>
      </c>
      <c r="D3923" s="0" t="s">
        <v>520</v>
      </c>
      <c r="E3923" s="0" t="s">
        <v>531</v>
      </c>
      <c r="F3923" s="0" t="s">
        <v>539</v>
      </c>
      <c r="G3923" s="0" t="s">
        <v>530</v>
      </c>
    </row>
    <row r="3924" customFormat="false" ht="12.8" hidden="false" customHeight="false" outlineLevel="0" collapsed="false">
      <c r="A3924" s="0" t="s">
        <v>22</v>
      </c>
      <c r="B3924" s="0" t="s">
        <v>436</v>
      </c>
      <c r="C3924" s="0" t="s">
        <v>521</v>
      </c>
      <c r="D3924" s="0" t="s">
        <v>520</v>
      </c>
      <c r="E3924" s="0" t="s">
        <v>538</v>
      </c>
      <c r="F3924" s="0" t="s">
        <v>539</v>
      </c>
      <c r="G3924" s="0" t="s">
        <v>530</v>
      </c>
    </row>
    <row r="3925" customFormat="false" ht="12.8" hidden="false" customHeight="false" outlineLevel="0" collapsed="false">
      <c r="A3925" s="0" t="s">
        <v>22</v>
      </c>
      <c r="B3925" s="0" t="s">
        <v>436</v>
      </c>
      <c r="C3925" s="0" t="s">
        <v>521</v>
      </c>
      <c r="D3925" s="0" t="s">
        <v>520</v>
      </c>
      <c r="E3925" s="0" t="s">
        <v>536</v>
      </c>
      <c r="F3925" s="0" t="s">
        <v>539</v>
      </c>
      <c r="G3925" s="0" t="s">
        <v>530</v>
      </c>
    </row>
    <row r="3926" customFormat="false" ht="12.8" hidden="false" customHeight="false" outlineLevel="0" collapsed="false">
      <c r="A3926" s="0" t="s">
        <v>22</v>
      </c>
      <c r="B3926" s="0" t="s">
        <v>437</v>
      </c>
      <c r="C3926" s="0" t="s">
        <v>519</v>
      </c>
      <c r="D3926" s="0" t="s">
        <v>520</v>
      </c>
      <c r="E3926" s="0" t="s">
        <v>528</v>
      </c>
      <c r="F3926" s="0" t="s">
        <v>539</v>
      </c>
      <c r="G3926" s="0" t="s">
        <v>530</v>
      </c>
    </row>
    <row r="3927" customFormat="false" ht="12.8" hidden="false" customHeight="false" outlineLevel="0" collapsed="false">
      <c r="A3927" s="0" t="s">
        <v>22</v>
      </c>
      <c r="B3927" s="0" t="s">
        <v>437</v>
      </c>
      <c r="C3927" s="0" t="s">
        <v>519</v>
      </c>
      <c r="D3927" s="0" t="s">
        <v>520</v>
      </c>
      <c r="E3927" s="0" t="s">
        <v>531</v>
      </c>
      <c r="F3927" s="0" t="s">
        <v>539</v>
      </c>
      <c r="G3927" s="0" t="s">
        <v>530</v>
      </c>
    </row>
    <row r="3928" customFormat="false" ht="12.8" hidden="false" customHeight="false" outlineLevel="0" collapsed="false">
      <c r="A3928" s="0" t="s">
        <v>22</v>
      </c>
      <c r="B3928" s="0" t="s">
        <v>437</v>
      </c>
      <c r="C3928" s="0" t="s">
        <v>519</v>
      </c>
      <c r="D3928" s="0" t="s">
        <v>520</v>
      </c>
      <c r="E3928" s="0" t="s">
        <v>533</v>
      </c>
      <c r="F3928" s="0" t="s">
        <v>539</v>
      </c>
      <c r="G3928" s="0" t="s">
        <v>530</v>
      </c>
    </row>
    <row r="3929" customFormat="false" ht="12.8" hidden="false" customHeight="false" outlineLevel="0" collapsed="false">
      <c r="A3929" s="0" t="s">
        <v>22</v>
      </c>
      <c r="B3929" s="0" t="s">
        <v>437</v>
      </c>
      <c r="C3929" s="0" t="s">
        <v>519</v>
      </c>
      <c r="D3929" s="0" t="s">
        <v>520</v>
      </c>
      <c r="E3929" s="0" t="s">
        <v>534</v>
      </c>
      <c r="F3929" s="0" t="s">
        <v>539</v>
      </c>
      <c r="G3929" s="0" t="s">
        <v>530</v>
      </c>
    </row>
    <row r="3930" customFormat="false" ht="12.8" hidden="false" customHeight="false" outlineLevel="0" collapsed="false">
      <c r="A3930" s="0" t="s">
        <v>22</v>
      </c>
      <c r="B3930" s="0" t="s">
        <v>437</v>
      </c>
      <c r="C3930" s="0" t="s">
        <v>519</v>
      </c>
      <c r="D3930" s="0" t="s">
        <v>520</v>
      </c>
      <c r="E3930" s="0" t="s">
        <v>535</v>
      </c>
      <c r="F3930" s="0" t="s">
        <v>539</v>
      </c>
      <c r="G3930" s="0" t="s">
        <v>530</v>
      </c>
    </row>
    <row r="3931" customFormat="false" ht="12.8" hidden="false" customHeight="false" outlineLevel="0" collapsed="false">
      <c r="A3931" s="0" t="s">
        <v>22</v>
      </c>
      <c r="B3931" s="0" t="s">
        <v>437</v>
      </c>
      <c r="C3931" s="0" t="s">
        <v>519</v>
      </c>
      <c r="D3931" s="0" t="s">
        <v>520</v>
      </c>
      <c r="E3931" s="0" t="s">
        <v>536</v>
      </c>
      <c r="F3931" s="0" t="s">
        <v>539</v>
      </c>
      <c r="G3931" s="0" t="s">
        <v>530</v>
      </c>
    </row>
    <row r="3932" customFormat="false" ht="12.8" hidden="false" customHeight="false" outlineLevel="0" collapsed="false">
      <c r="A3932" s="0" t="s">
        <v>22</v>
      </c>
      <c r="B3932" s="0" t="s">
        <v>437</v>
      </c>
      <c r="C3932" s="0" t="s">
        <v>521</v>
      </c>
      <c r="D3932" s="0" t="s">
        <v>520</v>
      </c>
      <c r="E3932" s="0" t="s">
        <v>537</v>
      </c>
      <c r="F3932" s="0" t="s">
        <v>539</v>
      </c>
      <c r="G3932" s="0" t="s">
        <v>530</v>
      </c>
    </row>
    <row r="3933" customFormat="false" ht="12.8" hidden="false" customHeight="false" outlineLevel="0" collapsed="false">
      <c r="A3933" s="0" t="s">
        <v>22</v>
      </c>
      <c r="B3933" s="0" t="s">
        <v>437</v>
      </c>
      <c r="C3933" s="0" t="s">
        <v>521</v>
      </c>
      <c r="D3933" s="0" t="s">
        <v>520</v>
      </c>
      <c r="E3933" s="0" t="s">
        <v>531</v>
      </c>
      <c r="F3933" s="0" t="s">
        <v>539</v>
      </c>
      <c r="G3933" s="0" t="s">
        <v>530</v>
      </c>
    </row>
    <row r="3934" customFormat="false" ht="12.8" hidden="false" customHeight="false" outlineLevel="0" collapsed="false">
      <c r="A3934" s="0" t="s">
        <v>22</v>
      </c>
      <c r="B3934" s="0" t="s">
        <v>437</v>
      </c>
      <c r="C3934" s="0" t="s">
        <v>521</v>
      </c>
      <c r="D3934" s="0" t="s">
        <v>520</v>
      </c>
      <c r="E3934" s="0" t="s">
        <v>538</v>
      </c>
      <c r="F3934" s="0" t="s">
        <v>539</v>
      </c>
      <c r="G3934" s="0" t="s">
        <v>530</v>
      </c>
    </row>
    <row r="3935" customFormat="false" ht="12.8" hidden="false" customHeight="false" outlineLevel="0" collapsed="false">
      <c r="A3935" s="0" t="s">
        <v>22</v>
      </c>
      <c r="B3935" s="0" t="s">
        <v>437</v>
      </c>
      <c r="C3935" s="0" t="s">
        <v>521</v>
      </c>
      <c r="D3935" s="0" t="s">
        <v>520</v>
      </c>
      <c r="E3935" s="0" t="s">
        <v>536</v>
      </c>
      <c r="F3935" s="0" t="s">
        <v>539</v>
      </c>
      <c r="G3935" s="0" t="s">
        <v>530</v>
      </c>
    </row>
    <row r="3936" customFormat="false" ht="12.8" hidden="false" customHeight="false" outlineLevel="0" collapsed="false">
      <c r="A3936" s="0" t="s">
        <v>22</v>
      </c>
      <c r="B3936" s="0" t="s">
        <v>438</v>
      </c>
      <c r="C3936" s="0" t="s">
        <v>519</v>
      </c>
      <c r="D3936" s="0" t="s">
        <v>520</v>
      </c>
      <c r="E3936" s="0" t="s">
        <v>528</v>
      </c>
      <c r="F3936" s="0" t="s">
        <v>539</v>
      </c>
      <c r="G3936" s="0" t="s">
        <v>530</v>
      </c>
    </row>
    <row r="3937" customFormat="false" ht="12.8" hidden="false" customHeight="false" outlineLevel="0" collapsed="false">
      <c r="A3937" s="0" t="s">
        <v>22</v>
      </c>
      <c r="B3937" s="0" t="s">
        <v>438</v>
      </c>
      <c r="C3937" s="0" t="s">
        <v>519</v>
      </c>
      <c r="D3937" s="0" t="s">
        <v>520</v>
      </c>
      <c r="E3937" s="0" t="s">
        <v>531</v>
      </c>
      <c r="F3937" s="0" t="s">
        <v>539</v>
      </c>
      <c r="G3937" s="0" t="s">
        <v>530</v>
      </c>
    </row>
    <row r="3938" customFormat="false" ht="12.8" hidden="false" customHeight="false" outlineLevel="0" collapsed="false">
      <c r="A3938" s="0" t="s">
        <v>22</v>
      </c>
      <c r="B3938" s="0" t="s">
        <v>438</v>
      </c>
      <c r="C3938" s="0" t="s">
        <v>519</v>
      </c>
      <c r="D3938" s="0" t="s">
        <v>520</v>
      </c>
      <c r="E3938" s="0" t="s">
        <v>533</v>
      </c>
      <c r="F3938" s="0" t="s">
        <v>539</v>
      </c>
      <c r="G3938" s="0" t="s">
        <v>530</v>
      </c>
    </row>
    <row r="3939" customFormat="false" ht="12.8" hidden="false" customHeight="false" outlineLevel="0" collapsed="false">
      <c r="A3939" s="0" t="s">
        <v>22</v>
      </c>
      <c r="B3939" s="0" t="s">
        <v>438</v>
      </c>
      <c r="C3939" s="0" t="s">
        <v>519</v>
      </c>
      <c r="D3939" s="0" t="s">
        <v>520</v>
      </c>
      <c r="E3939" s="0" t="s">
        <v>534</v>
      </c>
      <c r="F3939" s="0" t="s">
        <v>539</v>
      </c>
      <c r="G3939" s="0" t="s">
        <v>530</v>
      </c>
    </row>
    <row r="3940" customFormat="false" ht="12.8" hidden="false" customHeight="false" outlineLevel="0" collapsed="false">
      <c r="A3940" s="0" t="s">
        <v>22</v>
      </c>
      <c r="B3940" s="0" t="s">
        <v>438</v>
      </c>
      <c r="C3940" s="0" t="s">
        <v>519</v>
      </c>
      <c r="D3940" s="0" t="s">
        <v>520</v>
      </c>
      <c r="E3940" s="0" t="s">
        <v>535</v>
      </c>
      <c r="F3940" s="0" t="s">
        <v>539</v>
      </c>
      <c r="G3940" s="0" t="s">
        <v>530</v>
      </c>
    </row>
    <row r="3941" customFormat="false" ht="12.8" hidden="false" customHeight="false" outlineLevel="0" collapsed="false">
      <c r="A3941" s="0" t="s">
        <v>22</v>
      </c>
      <c r="B3941" s="0" t="s">
        <v>438</v>
      </c>
      <c r="C3941" s="0" t="s">
        <v>519</v>
      </c>
      <c r="D3941" s="0" t="s">
        <v>520</v>
      </c>
      <c r="E3941" s="0" t="s">
        <v>536</v>
      </c>
      <c r="F3941" s="0" t="s">
        <v>539</v>
      </c>
      <c r="G3941" s="0" t="s">
        <v>530</v>
      </c>
    </row>
    <row r="3942" customFormat="false" ht="12.8" hidden="false" customHeight="false" outlineLevel="0" collapsed="false">
      <c r="A3942" s="0" t="s">
        <v>22</v>
      </c>
      <c r="B3942" s="0" t="s">
        <v>438</v>
      </c>
      <c r="C3942" s="0" t="s">
        <v>521</v>
      </c>
      <c r="D3942" s="0" t="s">
        <v>520</v>
      </c>
      <c r="E3942" s="0" t="s">
        <v>537</v>
      </c>
      <c r="F3942" s="0" t="s">
        <v>539</v>
      </c>
      <c r="G3942" s="0" t="s">
        <v>530</v>
      </c>
    </row>
    <row r="3943" customFormat="false" ht="12.8" hidden="false" customHeight="false" outlineLevel="0" collapsed="false">
      <c r="A3943" s="0" t="s">
        <v>22</v>
      </c>
      <c r="B3943" s="0" t="s">
        <v>438</v>
      </c>
      <c r="C3943" s="0" t="s">
        <v>521</v>
      </c>
      <c r="D3943" s="0" t="s">
        <v>520</v>
      </c>
      <c r="E3943" s="0" t="s">
        <v>531</v>
      </c>
      <c r="F3943" s="0" t="s">
        <v>539</v>
      </c>
      <c r="G3943" s="0" t="s">
        <v>530</v>
      </c>
    </row>
    <row r="3944" customFormat="false" ht="12.8" hidden="false" customHeight="false" outlineLevel="0" collapsed="false">
      <c r="A3944" s="0" t="s">
        <v>22</v>
      </c>
      <c r="B3944" s="0" t="s">
        <v>438</v>
      </c>
      <c r="C3944" s="0" t="s">
        <v>521</v>
      </c>
      <c r="D3944" s="0" t="s">
        <v>520</v>
      </c>
      <c r="E3944" s="0" t="s">
        <v>538</v>
      </c>
      <c r="F3944" s="0" t="s">
        <v>539</v>
      </c>
      <c r="G3944" s="0" t="s">
        <v>530</v>
      </c>
    </row>
    <row r="3945" customFormat="false" ht="12.8" hidden="false" customHeight="false" outlineLevel="0" collapsed="false">
      <c r="A3945" s="0" t="s">
        <v>22</v>
      </c>
      <c r="B3945" s="0" t="s">
        <v>438</v>
      </c>
      <c r="C3945" s="0" t="s">
        <v>521</v>
      </c>
      <c r="D3945" s="0" t="s">
        <v>520</v>
      </c>
      <c r="E3945" s="0" t="s">
        <v>536</v>
      </c>
      <c r="F3945" s="0" t="s">
        <v>539</v>
      </c>
      <c r="G3945" s="0" t="s">
        <v>530</v>
      </c>
    </row>
    <row r="3946" customFormat="false" ht="12.8" hidden="false" customHeight="false" outlineLevel="0" collapsed="false">
      <c r="A3946" s="0" t="s">
        <v>22</v>
      </c>
      <c r="B3946" s="0" t="s">
        <v>439</v>
      </c>
      <c r="C3946" s="0" t="s">
        <v>519</v>
      </c>
      <c r="D3946" s="0" t="s">
        <v>520</v>
      </c>
      <c r="E3946" s="0" t="s">
        <v>528</v>
      </c>
      <c r="F3946" s="0" t="s">
        <v>539</v>
      </c>
      <c r="G3946" s="0" t="s">
        <v>530</v>
      </c>
    </row>
    <row r="3947" customFormat="false" ht="12.8" hidden="false" customHeight="false" outlineLevel="0" collapsed="false">
      <c r="A3947" s="0" t="s">
        <v>22</v>
      </c>
      <c r="B3947" s="0" t="s">
        <v>439</v>
      </c>
      <c r="C3947" s="0" t="s">
        <v>519</v>
      </c>
      <c r="D3947" s="0" t="s">
        <v>520</v>
      </c>
      <c r="E3947" s="0" t="s">
        <v>531</v>
      </c>
      <c r="F3947" s="0" t="s">
        <v>539</v>
      </c>
      <c r="G3947" s="0" t="s">
        <v>530</v>
      </c>
    </row>
    <row r="3948" customFormat="false" ht="12.8" hidden="false" customHeight="false" outlineLevel="0" collapsed="false">
      <c r="A3948" s="0" t="s">
        <v>22</v>
      </c>
      <c r="B3948" s="0" t="s">
        <v>439</v>
      </c>
      <c r="C3948" s="0" t="s">
        <v>519</v>
      </c>
      <c r="D3948" s="0" t="s">
        <v>520</v>
      </c>
      <c r="E3948" s="0" t="s">
        <v>533</v>
      </c>
      <c r="F3948" s="0" t="s">
        <v>539</v>
      </c>
      <c r="G3948" s="0" t="s">
        <v>530</v>
      </c>
    </row>
    <row r="3949" customFormat="false" ht="12.8" hidden="false" customHeight="false" outlineLevel="0" collapsed="false">
      <c r="A3949" s="0" t="s">
        <v>22</v>
      </c>
      <c r="B3949" s="0" t="s">
        <v>439</v>
      </c>
      <c r="C3949" s="0" t="s">
        <v>519</v>
      </c>
      <c r="D3949" s="0" t="s">
        <v>520</v>
      </c>
      <c r="E3949" s="0" t="s">
        <v>534</v>
      </c>
      <c r="F3949" s="0" t="s">
        <v>539</v>
      </c>
      <c r="G3949" s="0" t="s">
        <v>530</v>
      </c>
    </row>
    <row r="3950" customFormat="false" ht="12.8" hidden="false" customHeight="false" outlineLevel="0" collapsed="false">
      <c r="A3950" s="0" t="s">
        <v>22</v>
      </c>
      <c r="B3950" s="0" t="s">
        <v>439</v>
      </c>
      <c r="C3950" s="0" t="s">
        <v>519</v>
      </c>
      <c r="D3950" s="0" t="s">
        <v>520</v>
      </c>
      <c r="E3950" s="0" t="s">
        <v>535</v>
      </c>
      <c r="F3950" s="0" t="s">
        <v>539</v>
      </c>
      <c r="G3950" s="0" t="s">
        <v>530</v>
      </c>
    </row>
    <row r="3951" customFormat="false" ht="12.8" hidden="false" customHeight="false" outlineLevel="0" collapsed="false">
      <c r="A3951" s="0" t="s">
        <v>22</v>
      </c>
      <c r="B3951" s="0" t="s">
        <v>439</v>
      </c>
      <c r="C3951" s="0" t="s">
        <v>519</v>
      </c>
      <c r="D3951" s="0" t="s">
        <v>520</v>
      </c>
      <c r="E3951" s="0" t="s">
        <v>536</v>
      </c>
      <c r="F3951" s="0" t="s">
        <v>539</v>
      </c>
      <c r="G3951" s="0" t="s">
        <v>530</v>
      </c>
    </row>
    <row r="3952" customFormat="false" ht="12.8" hidden="false" customHeight="false" outlineLevel="0" collapsed="false">
      <c r="A3952" s="0" t="s">
        <v>22</v>
      </c>
      <c r="B3952" s="0" t="s">
        <v>439</v>
      </c>
      <c r="C3952" s="0" t="s">
        <v>521</v>
      </c>
      <c r="D3952" s="0" t="s">
        <v>520</v>
      </c>
      <c r="E3952" s="0" t="s">
        <v>537</v>
      </c>
      <c r="F3952" s="0" t="s">
        <v>539</v>
      </c>
      <c r="G3952" s="0" t="s">
        <v>530</v>
      </c>
    </row>
    <row r="3953" customFormat="false" ht="12.8" hidden="false" customHeight="false" outlineLevel="0" collapsed="false">
      <c r="A3953" s="0" t="s">
        <v>22</v>
      </c>
      <c r="B3953" s="0" t="s">
        <v>439</v>
      </c>
      <c r="C3953" s="0" t="s">
        <v>521</v>
      </c>
      <c r="D3953" s="0" t="s">
        <v>520</v>
      </c>
      <c r="E3953" s="0" t="s">
        <v>531</v>
      </c>
      <c r="F3953" s="0" t="s">
        <v>539</v>
      </c>
      <c r="G3953" s="0" t="s">
        <v>530</v>
      </c>
    </row>
    <row r="3954" customFormat="false" ht="12.8" hidden="false" customHeight="false" outlineLevel="0" collapsed="false">
      <c r="A3954" s="0" t="s">
        <v>22</v>
      </c>
      <c r="B3954" s="0" t="s">
        <v>439</v>
      </c>
      <c r="C3954" s="0" t="s">
        <v>521</v>
      </c>
      <c r="D3954" s="0" t="s">
        <v>520</v>
      </c>
      <c r="E3954" s="0" t="s">
        <v>538</v>
      </c>
      <c r="F3954" s="0" t="s">
        <v>539</v>
      </c>
      <c r="G3954" s="0" t="s">
        <v>530</v>
      </c>
    </row>
    <row r="3955" customFormat="false" ht="12.8" hidden="false" customHeight="false" outlineLevel="0" collapsed="false">
      <c r="A3955" s="0" t="s">
        <v>22</v>
      </c>
      <c r="B3955" s="0" t="s">
        <v>439</v>
      </c>
      <c r="C3955" s="0" t="s">
        <v>521</v>
      </c>
      <c r="D3955" s="0" t="s">
        <v>520</v>
      </c>
      <c r="E3955" s="0" t="s">
        <v>536</v>
      </c>
      <c r="F3955" s="0" t="s">
        <v>539</v>
      </c>
      <c r="G3955" s="0" t="s">
        <v>530</v>
      </c>
    </row>
    <row r="3956" customFormat="false" ht="12.8" hidden="false" customHeight="false" outlineLevel="0" collapsed="false">
      <c r="A3956" s="0" t="s">
        <v>23</v>
      </c>
      <c r="B3956" s="0" t="s">
        <v>440</v>
      </c>
      <c r="C3956" s="0" t="s">
        <v>519</v>
      </c>
      <c r="D3956" s="0" t="s">
        <v>523</v>
      </c>
      <c r="E3956" s="0" t="s">
        <v>550</v>
      </c>
      <c r="F3956" s="0" t="s">
        <v>549</v>
      </c>
      <c r="G3956" s="0" t="s">
        <v>551</v>
      </c>
    </row>
    <row r="3957" customFormat="false" ht="12.8" hidden="false" customHeight="false" outlineLevel="0" collapsed="false">
      <c r="A3957" s="0" t="s">
        <v>23</v>
      </c>
      <c r="B3957" s="0" t="s">
        <v>440</v>
      </c>
      <c r="C3957" s="0" t="s">
        <v>519</v>
      </c>
      <c r="D3957" s="0" t="s">
        <v>523</v>
      </c>
      <c r="E3957" s="0" t="s">
        <v>552</v>
      </c>
      <c r="F3957" s="0" t="s">
        <v>549</v>
      </c>
      <c r="G3957" s="0" t="s">
        <v>551</v>
      </c>
    </row>
    <row r="3958" customFormat="false" ht="12.8" hidden="false" customHeight="false" outlineLevel="0" collapsed="false">
      <c r="A3958" s="0" t="s">
        <v>23</v>
      </c>
      <c r="B3958" s="0" t="s">
        <v>440</v>
      </c>
      <c r="C3958" s="0" t="s">
        <v>519</v>
      </c>
      <c r="D3958" s="0" t="s">
        <v>523</v>
      </c>
      <c r="E3958" s="0" t="s">
        <v>553</v>
      </c>
      <c r="F3958" s="0" t="s">
        <v>549</v>
      </c>
      <c r="G3958" s="0" t="s">
        <v>551</v>
      </c>
    </row>
    <row r="3959" customFormat="false" ht="12.8" hidden="false" customHeight="false" outlineLevel="0" collapsed="false">
      <c r="A3959" s="0" t="s">
        <v>23</v>
      </c>
      <c r="B3959" s="0" t="s">
        <v>440</v>
      </c>
      <c r="C3959" s="0" t="s">
        <v>519</v>
      </c>
      <c r="D3959" s="0" t="s">
        <v>523</v>
      </c>
      <c r="E3959" s="0" t="s">
        <v>554</v>
      </c>
      <c r="F3959" s="0" t="s">
        <v>549</v>
      </c>
      <c r="G3959" s="0" t="s">
        <v>551</v>
      </c>
    </row>
    <row r="3960" customFormat="false" ht="12.8" hidden="false" customHeight="false" outlineLevel="0" collapsed="false">
      <c r="A3960" s="0" t="s">
        <v>23</v>
      </c>
      <c r="B3960" s="0" t="s">
        <v>440</v>
      </c>
      <c r="C3960" s="0" t="s">
        <v>519</v>
      </c>
      <c r="D3960" s="0" t="s">
        <v>523</v>
      </c>
      <c r="E3960" s="0" t="s">
        <v>555</v>
      </c>
      <c r="F3960" s="0" t="s">
        <v>549</v>
      </c>
      <c r="G3960" s="0" t="s">
        <v>551</v>
      </c>
    </row>
    <row r="3961" customFormat="false" ht="12.8" hidden="false" customHeight="false" outlineLevel="0" collapsed="false">
      <c r="A3961" s="0" t="s">
        <v>23</v>
      </c>
      <c r="B3961" s="0" t="s">
        <v>440</v>
      </c>
      <c r="C3961" s="0" t="s">
        <v>519</v>
      </c>
      <c r="D3961" s="0" t="s">
        <v>523</v>
      </c>
      <c r="E3961" s="0" t="s">
        <v>537</v>
      </c>
      <c r="F3961" s="0" t="s">
        <v>549</v>
      </c>
      <c r="G3961" s="0" t="s">
        <v>551</v>
      </c>
    </row>
    <row r="3962" customFormat="false" ht="12.8" hidden="false" customHeight="false" outlineLevel="0" collapsed="false">
      <c r="A3962" s="0" t="s">
        <v>23</v>
      </c>
      <c r="B3962" s="0" t="s">
        <v>440</v>
      </c>
      <c r="C3962" s="0" t="s">
        <v>519</v>
      </c>
      <c r="D3962" s="0" t="s">
        <v>523</v>
      </c>
      <c r="E3962" s="0" t="s">
        <v>531</v>
      </c>
      <c r="F3962" s="0" t="s">
        <v>549</v>
      </c>
      <c r="G3962" s="0" t="s">
        <v>551</v>
      </c>
    </row>
    <row r="3963" customFormat="false" ht="12.8" hidden="false" customHeight="false" outlineLevel="0" collapsed="false">
      <c r="A3963" s="0" t="s">
        <v>23</v>
      </c>
      <c r="B3963" s="0" t="s">
        <v>440</v>
      </c>
      <c r="C3963" s="0" t="s">
        <v>519</v>
      </c>
      <c r="D3963" s="0" t="s">
        <v>523</v>
      </c>
      <c r="E3963" s="0" t="s">
        <v>556</v>
      </c>
      <c r="F3963" s="0" t="s">
        <v>549</v>
      </c>
      <c r="G3963" s="0" t="s">
        <v>551</v>
      </c>
    </row>
    <row r="3964" customFormat="false" ht="12.8" hidden="false" customHeight="false" outlineLevel="0" collapsed="false">
      <c r="A3964" s="0" t="s">
        <v>23</v>
      </c>
      <c r="B3964" s="0" t="s">
        <v>440</v>
      </c>
      <c r="C3964" s="0" t="s">
        <v>519</v>
      </c>
      <c r="D3964" s="0" t="s">
        <v>523</v>
      </c>
      <c r="E3964" s="0" t="s">
        <v>536</v>
      </c>
      <c r="F3964" s="0" t="s">
        <v>549</v>
      </c>
      <c r="G3964" s="0" t="s">
        <v>551</v>
      </c>
    </row>
    <row r="3965" customFormat="false" ht="12.8" hidden="false" customHeight="false" outlineLevel="0" collapsed="false">
      <c r="A3965" s="0" t="s">
        <v>23</v>
      </c>
      <c r="B3965" s="0" t="s">
        <v>440</v>
      </c>
      <c r="C3965" s="0" t="s">
        <v>521</v>
      </c>
      <c r="D3965" s="0" t="s">
        <v>523</v>
      </c>
      <c r="E3965" s="0" t="s">
        <v>550</v>
      </c>
      <c r="F3965" s="0" t="s">
        <v>549</v>
      </c>
      <c r="G3965" s="0" t="s">
        <v>551</v>
      </c>
    </row>
    <row r="3966" customFormat="false" ht="12.8" hidden="false" customHeight="false" outlineLevel="0" collapsed="false">
      <c r="A3966" s="0" t="s">
        <v>23</v>
      </c>
      <c r="B3966" s="0" t="s">
        <v>440</v>
      </c>
      <c r="C3966" s="0" t="s">
        <v>521</v>
      </c>
      <c r="D3966" s="0" t="s">
        <v>523</v>
      </c>
      <c r="E3966" s="0" t="s">
        <v>552</v>
      </c>
      <c r="F3966" s="0" t="s">
        <v>549</v>
      </c>
      <c r="G3966" s="0" t="s">
        <v>551</v>
      </c>
    </row>
    <row r="3967" customFormat="false" ht="12.8" hidden="false" customHeight="false" outlineLevel="0" collapsed="false">
      <c r="A3967" s="0" t="s">
        <v>23</v>
      </c>
      <c r="B3967" s="0" t="s">
        <v>440</v>
      </c>
      <c r="C3967" s="0" t="s">
        <v>521</v>
      </c>
      <c r="D3967" s="0" t="s">
        <v>523</v>
      </c>
      <c r="E3967" s="0" t="s">
        <v>553</v>
      </c>
      <c r="F3967" s="0" t="s">
        <v>549</v>
      </c>
      <c r="G3967" s="0" t="s">
        <v>551</v>
      </c>
    </row>
    <row r="3968" customFormat="false" ht="12.8" hidden="false" customHeight="false" outlineLevel="0" collapsed="false">
      <c r="A3968" s="0" t="s">
        <v>23</v>
      </c>
      <c r="B3968" s="0" t="s">
        <v>440</v>
      </c>
      <c r="C3968" s="0" t="s">
        <v>521</v>
      </c>
      <c r="D3968" s="0" t="s">
        <v>523</v>
      </c>
      <c r="E3968" s="0" t="s">
        <v>554</v>
      </c>
      <c r="F3968" s="0" t="s">
        <v>549</v>
      </c>
      <c r="G3968" s="0" t="s">
        <v>551</v>
      </c>
    </row>
    <row r="3969" customFormat="false" ht="12.8" hidden="false" customHeight="false" outlineLevel="0" collapsed="false">
      <c r="A3969" s="0" t="s">
        <v>23</v>
      </c>
      <c r="B3969" s="0" t="s">
        <v>440</v>
      </c>
      <c r="C3969" s="0" t="s">
        <v>521</v>
      </c>
      <c r="D3969" s="0" t="s">
        <v>523</v>
      </c>
      <c r="E3969" s="0" t="s">
        <v>555</v>
      </c>
      <c r="F3969" s="0" t="s">
        <v>549</v>
      </c>
      <c r="G3969" s="0" t="s">
        <v>551</v>
      </c>
    </row>
    <row r="3970" customFormat="false" ht="12.8" hidden="false" customHeight="false" outlineLevel="0" collapsed="false">
      <c r="A3970" s="0" t="s">
        <v>23</v>
      </c>
      <c r="B3970" s="0" t="s">
        <v>440</v>
      </c>
      <c r="C3970" s="0" t="s">
        <v>521</v>
      </c>
      <c r="D3970" s="0" t="s">
        <v>523</v>
      </c>
      <c r="E3970" s="0" t="s">
        <v>537</v>
      </c>
      <c r="F3970" s="0" t="s">
        <v>549</v>
      </c>
      <c r="G3970" s="0" t="s">
        <v>551</v>
      </c>
    </row>
    <row r="3971" customFormat="false" ht="12.8" hidden="false" customHeight="false" outlineLevel="0" collapsed="false">
      <c r="A3971" s="0" t="s">
        <v>23</v>
      </c>
      <c r="B3971" s="0" t="s">
        <v>440</v>
      </c>
      <c r="C3971" s="0" t="s">
        <v>521</v>
      </c>
      <c r="D3971" s="0" t="s">
        <v>523</v>
      </c>
      <c r="E3971" s="0" t="s">
        <v>531</v>
      </c>
      <c r="F3971" s="0" t="s">
        <v>549</v>
      </c>
      <c r="G3971" s="0" t="s">
        <v>551</v>
      </c>
    </row>
    <row r="3972" customFormat="false" ht="12.8" hidden="false" customHeight="false" outlineLevel="0" collapsed="false">
      <c r="A3972" s="0" t="s">
        <v>23</v>
      </c>
      <c r="B3972" s="0" t="s">
        <v>440</v>
      </c>
      <c r="C3972" s="0" t="s">
        <v>521</v>
      </c>
      <c r="D3972" s="0" t="s">
        <v>523</v>
      </c>
      <c r="E3972" s="0" t="s">
        <v>556</v>
      </c>
      <c r="F3972" s="0" t="s">
        <v>549</v>
      </c>
      <c r="G3972" s="0" t="s">
        <v>551</v>
      </c>
    </row>
    <row r="3973" customFormat="false" ht="12.8" hidden="false" customHeight="false" outlineLevel="0" collapsed="false">
      <c r="A3973" s="0" t="s">
        <v>23</v>
      </c>
      <c r="B3973" s="0" t="s">
        <v>440</v>
      </c>
      <c r="C3973" s="0" t="s">
        <v>521</v>
      </c>
      <c r="D3973" s="0" t="s">
        <v>523</v>
      </c>
      <c r="E3973" s="0" t="s">
        <v>536</v>
      </c>
      <c r="F3973" s="0" t="s">
        <v>549</v>
      </c>
      <c r="G3973" s="0" t="s">
        <v>551</v>
      </c>
    </row>
    <row r="3974" customFormat="false" ht="12.8" hidden="false" customHeight="false" outlineLevel="0" collapsed="false">
      <c r="A3974" s="0" t="s">
        <v>24</v>
      </c>
      <c r="B3974" s="0" t="s">
        <v>557</v>
      </c>
      <c r="C3974" s="0" t="s">
        <v>519</v>
      </c>
      <c r="D3974" s="0" t="s">
        <v>520</v>
      </c>
      <c r="E3974" s="0" t="s">
        <v>528</v>
      </c>
      <c r="F3974" s="0" t="s">
        <v>529</v>
      </c>
      <c r="G3974" s="0" t="s">
        <v>530</v>
      </c>
    </row>
    <row r="3975" customFormat="false" ht="12.8" hidden="false" customHeight="false" outlineLevel="0" collapsed="false">
      <c r="A3975" s="0" t="s">
        <v>24</v>
      </c>
      <c r="B3975" s="0" t="s">
        <v>557</v>
      </c>
      <c r="C3975" s="0" t="s">
        <v>519</v>
      </c>
      <c r="D3975" s="0" t="s">
        <v>520</v>
      </c>
      <c r="E3975" s="0" t="s">
        <v>531</v>
      </c>
      <c r="F3975" s="0" t="s">
        <v>529</v>
      </c>
      <c r="G3975" s="0" t="s">
        <v>530</v>
      </c>
    </row>
    <row r="3976" customFormat="false" ht="12.8" hidden="false" customHeight="false" outlineLevel="0" collapsed="false">
      <c r="A3976" s="0" t="s">
        <v>24</v>
      </c>
      <c r="B3976" s="0" t="s">
        <v>557</v>
      </c>
      <c r="C3976" s="0" t="s">
        <v>519</v>
      </c>
      <c r="D3976" s="0" t="s">
        <v>520</v>
      </c>
      <c r="E3976" s="0" t="s">
        <v>533</v>
      </c>
      <c r="F3976" s="0" t="s">
        <v>529</v>
      </c>
      <c r="G3976" s="0" t="s">
        <v>530</v>
      </c>
    </row>
    <row r="3977" customFormat="false" ht="12.8" hidden="false" customHeight="false" outlineLevel="0" collapsed="false">
      <c r="A3977" s="0" t="s">
        <v>24</v>
      </c>
      <c r="B3977" s="0" t="s">
        <v>557</v>
      </c>
      <c r="C3977" s="0" t="s">
        <v>519</v>
      </c>
      <c r="D3977" s="0" t="s">
        <v>520</v>
      </c>
      <c r="E3977" s="0" t="s">
        <v>534</v>
      </c>
      <c r="F3977" s="0" t="s">
        <v>529</v>
      </c>
      <c r="G3977" s="0" t="s">
        <v>530</v>
      </c>
    </row>
    <row r="3978" customFormat="false" ht="12.8" hidden="false" customHeight="false" outlineLevel="0" collapsed="false">
      <c r="A3978" s="0" t="s">
        <v>24</v>
      </c>
      <c r="B3978" s="0" t="s">
        <v>557</v>
      </c>
      <c r="C3978" s="0" t="s">
        <v>519</v>
      </c>
      <c r="D3978" s="0" t="s">
        <v>520</v>
      </c>
      <c r="E3978" s="0" t="s">
        <v>535</v>
      </c>
      <c r="F3978" s="0" t="s">
        <v>529</v>
      </c>
      <c r="G3978" s="0" t="s">
        <v>530</v>
      </c>
    </row>
    <row r="3979" customFormat="false" ht="12.8" hidden="false" customHeight="false" outlineLevel="0" collapsed="false">
      <c r="A3979" s="0" t="s">
        <v>24</v>
      </c>
      <c r="B3979" s="0" t="s">
        <v>557</v>
      </c>
      <c r="C3979" s="0" t="s">
        <v>519</v>
      </c>
      <c r="D3979" s="0" t="s">
        <v>520</v>
      </c>
      <c r="E3979" s="0" t="s">
        <v>536</v>
      </c>
      <c r="F3979" s="0" t="s">
        <v>529</v>
      </c>
      <c r="G3979" s="0" t="s">
        <v>530</v>
      </c>
    </row>
    <row r="3980" customFormat="false" ht="12.8" hidden="false" customHeight="false" outlineLevel="0" collapsed="false">
      <c r="A3980" s="0" t="s">
        <v>24</v>
      </c>
      <c r="B3980" s="0" t="s">
        <v>557</v>
      </c>
      <c r="C3980" s="0" t="s">
        <v>521</v>
      </c>
      <c r="D3980" s="0" t="s">
        <v>520</v>
      </c>
      <c r="E3980" s="0" t="s">
        <v>537</v>
      </c>
      <c r="F3980" s="0" t="s">
        <v>529</v>
      </c>
      <c r="G3980" s="0" t="s">
        <v>530</v>
      </c>
    </row>
    <row r="3981" customFormat="false" ht="12.8" hidden="false" customHeight="false" outlineLevel="0" collapsed="false">
      <c r="A3981" s="0" t="s">
        <v>24</v>
      </c>
      <c r="B3981" s="0" t="s">
        <v>557</v>
      </c>
      <c r="C3981" s="0" t="s">
        <v>521</v>
      </c>
      <c r="D3981" s="0" t="s">
        <v>520</v>
      </c>
      <c r="E3981" s="0" t="s">
        <v>531</v>
      </c>
      <c r="F3981" s="0" t="s">
        <v>529</v>
      </c>
      <c r="G3981" s="0" t="s">
        <v>530</v>
      </c>
    </row>
    <row r="3982" customFormat="false" ht="12.8" hidden="false" customHeight="false" outlineLevel="0" collapsed="false">
      <c r="A3982" s="0" t="s">
        <v>24</v>
      </c>
      <c r="B3982" s="0" t="s">
        <v>557</v>
      </c>
      <c r="C3982" s="0" t="s">
        <v>521</v>
      </c>
      <c r="D3982" s="0" t="s">
        <v>520</v>
      </c>
      <c r="E3982" s="0" t="s">
        <v>538</v>
      </c>
      <c r="F3982" s="0" t="s">
        <v>529</v>
      </c>
      <c r="G3982" s="0" t="s">
        <v>530</v>
      </c>
    </row>
    <row r="3983" customFormat="false" ht="12.8" hidden="false" customHeight="false" outlineLevel="0" collapsed="false">
      <c r="A3983" s="0" t="s">
        <v>24</v>
      </c>
      <c r="B3983" s="0" t="s">
        <v>557</v>
      </c>
      <c r="C3983" s="0" t="s">
        <v>521</v>
      </c>
      <c r="D3983" s="0" t="s">
        <v>520</v>
      </c>
      <c r="E3983" s="0" t="s">
        <v>536</v>
      </c>
      <c r="F3983" s="0" t="s">
        <v>529</v>
      </c>
      <c r="G3983" s="0" t="s">
        <v>530</v>
      </c>
    </row>
    <row r="3984" customFormat="false" ht="12.8" hidden="false" customHeight="false" outlineLevel="0" collapsed="false">
      <c r="A3984" s="0" t="s">
        <v>24</v>
      </c>
      <c r="B3984" s="0" t="s">
        <v>442</v>
      </c>
      <c r="C3984" s="0" t="s">
        <v>519</v>
      </c>
      <c r="D3984" s="0" t="s">
        <v>520</v>
      </c>
      <c r="E3984" s="0" t="s">
        <v>528</v>
      </c>
      <c r="F3984" s="0" t="s">
        <v>539</v>
      </c>
      <c r="G3984" s="0" t="s">
        <v>530</v>
      </c>
    </row>
    <row r="3985" customFormat="false" ht="12.8" hidden="false" customHeight="false" outlineLevel="0" collapsed="false">
      <c r="A3985" s="0" t="s">
        <v>24</v>
      </c>
      <c r="B3985" s="0" t="s">
        <v>442</v>
      </c>
      <c r="C3985" s="0" t="s">
        <v>519</v>
      </c>
      <c r="D3985" s="0" t="s">
        <v>520</v>
      </c>
      <c r="E3985" s="0" t="s">
        <v>531</v>
      </c>
      <c r="F3985" s="0" t="s">
        <v>539</v>
      </c>
      <c r="G3985" s="0" t="s">
        <v>530</v>
      </c>
    </row>
    <row r="3986" customFormat="false" ht="12.8" hidden="false" customHeight="false" outlineLevel="0" collapsed="false">
      <c r="A3986" s="0" t="s">
        <v>24</v>
      </c>
      <c r="B3986" s="0" t="s">
        <v>442</v>
      </c>
      <c r="C3986" s="0" t="s">
        <v>519</v>
      </c>
      <c r="D3986" s="0" t="s">
        <v>520</v>
      </c>
      <c r="E3986" s="0" t="s">
        <v>533</v>
      </c>
      <c r="F3986" s="0" t="s">
        <v>539</v>
      </c>
      <c r="G3986" s="0" t="s">
        <v>530</v>
      </c>
    </row>
    <row r="3987" customFormat="false" ht="12.8" hidden="false" customHeight="false" outlineLevel="0" collapsed="false">
      <c r="A3987" s="0" t="s">
        <v>24</v>
      </c>
      <c r="B3987" s="0" t="s">
        <v>442</v>
      </c>
      <c r="C3987" s="0" t="s">
        <v>519</v>
      </c>
      <c r="D3987" s="0" t="s">
        <v>520</v>
      </c>
      <c r="E3987" s="0" t="s">
        <v>534</v>
      </c>
      <c r="F3987" s="0" t="s">
        <v>539</v>
      </c>
      <c r="G3987" s="0" t="s">
        <v>530</v>
      </c>
    </row>
    <row r="3988" customFormat="false" ht="12.8" hidden="false" customHeight="false" outlineLevel="0" collapsed="false">
      <c r="A3988" s="0" t="s">
        <v>24</v>
      </c>
      <c r="B3988" s="0" t="s">
        <v>442</v>
      </c>
      <c r="C3988" s="0" t="s">
        <v>519</v>
      </c>
      <c r="D3988" s="0" t="s">
        <v>520</v>
      </c>
      <c r="E3988" s="0" t="s">
        <v>535</v>
      </c>
      <c r="F3988" s="0" t="s">
        <v>539</v>
      </c>
      <c r="G3988" s="0" t="s">
        <v>530</v>
      </c>
    </row>
    <row r="3989" customFormat="false" ht="12.8" hidden="false" customHeight="false" outlineLevel="0" collapsed="false">
      <c r="A3989" s="0" t="s">
        <v>24</v>
      </c>
      <c r="B3989" s="0" t="s">
        <v>442</v>
      </c>
      <c r="C3989" s="0" t="s">
        <v>519</v>
      </c>
      <c r="D3989" s="0" t="s">
        <v>520</v>
      </c>
      <c r="E3989" s="0" t="s">
        <v>536</v>
      </c>
      <c r="F3989" s="0" t="s">
        <v>539</v>
      </c>
      <c r="G3989" s="0" t="s">
        <v>530</v>
      </c>
    </row>
    <row r="3990" customFormat="false" ht="12.8" hidden="false" customHeight="false" outlineLevel="0" collapsed="false">
      <c r="A3990" s="0" t="s">
        <v>24</v>
      </c>
      <c r="B3990" s="0" t="s">
        <v>442</v>
      </c>
      <c r="C3990" s="0" t="s">
        <v>521</v>
      </c>
      <c r="D3990" s="0" t="s">
        <v>520</v>
      </c>
      <c r="E3990" s="0" t="s">
        <v>537</v>
      </c>
      <c r="F3990" s="0" t="s">
        <v>539</v>
      </c>
      <c r="G3990" s="0" t="s">
        <v>530</v>
      </c>
    </row>
    <row r="3991" customFormat="false" ht="12.8" hidden="false" customHeight="false" outlineLevel="0" collapsed="false">
      <c r="A3991" s="0" t="s">
        <v>24</v>
      </c>
      <c r="B3991" s="0" t="s">
        <v>442</v>
      </c>
      <c r="C3991" s="0" t="s">
        <v>521</v>
      </c>
      <c r="D3991" s="0" t="s">
        <v>520</v>
      </c>
      <c r="E3991" s="0" t="s">
        <v>531</v>
      </c>
      <c r="F3991" s="0" t="s">
        <v>539</v>
      </c>
      <c r="G3991" s="0" t="s">
        <v>530</v>
      </c>
    </row>
    <row r="3992" customFormat="false" ht="12.8" hidden="false" customHeight="false" outlineLevel="0" collapsed="false">
      <c r="A3992" s="0" t="s">
        <v>24</v>
      </c>
      <c r="B3992" s="0" t="s">
        <v>442</v>
      </c>
      <c r="C3992" s="0" t="s">
        <v>521</v>
      </c>
      <c r="D3992" s="0" t="s">
        <v>520</v>
      </c>
      <c r="E3992" s="0" t="s">
        <v>538</v>
      </c>
      <c r="F3992" s="0" t="s">
        <v>539</v>
      </c>
      <c r="G3992" s="0" t="s">
        <v>530</v>
      </c>
    </row>
    <row r="3993" customFormat="false" ht="12.8" hidden="false" customHeight="false" outlineLevel="0" collapsed="false">
      <c r="A3993" s="0" t="s">
        <v>24</v>
      </c>
      <c r="B3993" s="0" t="s">
        <v>442</v>
      </c>
      <c r="C3993" s="0" t="s">
        <v>521</v>
      </c>
      <c r="D3993" s="0" t="s">
        <v>520</v>
      </c>
      <c r="E3993" s="0" t="s">
        <v>536</v>
      </c>
      <c r="F3993" s="0" t="s">
        <v>539</v>
      </c>
      <c r="G3993" s="0" t="s">
        <v>530</v>
      </c>
    </row>
    <row r="3994" customFormat="false" ht="12.8" hidden="false" customHeight="false" outlineLevel="0" collapsed="false">
      <c r="A3994" s="0" t="s">
        <v>24</v>
      </c>
      <c r="B3994" s="0" t="s">
        <v>443</v>
      </c>
      <c r="C3994" s="0" t="s">
        <v>519</v>
      </c>
      <c r="D3994" s="0" t="s">
        <v>520</v>
      </c>
      <c r="E3994" s="0" t="s">
        <v>528</v>
      </c>
      <c r="F3994" s="0" t="s">
        <v>539</v>
      </c>
      <c r="G3994" s="0" t="s">
        <v>530</v>
      </c>
    </row>
    <row r="3995" customFormat="false" ht="12.8" hidden="false" customHeight="false" outlineLevel="0" collapsed="false">
      <c r="A3995" s="0" t="s">
        <v>24</v>
      </c>
      <c r="B3995" s="0" t="s">
        <v>443</v>
      </c>
      <c r="C3995" s="0" t="s">
        <v>519</v>
      </c>
      <c r="D3995" s="0" t="s">
        <v>520</v>
      </c>
      <c r="E3995" s="0" t="s">
        <v>531</v>
      </c>
      <c r="F3995" s="0" t="s">
        <v>539</v>
      </c>
      <c r="G3995" s="0" t="s">
        <v>530</v>
      </c>
    </row>
    <row r="3996" customFormat="false" ht="12.8" hidden="false" customHeight="false" outlineLevel="0" collapsed="false">
      <c r="A3996" s="0" t="s">
        <v>24</v>
      </c>
      <c r="B3996" s="0" t="s">
        <v>443</v>
      </c>
      <c r="C3996" s="0" t="s">
        <v>519</v>
      </c>
      <c r="D3996" s="0" t="s">
        <v>520</v>
      </c>
      <c r="E3996" s="0" t="s">
        <v>533</v>
      </c>
      <c r="F3996" s="0" t="s">
        <v>539</v>
      </c>
      <c r="G3996" s="0" t="s">
        <v>530</v>
      </c>
    </row>
    <row r="3997" customFormat="false" ht="12.8" hidden="false" customHeight="false" outlineLevel="0" collapsed="false">
      <c r="A3997" s="0" t="s">
        <v>24</v>
      </c>
      <c r="B3997" s="0" t="s">
        <v>443</v>
      </c>
      <c r="C3997" s="0" t="s">
        <v>519</v>
      </c>
      <c r="D3997" s="0" t="s">
        <v>520</v>
      </c>
      <c r="E3997" s="0" t="s">
        <v>534</v>
      </c>
      <c r="F3997" s="0" t="s">
        <v>539</v>
      </c>
      <c r="G3997" s="0" t="s">
        <v>530</v>
      </c>
    </row>
    <row r="3998" customFormat="false" ht="12.8" hidden="false" customHeight="false" outlineLevel="0" collapsed="false">
      <c r="A3998" s="0" t="s">
        <v>24</v>
      </c>
      <c r="B3998" s="0" t="s">
        <v>443</v>
      </c>
      <c r="C3998" s="0" t="s">
        <v>519</v>
      </c>
      <c r="D3998" s="0" t="s">
        <v>520</v>
      </c>
      <c r="E3998" s="0" t="s">
        <v>535</v>
      </c>
      <c r="F3998" s="0" t="s">
        <v>539</v>
      </c>
      <c r="G3998" s="0" t="s">
        <v>530</v>
      </c>
    </row>
    <row r="3999" customFormat="false" ht="12.8" hidden="false" customHeight="false" outlineLevel="0" collapsed="false">
      <c r="A3999" s="0" t="s">
        <v>24</v>
      </c>
      <c r="B3999" s="0" t="s">
        <v>443</v>
      </c>
      <c r="C3999" s="0" t="s">
        <v>519</v>
      </c>
      <c r="D3999" s="0" t="s">
        <v>520</v>
      </c>
      <c r="E3999" s="0" t="s">
        <v>536</v>
      </c>
      <c r="F3999" s="0" t="s">
        <v>539</v>
      </c>
      <c r="G3999" s="0" t="s">
        <v>530</v>
      </c>
    </row>
    <row r="4000" customFormat="false" ht="12.8" hidden="false" customHeight="false" outlineLevel="0" collapsed="false">
      <c r="A4000" s="0" t="s">
        <v>24</v>
      </c>
      <c r="B4000" s="0" t="s">
        <v>443</v>
      </c>
      <c r="C4000" s="0" t="s">
        <v>521</v>
      </c>
      <c r="D4000" s="0" t="s">
        <v>520</v>
      </c>
      <c r="E4000" s="0" t="s">
        <v>537</v>
      </c>
      <c r="F4000" s="0" t="s">
        <v>539</v>
      </c>
      <c r="G4000" s="0" t="s">
        <v>530</v>
      </c>
    </row>
    <row r="4001" customFormat="false" ht="12.8" hidden="false" customHeight="false" outlineLevel="0" collapsed="false">
      <c r="A4001" s="0" t="s">
        <v>24</v>
      </c>
      <c r="B4001" s="0" t="s">
        <v>443</v>
      </c>
      <c r="C4001" s="0" t="s">
        <v>521</v>
      </c>
      <c r="D4001" s="0" t="s">
        <v>520</v>
      </c>
      <c r="E4001" s="0" t="s">
        <v>531</v>
      </c>
      <c r="F4001" s="0" t="s">
        <v>539</v>
      </c>
      <c r="G4001" s="0" t="s">
        <v>530</v>
      </c>
    </row>
    <row r="4002" customFormat="false" ht="12.8" hidden="false" customHeight="false" outlineLevel="0" collapsed="false">
      <c r="A4002" s="0" t="s">
        <v>24</v>
      </c>
      <c r="B4002" s="0" t="s">
        <v>443</v>
      </c>
      <c r="C4002" s="0" t="s">
        <v>521</v>
      </c>
      <c r="D4002" s="0" t="s">
        <v>520</v>
      </c>
      <c r="E4002" s="0" t="s">
        <v>538</v>
      </c>
      <c r="F4002" s="0" t="s">
        <v>539</v>
      </c>
      <c r="G4002" s="0" t="s">
        <v>530</v>
      </c>
    </row>
    <row r="4003" customFormat="false" ht="12.8" hidden="false" customHeight="false" outlineLevel="0" collapsed="false">
      <c r="A4003" s="0" t="s">
        <v>24</v>
      </c>
      <c r="B4003" s="0" t="s">
        <v>443</v>
      </c>
      <c r="C4003" s="0" t="s">
        <v>521</v>
      </c>
      <c r="D4003" s="0" t="s">
        <v>520</v>
      </c>
      <c r="E4003" s="0" t="s">
        <v>536</v>
      </c>
      <c r="F4003" s="0" t="s">
        <v>539</v>
      </c>
      <c r="G4003" s="0" t="s">
        <v>530</v>
      </c>
    </row>
    <row r="4004" customFormat="false" ht="12.8" hidden="false" customHeight="false" outlineLevel="0" collapsed="false">
      <c r="A4004" s="0" t="s">
        <v>24</v>
      </c>
      <c r="B4004" s="0" t="s">
        <v>444</v>
      </c>
      <c r="C4004" s="0" t="s">
        <v>519</v>
      </c>
      <c r="D4004" s="0" t="s">
        <v>520</v>
      </c>
      <c r="E4004" s="0" t="s">
        <v>528</v>
      </c>
      <c r="F4004" s="0" t="s">
        <v>539</v>
      </c>
      <c r="G4004" s="0" t="s">
        <v>530</v>
      </c>
    </row>
    <row r="4005" customFormat="false" ht="12.8" hidden="false" customHeight="false" outlineLevel="0" collapsed="false">
      <c r="A4005" s="0" t="s">
        <v>24</v>
      </c>
      <c r="B4005" s="0" t="s">
        <v>444</v>
      </c>
      <c r="C4005" s="0" t="s">
        <v>519</v>
      </c>
      <c r="D4005" s="0" t="s">
        <v>520</v>
      </c>
      <c r="E4005" s="0" t="s">
        <v>531</v>
      </c>
      <c r="F4005" s="0" t="s">
        <v>539</v>
      </c>
      <c r="G4005" s="0" t="s">
        <v>530</v>
      </c>
    </row>
    <row r="4006" customFormat="false" ht="12.8" hidden="false" customHeight="false" outlineLevel="0" collapsed="false">
      <c r="A4006" s="0" t="s">
        <v>24</v>
      </c>
      <c r="B4006" s="0" t="s">
        <v>444</v>
      </c>
      <c r="C4006" s="0" t="s">
        <v>519</v>
      </c>
      <c r="D4006" s="0" t="s">
        <v>520</v>
      </c>
      <c r="E4006" s="0" t="s">
        <v>533</v>
      </c>
      <c r="F4006" s="0" t="s">
        <v>539</v>
      </c>
      <c r="G4006" s="0" t="s">
        <v>530</v>
      </c>
    </row>
    <row r="4007" customFormat="false" ht="12.8" hidden="false" customHeight="false" outlineLevel="0" collapsed="false">
      <c r="A4007" s="0" t="s">
        <v>24</v>
      </c>
      <c r="B4007" s="0" t="s">
        <v>444</v>
      </c>
      <c r="C4007" s="0" t="s">
        <v>519</v>
      </c>
      <c r="D4007" s="0" t="s">
        <v>520</v>
      </c>
      <c r="E4007" s="0" t="s">
        <v>534</v>
      </c>
      <c r="F4007" s="0" t="s">
        <v>539</v>
      </c>
      <c r="G4007" s="0" t="s">
        <v>530</v>
      </c>
    </row>
    <row r="4008" customFormat="false" ht="12.8" hidden="false" customHeight="false" outlineLevel="0" collapsed="false">
      <c r="A4008" s="0" t="s">
        <v>24</v>
      </c>
      <c r="B4008" s="0" t="s">
        <v>444</v>
      </c>
      <c r="C4008" s="0" t="s">
        <v>519</v>
      </c>
      <c r="D4008" s="0" t="s">
        <v>520</v>
      </c>
      <c r="E4008" s="0" t="s">
        <v>535</v>
      </c>
      <c r="F4008" s="0" t="s">
        <v>539</v>
      </c>
      <c r="G4008" s="0" t="s">
        <v>530</v>
      </c>
    </row>
    <row r="4009" customFormat="false" ht="12.8" hidden="false" customHeight="false" outlineLevel="0" collapsed="false">
      <c r="A4009" s="0" t="s">
        <v>24</v>
      </c>
      <c r="B4009" s="0" t="s">
        <v>444</v>
      </c>
      <c r="C4009" s="0" t="s">
        <v>519</v>
      </c>
      <c r="D4009" s="0" t="s">
        <v>520</v>
      </c>
      <c r="E4009" s="0" t="s">
        <v>536</v>
      </c>
      <c r="F4009" s="0" t="s">
        <v>539</v>
      </c>
      <c r="G4009" s="0" t="s">
        <v>530</v>
      </c>
    </row>
    <row r="4010" customFormat="false" ht="12.8" hidden="false" customHeight="false" outlineLevel="0" collapsed="false">
      <c r="A4010" s="0" t="s">
        <v>24</v>
      </c>
      <c r="B4010" s="0" t="s">
        <v>444</v>
      </c>
      <c r="C4010" s="0" t="s">
        <v>521</v>
      </c>
      <c r="D4010" s="0" t="s">
        <v>520</v>
      </c>
      <c r="E4010" s="0" t="s">
        <v>537</v>
      </c>
      <c r="F4010" s="0" t="s">
        <v>539</v>
      </c>
      <c r="G4010" s="0" t="s">
        <v>530</v>
      </c>
    </row>
    <row r="4011" customFormat="false" ht="12.8" hidden="false" customHeight="false" outlineLevel="0" collapsed="false">
      <c r="A4011" s="0" t="s">
        <v>24</v>
      </c>
      <c r="B4011" s="0" t="s">
        <v>444</v>
      </c>
      <c r="C4011" s="0" t="s">
        <v>521</v>
      </c>
      <c r="D4011" s="0" t="s">
        <v>520</v>
      </c>
      <c r="E4011" s="0" t="s">
        <v>531</v>
      </c>
      <c r="F4011" s="0" t="s">
        <v>539</v>
      </c>
      <c r="G4011" s="0" t="s">
        <v>530</v>
      </c>
    </row>
    <row r="4012" customFormat="false" ht="12.8" hidden="false" customHeight="false" outlineLevel="0" collapsed="false">
      <c r="A4012" s="0" t="s">
        <v>24</v>
      </c>
      <c r="B4012" s="0" t="s">
        <v>444</v>
      </c>
      <c r="C4012" s="0" t="s">
        <v>521</v>
      </c>
      <c r="D4012" s="0" t="s">
        <v>520</v>
      </c>
      <c r="E4012" s="0" t="s">
        <v>538</v>
      </c>
      <c r="F4012" s="0" t="s">
        <v>539</v>
      </c>
      <c r="G4012" s="0" t="s">
        <v>530</v>
      </c>
    </row>
    <row r="4013" customFormat="false" ht="12.8" hidden="false" customHeight="false" outlineLevel="0" collapsed="false">
      <c r="A4013" s="0" t="s">
        <v>24</v>
      </c>
      <c r="B4013" s="0" t="s">
        <v>444</v>
      </c>
      <c r="C4013" s="0" t="s">
        <v>521</v>
      </c>
      <c r="D4013" s="0" t="s">
        <v>520</v>
      </c>
      <c r="E4013" s="0" t="s">
        <v>536</v>
      </c>
      <c r="F4013" s="0" t="s">
        <v>539</v>
      </c>
      <c r="G4013" s="0" t="s">
        <v>530</v>
      </c>
    </row>
    <row r="4014" customFormat="false" ht="12.8" hidden="false" customHeight="false" outlineLevel="0" collapsed="false">
      <c r="A4014" s="0" t="s">
        <v>24</v>
      </c>
      <c r="B4014" s="0" t="s">
        <v>445</v>
      </c>
      <c r="C4014" s="0" t="s">
        <v>519</v>
      </c>
      <c r="D4014" s="0" t="s">
        <v>520</v>
      </c>
      <c r="E4014" s="0" t="s">
        <v>528</v>
      </c>
      <c r="F4014" s="0" t="s">
        <v>539</v>
      </c>
      <c r="G4014" s="0" t="s">
        <v>530</v>
      </c>
    </row>
    <row r="4015" customFormat="false" ht="12.8" hidden="false" customHeight="false" outlineLevel="0" collapsed="false">
      <c r="A4015" s="0" t="s">
        <v>24</v>
      </c>
      <c r="B4015" s="0" t="s">
        <v>445</v>
      </c>
      <c r="C4015" s="0" t="s">
        <v>519</v>
      </c>
      <c r="D4015" s="0" t="s">
        <v>520</v>
      </c>
      <c r="E4015" s="0" t="s">
        <v>531</v>
      </c>
      <c r="F4015" s="0" t="s">
        <v>539</v>
      </c>
      <c r="G4015" s="0" t="s">
        <v>530</v>
      </c>
    </row>
    <row r="4016" customFormat="false" ht="12.8" hidden="false" customHeight="false" outlineLevel="0" collapsed="false">
      <c r="A4016" s="0" t="s">
        <v>24</v>
      </c>
      <c r="B4016" s="0" t="s">
        <v>445</v>
      </c>
      <c r="C4016" s="0" t="s">
        <v>519</v>
      </c>
      <c r="D4016" s="0" t="s">
        <v>520</v>
      </c>
      <c r="E4016" s="0" t="s">
        <v>533</v>
      </c>
      <c r="F4016" s="0" t="s">
        <v>539</v>
      </c>
      <c r="G4016" s="0" t="s">
        <v>530</v>
      </c>
    </row>
    <row r="4017" customFormat="false" ht="12.8" hidden="false" customHeight="false" outlineLevel="0" collapsed="false">
      <c r="A4017" s="0" t="s">
        <v>24</v>
      </c>
      <c r="B4017" s="0" t="s">
        <v>445</v>
      </c>
      <c r="C4017" s="0" t="s">
        <v>519</v>
      </c>
      <c r="D4017" s="0" t="s">
        <v>520</v>
      </c>
      <c r="E4017" s="0" t="s">
        <v>534</v>
      </c>
      <c r="F4017" s="0" t="s">
        <v>539</v>
      </c>
      <c r="G4017" s="0" t="s">
        <v>530</v>
      </c>
    </row>
    <row r="4018" customFormat="false" ht="12.8" hidden="false" customHeight="false" outlineLevel="0" collapsed="false">
      <c r="A4018" s="0" t="s">
        <v>24</v>
      </c>
      <c r="B4018" s="0" t="s">
        <v>445</v>
      </c>
      <c r="C4018" s="0" t="s">
        <v>519</v>
      </c>
      <c r="D4018" s="0" t="s">
        <v>520</v>
      </c>
      <c r="E4018" s="0" t="s">
        <v>535</v>
      </c>
      <c r="F4018" s="0" t="s">
        <v>539</v>
      </c>
      <c r="G4018" s="0" t="s">
        <v>530</v>
      </c>
    </row>
    <row r="4019" customFormat="false" ht="12.8" hidden="false" customHeight="false" outlineLevel="0" collapsed="false">
      <c r="A4019" s="0" t="s">
        <v>24</v>
      </c>
      <c r="B4019" s="0" t="s">
        <v>445</v>
      </c>
      <c r="C4019" s="0" t="s">
        <v>519</v>
      </c>
      <c r="D4019" s="0" t="s">
        <v>520</v>
      </c>
      <c r="E4019" s="0" t="s">
        <v>536</v>
      </c>
      <c r="F4019" s="0" t="s">
        <v>539</v>
      </c>
      <c r="G4019" s="0" t="s">
        <v>530</v>
      </c>
    </row>
    <row r="4020" customFormat="false" ht="12.8" hidden="false" customHeight="false" outlineLevel="0" collapsed="false">
      <c r="A4020" s="0" t="s">
        <v>24</v>
      </c>
      <c r="B4020" s="0" t="s">
        <v>445</v>
      </c>
      <c r="C4020" s="0" t="s">
        <v>521</v>
      </c>
      <c r="D4020" s="0" t="s">
        <v>520</v>
      </c>
      <c r="E4020" s="0" t="s">
        <v>537</v>
      </c>
      <c r="F4020" s="0" t="s">
        <v>539</v>
      </c>
      <c r="G4020" s="0" t="s">
        <v>530</v>
      </c>
    </row>
    <row r="4021" customFormat="false" ht="12.8" hidden="false" customHeight="false" outlineLevel="0" collapsed="false">
      <c r="A4021" s="0" t="s">
        <v>24</v>
      </c>
      <c r="B4021" s="0" t="s">
        <v>445</v>
      </c>
      <c r="C4021" s="0" t="s">
        <v>521</v>
      </c>
      <c r="D4021" s="0" t="s">
        <v>520</v>
      </c>
      <c r="E4021" s="0" t="s">
        <v>531</v>
      </c>
      <c r="F4021" s="0" t="s">
        <v>539</v>
      </c>
      <c r="G4021" s="0" t="s">
        <v>530</v>
      </c>
    </row>
    <row r="4022" customFormat="false" ht="12.8" hidden="false" customHeight="false" outlineLevel="0" collapsed="false">
      <c r="A4022" s="0" t="s">
        <v>24</v>
      </c>
      <c r="B4022" s="0" t="s">
        <v>445</v>
      </c>
      <c r="C4022" s="0" t="s">
        <v>521</v>
      </c>
      <c r="D4022" s="0" t="s">
        <v>520</v>
      </c>
      <c r="E4022" s="0" t="s">
        <v>538</v>
      </c>
      <c r="F4022" s="0" t="s">
        <v>539</v>
      </c>
      <c r="G4022" s="0" t="s">
        <v>530</v>
      </c>
    </row>
    <row r="4023" customFormat="false" ht="12.8" hidden="false" customHeight="false" outlineLevel="0" collapsed="false">
      <c r="A4023" s="0" t="s">
        <v>24</v>
      </c>
      <c r="B4023" s="0" t="s">
        <v>445</v>
      </c>
      <c r="C4023" s="0" t="s">
        <v>521</v>
      </c>
      <c r="D4023" s="0" t="s">
        <v>520</v>
      </c>
      <c r="E4023" s="0" t="s">
        <v>536</v>
      </c>
      <c r="F4023" s="0" t="s">
        <v>539</v>
      </c>
      <c r="G4023" s="0" t="s">
        <v>530</v>
      </c>
    </row>
    <row r="4024" customFormat="false" ht="12.8" hidden="false" customHeight="false" outlineLevel="0" collapsed="false">
      <c r="A4024" s="0" t="s">
        <v>24</v>
      </c>
      <c r="B4024" s="0" t="s">
        <v>446</v>
      </c>
      <c r="C4024" s="0" t="s">
        <v>519</v>
      </c>
      <c r="D4024" s="0" t="s">
        <v>520</v>
      </c>
      <c r="E4024" s="0" t="s">
        <v>528</v>
      </c>
      <c r="F4024" s="0" t="s">
        <v>539</v>
      </c>
      <c r="G4024" s="0" t="s">
        <v>530</v>
      </c>
    </row>
    <row r="4025" customFormat="false" ht="12.8" hidden="false" customHeight="false" outlineLevel="0" collapsed="false">
      <c r="A4025" s="0" t="s">
        <v>24</v>
      </c>
      <c r="B4025" s="0" t="s">
        <v>446</v>
      </c>
      <c r="C4025" s="0" t="s">
        <v>519</v>
      </c>
      <c r="D4025" s="0" t="s">
        <v>520</v>
      </c>
      <c r="E4025" s="0" t="s">
        <v>531</v>
      </c>
      <c r="F4025" s="0" t="s">
        <v>539</v>
      </c>
      <c r="G4025" s="0" t="s">
        <v>530</v>
      </c>
    </row>
    <row r="4026" customFormat="false" ht="12.8" hidden="false" customHeight="false" outlineLevel="0" collapsed="false">
      <c r="A4026" s="0" t="s">
        <v>24</v>
      </c>
      <c r="B4026" s="0" t="s">
        <v>446</v>
      </c>
      <c r="C4026" s="0" t="s">
        <v>519</v>
      </c>
      <c r="D4026" s="0" t="s">
        <v>520</v>
      </c>
      <c r="E4026" s="0" t="s">
        <v>533</v>
      </c>
      <c r="F4026" s="0" t="s">
        <v>539</v>
      </c>
      <c r="G4026" s="0" t="s">
        <v>530</v>
      </c>
    </row>
    <row r="4027" customFormat="false" ht="12.8" hidden="false" customHeight="false" outlineLevel="0" collapsed="false">
      <c r="A4027" s="0" t="s">
        <v>24</v>
      </c>
      <c r="B4027" s="0" t="s">
        <v>446</v>
      </c>
      <c r="C4027" s="0" t="s">
        <v>519</v>
      </c>
      <c r="D4027" s="0" t="s">
        <v>520</v>
      </c>
      <c r="E4027" s="0" t="s">
        <v>534</v>
      </c>
      <c r="F4027" s="0" t="s">
        <v>539</v>
      </c>
      <c r="G4027" s="0" t="s">
        <v>530</v>
      </c>
    </row>
    <row r="4028" customFormat="false" ht="12.8" hidden="false" customHeight="false" outlineLevel="0" collapsed="false">
      <c r="A4028" s="0" t="s">
        <v>24</v>
      </c>
      <c r="B4028" s="0" t="s">
        <v>446</v>
      </c>
      <c r="C4028" s="0" t="s">
        <v>519</v>
      </c>
      <c r="D4028" s="0" t="s">
        <v>520</v>
      </c>
      <c r="E4028" s="0" t="s">
        <v>535</v>
      </c>
      <c r="F4028" s="0" t="s">
        <v>539</v>
      </c>
      <c r="G4028" s="0" t="s">
        <v>530</v>
      </c>
    </row>
    <row r="4029" customFormat="false" ht="12.8" hidden="false" customHeight="false" outlineLevel="0" collapsed="false">
      <c r="A4029" s="0" t="s">
        <v>24</v>
      </c>
      <c r="B4029" s="0" t="s">
        <v>446</v>
      </c>
      <c r="C4029" s="0" t="s">
        <v>519</v>
      </c>
      <c r="D4029" s="0" t="s">
        <v>520</v>
      </c>
      <c r="E4029" s="0" t="s">
        <v>536</v>
      </c>
      <c r="F4029" s="0" t="s">
        <v>539</v>
      </c>
      <c r="G4029" s="0" t="s">
        <v>530</v>
      </c>
    </row>
    <row r="4030" customFormat="false" ht="12.8" hidden="false" customHeight="false" outlineLevel="0" collapsed="false">
      <c r="A4030" s="0" t="s">
        <v>24</v>
      </c>
      <c r="B4030" s="0" t="s">
        <v>446</v>
      </c>
      <c r="C4030" s="0" t="s">
        <v>521</v>
      </c>
      <c r="D4030" s="0" t="s">
        <v>520</v>
      </c>
      <c r="E4030" s="0" t="s">
        <v>537</v>
      </c>
      <c r="F4030" s="0" t="s">
        <v>539</v>
      </c>
      <c r="G4030" s="0" t="s">
        <v>530</v>
      </c>
    </row>
    <row r="4031" customFormat="false" ht="12.8" hidden="false" customHeight="false" outlineLevel="0" collapsed="false">
      <c r="A4031" s="0" t="s">
        <v>24</v>
      </c>
      <c r="B4031" s="0" t="s">
        <v>446</v>
      </c>
      <c r="C4031" s="0" t="s">
        <v>521</v>
      </c>
      <c r="D4031" s="0" t="s">
        <v>520</v>
      </c>
      <c r="E4031" s="0" t="s">
        <v>531</v>
      </c>
      <c r="F4031" s="0" t="s">
        <v>539</v>
      </c>
      <c r="G4031" s="0" t="s">
        <v>530</v>
      </c>
    </row>
    <row r="4032" customFormat="false" ht="12.8" hidden="false" customHeight="false" outlineLevel="0" collapsed="false">
      <c r="A4032" s="0" t="s">
        <v>24</v>
      </c>
      <c r="B4032" s="0" t="s">
        <v>446</v>
      </c>
      <c r="C4032" s="0" t="s">
        <v>521</v>
      </c>
      <c r="D4032" s="0" t="s">
        <v>520</v>
      </c>
      <c r="E4032" s="0" t="s">
        <v>538</v>
      </c>
      <c r="F4032" s="0" t="s">
        <v>539</v>
      </c>
      <c r="G4032" s="0" t="s">
        <v>530</v>
      </c>
    </row>
    <row r="4033" customFormat="false" ht="12.8" hidden="false" customHeight="false" outlineLevel="0" collapsed="false">
      <c r="A4033" s="0" t="s">
        <v>24</v>
      </c>
      <c r="B4033" s="0" t="s">
        <v>446</v>
      </c>
      <c r="C4033" s="0" t="s">
        <v>521</v>
      </c>
      <c r="D4033" s="0" t="s">
        <v>520</v>
      </c>
      <c r="E4033" s="0" t="s">
        <v>536</v>
      </c>
      <c r="F4033" s="0" t="s">
        <v>539</v>
      </c>
      <c r="G4033" s="0" t="s">
        <v>530</v>
      </c>
    </row>
    <row r="4034" customFormat="false" ht="12.8" hidden="false" customHeight="false" outlineLevel="0" collapsed="false">
      <c r="A4034" s="0" t="s">
        <v>24</v>
      </c>
      <c r="B4034" s="0" t="s">
        <v>447</v>
      </c>
      <c r="C4034" s="0" t="s">
        <v>519</v>
      </c>
      <c r="D4034" s="0" t="s">
        <v>520</v>
      </c>
      <c r="E4034" s="0" t="s">
        <v>528</v>
      </c>
      <c r="F4034" s="0" t="s">
        <v>539</v>
      </c>
      <c r="G4034" s="0" t="s">
        <v>530</v>
      </c>
    </row>
    <row r="4035" customFormat="false" ht="12.8" hidden="false" customHeight="false" outlineLevel="0" collapsed="false">
      <c r="A4035" s="0" t="s">
        <v>24</v>
      </c>
      <c r="B4035" s="0" t="s">
        <v>447</v>
      </c>
      <c r="C4035" s="0" t="s">
        <v>519</v>
      </c>
      <c r="D4035" s="0" t="s">
        <v>520</v>
      </c>
      <c r="E4035" s="0" t="s">
        <v>531</v>
      </c>
      <c r="F4035" s="0" t="s">
        <v>539</v>
      </c>
      <c r="G4035" s="0" t="s">
        <v>530</v>
      </c>
    </row>
    <row r="4036" customFormat="false" ht="12.8" hidden="false" customHeight="false" outlineLevel="0" collapsed="false">
      <c r="A4036" s="0" t="s">
        <v>24</v>
      </c>
      <c r="B4036" s="0" t="s">
        <v>447</v>
      </c>
      <c r="C4036" s="0" t="s">
        <v>519</v>
      </c>
      <c r="D4036" s="0" t="s">
        <v>520</v>
      </c>
      <c r="E4036" s="0" t="s">
        <v>533</v>
      </c>
      <c r="F4036" s="0" t="s">
        <v>539</v>
      </c>
      <c r="G4036" s="0" t="s">
        <v>530</v>
      </c>
    </row>
    <row r="4037" customFormat="false" ht="12.8" hidden="false" customHeight="false" outlineLevel="0" collapsed="false">
      <c r="A4037" s="0" t="s">
        <v>24</v>
      </c>
      <c r="B4037" s="0" t="s">
        <v>447</v>
      </c>
      <c r="C4037" s="0" t="s">
        <v>519</v>
      </c>
      <c r="D4037" s="0" t="s">
        <v>520</v>
      </c>
      <c r="E4037" s="0" t="s">
        <v>534</v>
      </c>
      <c r="F4037" s="0" t="s">
        <v>539</v>
      </c>
      <c r="G4037" s="0" t="s">
        <v>530</v>
      </c>
    </row>
    <row r="4038" customFormat="false" ht="12.8" hidden="false" customHeight="false" outlineLevel="0" collapsed="false">
      <c r="A4038" s="0" t="s">
        <v>24</v>
      </c>
      <c r="B4038" s="0" t="s">
        <v>447</v>
      </c>
      <c r="C4038" s="0" t="s">
        <v>519</v>
      </c>
      <c r="D4038" s="0" t="s">
        <v>520</v>
      </c>
      <c r="E4038" s="0" t="s">
        <v>535</v>
      </c>
      <c r="F4038" s="0" t="s">
        <v>539</v>
      </c>
      <c r="G4038" s="0" t="s">
        <v>530</v>
      </c>
    </row>
    <row r="4039" customFormat="false" ht="12.8" hidden="false" customHeight="false" outlineLevel="0" collapsed="false">
      <c r="A4039" s="0" t="s">
        <v>24</v>
      </c>
      <c r="B4039" s="0" t="s">
        <v>447</v>
      </c>
      <c r="C4039" s="0" t="s">
        <v>519</v>
      </c>
      <c r="D4039" s="0" t="s">
        <v>520</v>
      </c>
      <c r="E4039" s="0" t="s">
        <v>536</v>
      </c>
      <c r="F4039" s="0" t="s">
        <v>539</v>
      </c>
      <c r="G4039" s="0" t="s">
        <v>530</v>
      </c>
    </row>
    <row r="4040" customFormat="false" ht="12.8" hidden="false" customHeight="false" outlineLevel="0" collapsed="false">
      <c r="A4040" s="0" t="s">
        <v>24</v>
      </c>
      <c r="B4040" s="0" t="s">
        <v>447</v>
      </c>
      <c r="C4040" s="0" t="s">
        <v>521</v>
      </c>
      <c r="D4040" s="0" t="s">
        <v>520</v>
      </c>
      <c r="E4040" s="0" t="s">
        <v>537</v>
      </c>
      <c r="F4040" s="0" t="s">
        <v>539</v>
      </c>
      <c r="G4040" s="0" t="s">
        <v>530</v>
      </c>
    </row>
    <row r="4041" customFormat="false" ht="12.8" hidden="false" customHeight="false" outlineLevel="0" collapsed="false">
      <c r="A4041" s="0" t="s">
        <v>24</v>
      </c>
      <c r="B4041" s="0" t="s">
        <v>447</v>
      </c>
      <c r="C4041" s="0" t="s">
        <v>521</v>
      </c>
      <c r="D4041" s="0" t="s">
        <v>520</v>
      </c>
      <c r="E4041" s="0" t="s">
        <v>531</v>
      </c>
      <c r="F4041" s="0" t="s">
        <v>539</v>
      </c>
      <c r="G4041" s="0" t="s">
        <v>530</v>
      </c>
    </row>
    <row r="4042" customFormat="false" ht="12.8" hidden="false" customHeight="false" outlineLevel="0" collapsed="false">
      <c r="A4042" s="0" t="s">
        <v>24</v>
      </c>
      <c r="B4042" s="0" t="s">
        <v>447</v>
      </c>
      <c r="C4042" s="0" t="s">
        <v>521</v>
      </c>
      <c r="D4042" s="0" t="s">
        <v>520</v>
      </c>
      <c r="E4042" s="0" t="s">
        <v>538</v>
      </c>
      <c r="F4042" s="0" t="s">
        <v>539</v>
      </c>
      <c r="G4042" s="0" t="s">
        <v>530</v>
      </c>
    </row>
    <row r="4043" customFormat="false" ht="12.8" hidden="false" customHeight="false" outlineLevel="0" collapsed="false">
      <c r="A4043" s="0" t="s">
        <v>24</v>
      </c>
      <c r="B4043" s="0" t="s">
        <v>447</v>
      </c>
      <c r="C4043" s="0" t="s">
        <v>521</v>
      </c>
      <c r="D4043" s="0" t="s">
        <v>520</v>
      </c>
      <c r="E4043" s="0" t="s">
        <v>536</v>
      </c>
      <c r="F4043" s="0" t="s">
        <v>539</v>
      </c>
      <c r="G4043" s="0" t="s">
        <v>530</v>
      </c>
    </row>
    <row r="4044" customFormat="false" ht="12.8" hidden="false" customHeight="false" outlineLevel="0" collapsed="false">
      <c r="A4044" s="0" t="s">
        <v>24</v>
      </c>
      <c r="B4044" s="0" t="s">
        <v>448</v>
      </c>
      <c r="C4044" s="0" t="s">
        <v>519</v>
      </c>
      <c r="D4044" s="0" t="s">
        <v>520</v>
      </c>
      <c r="E4044" s="0" t="s">
        <v>528</v>
      </c>
      <c r="F4044" s="0" t="s">
        <v>539</v>
      </c>
      <c r="G4044" s="0" t="s">
        <v>530</v>
      </c>
    </row>
    <row r="4045" customFormat="false" ht="12.8" hidden="false" customHeight="false" outlineLevel="0" collapsed="false">
      <c r="A4045" s="0" t="s">
        <v>24</v>
      </c>
      <c r="B4045" s="0" t="s">
        <v>448</v>
      </c>
      <c r="C4045" s="0" t="s">
        <v>519</v>
      </c>
      <c r="D4045" s="0" t="s">
        <v>520</v>
      </c>
      <c r="E4045" s="0" t="s">
        <v>531</v>
      </c>
      <c r="F4045" s="0" t="s">
        <v>539</v>
      </c>
      <c r="G4045" s="0" t="s">
        <v>530</v>
      </c>
    </row>
    <row r="4046" customFormat="false" ht="12.8" hidden="false" customHeight="false" outlineLevel="0" collapsed="false">
      <c r="A4046" s="0" t="s">
        <v>24</v>
      </c>
      <c r="B4046" s="0" t="s">
        <v>448</v>
      </c>
      <c r="C4046" s="0" t="s">
        <v>519</v>
      </c>
      <c r="D4046" s="0" t="s">
        <v>520</v>
      </c>
      <c r="E4046" s="0" t="s">
        <v>533</v>
      </c>
      <c r="F4046" s="0" t="s">
        <v>539</v>
      </c>
      <c r="G4046" s="0" t="s">
        <v>530</v>
      </c>
    </row>
    <row r="4047" customFormat="false" ht="12.8" hidden="false" customHeight="false" outlineLevel="0" collapsed="false">
      <c r="A4047" s="0" t="s">
        <v>24</v>
      </c>
      <c r="B4047" s="0" t="s">
        <v>448</v>
      </c>
      <c r="C4047" s="0" t="s">
        <v>519</v>
      </c>
      <c r="D4047" s="0" t="s">
        <v>520</v>
      </c>
      <c r="E4047" s="0" t="s">
        <v>534</v>
      </c>
      <c r="F4047" s="0" t="s">
        <v>539</v>
      </c>
      <c r="G4047" s="0" t="s">
        <v>530</v>
      </c>
    </row>
    <row r="4048" customFormat="false" ht="12.8" hidden="false" customHeight="false" outlineLevel="0" collapsed="false">
      <c r="A4048" s="0" t="s">
        <v>24</v>
      </c>
      <c r="B4048" s="0" t="s">
        <v>448</v>
      </c>
      <c r="C4048" s="0" t="s">
        <v>519</v>
      </c>
      <c r="D4048" s="0" t="s">
        <v>520</v>
      </c>
      <c r="E4048" s="0" t="s">
        <v>535</v>
      </c>
      <c r="F4048" s="0" t="s">
        <v>539</v>
      </c>
      <c r="G4048" s="0" t="s">
        <v>530</v>
      </c>
    </row>
    <row r="4049" customFormat="false" ht="12.8" hidden="false" customHeight="false" outlineLevel="0" collapsed="false">
      <c r="A4049" s="0" t="s">
        <v>24</v>
      </c>
      <c r="B4049" s="0" t="s">
        <v>448</v>
      </c>
      <c r="C4049" s="0" t="s">
        <v>519</v>
      </c>
      <c r="D4049" s="0" t="s">
        <v>520</v>
      </c>
      <c r="E4049" s="0" t="s">
        <v>536</v>
      </c>
      <c r="F4049" s="0" t="s">
        <v>539</v>
      </c>
      <c r="G4049" s="0" t="s">
        <v>530</v>
      </c>
    </row>
    <row r="4050" customFormat="false" ht="12.8" hidden="false" customHeight="false" outlineLevel="0" collapsed="false">
      <c r="A4050" s="0" t="s">
        <v>24</v>
      </c>
      <c r="B4050" s="0" t="s">
        <v>448</v>
      </c>
      <c r="C4050" s="0" t="s">
        <v>521</v>
      </c>
      <c r="D4050" s="0" t="s">
        <v>520</v>
      </c>
      <c r="E4050" s="0" t="s">
        <v>537</v>
      </c>
      <c r="F4050" s="0" t="s">
        <v>539</v>
      </c>
      <c r="G4050" s="0" t="s">
        <v>530</v>
      </c>
    </row>
    <row r="4051" customFormat="false" ht="12.8" hidden="false" customHeight="false" outlineLevel="0" collapsed="false">
      <c r="A4051" s="0" t="s">
        <v>24</v>
      </c>
      <c r="B4051" s="0" t="s">
        <v>448</v>
      </c>
      <c r="C4051" s="0" t="s">
        <v>521</v>
      </c>
      <c r="D4051" s="0" t="s">
        <v>520</v>
      </c>
      <c r="E4051" s="0" t="s">
        <v>531</v>
      </c>
      <c r="F4051" s="0" t="s">
        <v>539</v>
      </c>
      <c r="G4051" s="0" t="s">
        <v>530</v>
      </c>
    </row>
    <row r="4052" customFormat="false" ht="12.8" hidden="false" customHeight="false" outlineLevel="0" collapsed="false">
      <c r="A4052" s="0" t="s">
        <v>24</v>
      </c>
      <c r="B4052" s="0" t="s">
        <v>448</v>
      </c>
      <c r="C4052" s="0" t="s">
        <v>521</v>
      </c>
      <c r="D4052" s="0" t="s">
        <v>520</v>
      </c>
      <c r="E4052" s="0" t="s">
        <v>538</v>
      </c>
      <c r="F4052" s="0" t="s">
        <v>539</v>
      </c>
      <c r="G4052" s="0" t="s">
        <v>530</v>
      </c>
    </row>
    <row r="4053" customFormat="false" ht="12.8" hidden="false" customHeight="false" outlineLevel="0" collapsed="false">
      <c r="A4053" s="0" t="s">
        <v>24</v>
      </c>
      <c r="B4053" s="0" t="s">
        <v>448</v>
      </c>
      <c r="C4053" s="0" t="s">
        <v>521</v>
      </c>
      <c r="D4053" s="0" t="s">
        <v>520</v>
      </c>
      <c r="E4053" s="0" t="s">
        <v>536</v>
      </c>
      <c r="F4053" s="0" t="s">
        <v>539</v>
      </c>
      <c r="G4053" s="0" t="s">
        <v>530</v>
      </c>
    </row>
    <row r="4054" customFormat="false" ht="12.8" hidden="false" customHeight="false" outlineLevel="0" collapsed="false">
      <c r="A4054" s="0" t="s">
        <v>24</v>
      </c>
      <c r="B4054" s="0" t="s">
        <v>449</v>
      </c>
      <c r="C4054" s="0" t="s">
        <v>519</v>
      </c>
      <c r="D4054" s="0" t="s">
        <v>520</v>
      </c>
      <c r="E4054" s="0" t="s">
        <v>528</v>
      </c>
      <c r="F4054" s="0" t="s">
        <v>539</v>
      </c>
      <c r="G4054" s="0" t="s">
        <v>530</v>
      </c>
    </row>
    <row r="4055" customFormat="false" ht="12.8" hidden="false" customHeight="false" outlineLevel="0" collapsed="false">
      <c r="A4055" s="0" t="s">
        <v>24</v>
      </c>
      <c r="B4055" s="0" t="s">
        <v>449</v>
      </c>
      <c r="C4055" s="0" t="s">
        <v>519</v>
      </c>
      <c r="D4055" s="0" t="s">
        <v>520</v>
      </c>
      <c r="E4055" s="0" t="s">
        <v>531</v>
      </c>
      <c r="F4055" s="0" t="s">
        <v>539</v>
      </c>
      <c r="G4055" s="0" t="s">
        <v>530</v>
      </c>
    </row>
    <row r="4056" customFormat="false" ht="12.8" hidden="false" customHeight="false" outlineLevel="0" collapsed="false">
      <c r="A4056" s="0" t="s">
        <v>24</v>
      </c>
      <c r="B4056" s="0" t="s">
        <v>449</v>
      </c>
      <c r="C4056" s="0" t="s">
        <v>519</v>
      </c>
      <c r="D4056" s="0" t="s">
        <v>520</v>
      </c>
      <c r="E4056" s="0" t="s">
        <v>533</v>
      </c>
      <c r="F4056" s="0" t="s">
        <v>539</v>
      </c>
      <c r="G4056" s="0" t="s">
        <v>530</v>
      </c>
    </row>
    <row r="4057" customFormat="false" ht="12.8" hidden="false" customHeight="false" outlineLevel="0" collapsed="false">
      <c r="A4057" s="0" t="s">
        <v>24</v>
      </c>
      <c r="B4057" s="0" t="s">
        <v>449</v>
      </c>
      <c r="C4057" s="0" t="s">
        <v>519</v>
      </c>
      <c r="D4057" s="0" t="s">
        <v>520</v>
      </c>
      <c r="E4057" s="0" t="s">
        <v>534</v>
      </c>
      <c r="F4057" s="0" t="s">
        <v>539</v>
      </c>
      <c r="G4057" s="0" t="s">
        <v>530</v>
      </c>
    </row>
    <row r="4058" customFormat="false" ht="12.8" hidden="false" customHeight="false" outlineLevel="0" collapsed="false">
      <c r="A4058" s="0" t="s">
        <v>24</v>
      </c>
      <c r="B4058" s="0" t="s">
        <v>449</v>
      </c>
      <c r="C4058" s="0" t="s">
        <v>519</v>
      </c>
      <c r="D4058" s="0" t="s">
        <v>520</v>
      </c>
      <c r="E4058" s="0" t="s">
        <v>535</v>
      </c>
      <c r="F4058" s="0" t="s">
        <v>539</v>
      </c>
      <c r="G4058" s="0" t="s">
        <v>530</v>
      </c>
    </row>
    <row r="4059" customFormat="false" ht="12.8" hidden="false" customHeight="false" outlineLevel="0" collapsed="false">
      <c r="A4059" s="0" t="s">
        <v>24</v>
      </c>
      <c r="B4059" s="0" t="s">
        <v>449</v>
      </c>
      <c r="C4059" s="0" t="s">
        <v>519</v>
      </c>
      <c r="D4059" s="0" t="s">
        <v>520</v>
      </c>
      <c r="E4059" s="0" t="s">
        <v>536</v>
      </c>
      <c r="F4059" s="0" t="s">
        <v>539</v>
      </c>
      <c r="G4059" s="0" t="s">
        <v>530</v>
      </c>
    </row>
    <row r="4060" customFormat="false" ht="12.8" hidden="false" customHeight="false" outlineLevel="0" collapsed="false">
      <c r="A4060" s="0" t="s">
        <v>24</v>
      </c>
      <c r="B4060" s="0" t="s">
        <v>449</v>
      </c>
      <c r="C4060" s="0" t="s">
        <v>521</v>
      </c>
      <c r="D4060" s="0" t="s">
        <v>520</v>
      </c>
      <c r="E4060" s="0" t="s">
        <v>537</v>
      </c>
      <c r="F4060" s="0" t="s">
        <v>539</v>
      </c>
      <c r="G4060" s="0" t="s">
        <v>530</v>
      </c>
    </row>
    <row r="4061" customFormat="false" ht="12.8" hidden="false" customHeight="false" outlineLevel="0" collapsed="false">
      <c r="A4061" s="0" t="s">
        <v>24</v>
      </c>
      <c r="B4061" s="0" t="s">
        <v>449</v>
      </c>
      <c r="C4061" s="0" t="s">
        <v>521</v>
      </c>
      <c r="D4061" s="0" t="s">
        <v>520</v>
      </c>
      <c r="E4061" s="0" t="s">
        <v>531</v>
      </c>
      <c r="F4061" s="0" t="s">
        <v>539</v>
      </c>
      <c r="G4061" s="0" t="s">
        <v>530</v>
      </c>
    </row>
    <row r="4062" customFormat="false" ht="12.8" hidden="false" customHeight="false" outlineLevel="0" collapsed="false">
      <c r="A4062" s="0" t="s">
        <v>24</v>
      </c>
      <c r="B4062" s="0" t="s">
        <v>449</v>
      </c>
      <c r="C4062" s="0" t="s">
        <v>521</v>
      </c>
      <c r="D4062" s="0" t="s">
        <v>520</v>
      </c>
      <c r="E4062" s="0" t="s">
        <v>538</v>
      </c>
      <c r="F4062" s="0" t="s">
        <v>539</v>
      </c>
      <c r="G4062" s="0" t="s">
        <v>530</v>
      </c>
    </row>
    <row r="4063" customFormat="false" ht="12.8" hidden="false" customHeight="false" outlineLevel="0" collapsed="false">
      <c r="A4063" s="0" t="s">
        <v>24</v>
      </c>
      <c r="B4063" s="0" t="s">
        <v>449</v>
      </c>
      <c r="C4063" s="0" t="s">
        <v>521</v>
      </c>
      <c r="D4063" s="0" t="s">
        <v>520</v>
      </c>
      <c r="E4063" s="0" t="s">
        <v>536</v>
      </c>
      <c r="F4063" s="0" t="s">
        <v>539</v>
      </c>
      <c r="G4063" s="0" t="s">
        <v>530</v>
      </c>
    </row>
    <row r="4064" customFormat="false" ht="12.8" hidden="false" customHeight="false" outlineLevel="0" collapsed="false">
      <c r="A4064" s="0" t="s">
        <v>24</v>
      </c>
      <c r="B4064" s="0" t="s">
        <v>450</v>
      </c>
      <c r="C4064" s="0" t="s">
        <v>519</v>
      </c>
      <c r="D4064" s="0" t="s">
        <v>520</v>
      </c>
      <c r="E4064" s="0" t="s">
        <v>528</v>
      </c>
      <c r="F4064" s="0" t="s">
        <v>539</v>
      </c>
      <c r="G4064" s="0" t="s">
        <v>530</v>
      </c>
    </row>
    <row r="4065" customFormat="false" ht="12.8" hidden="false" customHeight="false" outlineLevel="0" collapsed="false">
      <c r="A4065" s="0" t="s">
        <v>24</v>
      </c>
      <c r="B4065" s="0" t="s">
        <v>450</v>
      </c>
      <c r="C4065" s="0" t="s">
        <v>519</v>
      </c>
      <c r="D4065" s="0" t="s">
        <v>520</v>
      </c>
      <c r="E4065" s="0" t="s">
        <v>531</v>
      </c>
      <c r="F4065" s="0" t="s">
        <v>539</v>
      </c>
      <c r="G4065" s="0" t="s">
        <v>530</v>
      </c>
    </row>
    <row r="4066" customFormat="false" ht="12.8" hidden="false" customHeight="false" outlineLevel="0" collapsed="false">
      <c r="A4066" s="0" t="s">
        <v>24</v>
      </c>
      <c r="B4066" s="0" t="s">
        <v>450</v>
      </c>
      <c r="C4066" s="0" t="s">
        <v>519</v>
      </c>
      <c r="D4066" s="0" t="s">
        <v>520</v>
      </c>
      <c r="E4066" s="0" t="s">
        <v>533</v>
      </c>
      <c r="F4066" s="0" t="s">
        <v>539</v>
      </c>
      <c r="G4066" s="0" t="s">
        <v>530</v>
      </c>
    </row>
    <row r="4067" customFormat="false" ht="12.8" hidden="false" customHeight="false" outlineLevel="0" collapsed="false">
      <c r="A4067" s="0" t="s">
        <v>24</v>
      </c>
      <c r="B4067" s="0" t="s">
        <v>450</v>
      </c>
      <c r="C4067" s="0" t="s">
        <v>519</v>
      </c>
      <c r="D4067" s="0" t="s">
        <v>520</v>
      </c>
      <c r="E4067" s="0" t="s">
        <v>534</v>
      </c>
      <c r="F4067" s="0" t="s">
        <v>539</v>
      </c>
      <c r="G4067" s="0" t="s">
        <v>530</v>
      </c>
    </row>
    <row r="4068" customFormat="false" ht="12.8" hidden="false" customHeight="false" outlineLevel="0" collapsed="false">
      <c r="A4068" s="0" t="s">
        <v>24</v>
      </c>
      <c r="B4068" s="0" t="s">
        <v>450</v>
      </c>
      <c r="C4068" s="0" t="s">
        <v>519</v>
      </c>
      <c r="D4068" s="0" t="s">
        <v>520</v>
      </c>
      <c r="E4068" s="0" t="s">
        <v>535</v>
      </c>
      <c r="F4068" s="0" t="s">
        <v>539</v>
      </c>
      <c r="G4068" s="0" t="s">
        <v>530</v>
      </c>
    </row>
    <row r="4069" customFormat="false" ht="12.8" hidden="false" customHeight="false" outlineLevel="0" collapsed="false">
      <c r="A4069" s="0" t="s">
        <v>24</v>
      </c>
      <c r="B4069" s="0" t="s">
        <v>450</v>
      </c>
      <c r="C4069" s="0" t="s">
        <v>519</v>
      </c>
      <c r="D4069" s="0" t="s">
        <v>520</v>
      </c>
      <c r="E4069" s="0" t="s">
        <v>536</v>
      </c>
      <c r="F4069" s="0" t="s">
        <v>539</v>
      </c>
      <c r="G4069" s="0" t="s">
        <v>530</v>
      </c>
    </row>
    <row r="4070" customFormat="false" ht="12.8" hidden="false" customHeight="false" outlineLevel="0" collapsed="false">
      <c r="A4070" s="0" t="s">
        <v>24</v>
      </c>
      <c r="B4070" s="0" t="s">
        <v>450</v>
      </c>
      <c r="C4070" s="0" t="s">
        <v>521</v>
      </c>
      <c r="D4070" s="0" t="s">
        <v>520</v>
      </c>
      <c r="E4070" s="0" t="s">
        <v>537</v>
      </c>
      <c r="F4070" s="0" t="s">
        <v>539</v>
      </c>
      <c r="G4070" s="0" t="s">
        <v>530</v>
      </c>
    </row>
    <row r="4071" customFormat="false" ht="12.8" hidden="false" customHeight="false" outlineLevel="0" collapsed="false">
      <c r="A4071" s="0" t="s">
        <v>24</v>
      </c>
      <c r="B4071" s="0" t="s">
        <v>450</v>
      </c>
      <c r="C4071" s="0" t="s">
        <v>521</v>
      </c>
      <c r="D4071" s="0" t="s">
        <v>520</v>
      </c>
      <c r="E4071" s="0" t="s">
        <v>531</v>
      </c>
      <c r="F4071" s="0" t="s">
        <v>539</v>
      </c>
      <c r="G4071" s="0" t="s">
        <v>530</v>
      </c>
    </row>
    <row r="4072" customFormat="false" ht="12.8" hidden="false" customHeight="false" outlineLevel="0" collapsed="false">
      <c r="A4072" s="0" t="s">
        <v>24</v>
      </c>
      <c r="B4072" s="0" t="s">
        <v>450</v>
      </c>
      <c r="C4072" s="0" t="s">
        <v>521</v>
      </c>
      <c r="D4072" s="0" t="s">
        <v>520</v>
      </c>
      <c r="E4072" s="0" t="s">
        <v>538</v>
      </c>
      <c r="F4072" s="0" t="s">
        <v>539</v>
      </c>
      <c r="G4072" s="0" t="s">
        <v>530</v>
      </c>
    </row>
    <row r="4073" customFormat="false" ht="12.8" hidden="false" customHeight="false" outlineLevel="0" collapsed="false">
      <c r="A4073" s="0" t="s">
        <v>24</v>
      </c>
      <c r="B4073" s="0" t="s">
        <v>450</v>
      </c>
      <c r="C4073" s="0" t="s">
        <v>521</v>
      </c>
      <c r="D4073" s="0" t="s">
        <v>520</v>
      </c>
      <c r="E4073" s="0" t="s">
        <v>536</v>
      </c>
      <c r="F4073" s="0" t="s">
        <v>539</v>
      </c>
      <c r="G4073" s="0" t="s">
        <v>530</v>
      </c>
    </row>
    <row r="4074" customFormat="false" ht="12.8" hidden="false" customHeight="false" outlineLevel="0" collapsed="false">
      <c r="A4074" s="0" t="s">
        <v>24</v>
      </c>
      <c r="B4074" s="0" t="s">
        <v>451</v>
      </c>
      <c r="C4074" s="0" t="s">
        <v>519</v>
      </c>
      <c r="D4074" s="0" t="s">
        <v>520</v>
      </c>
      <c r="E4074" s="0" t="s">
        <v>528</v>
      </c>
      <c r="F4074" s="0" t="s">
        <v>539</v>
      </c>
      <c r="G4074" s="0" t="s">
        <v>530</v>
      </c>
    </row>
    <row r="4075" customFormat="false" ht="12.8" hidden="false" customHeight="false" outlineLevel="0" collapsed="false">
      <c r="A4075" s="0" t="s">
        <v>24</v>
      </c>
      <c r="B4075" s="0" t="s">
        <v>451</v>
      </c>
      <c r="C4075" s="0" t="s">
        <v>519</v>
      </c>
      <c r="D4075" s="0" t="s">
        <v>520</v>
      </c>
      <c r="E4075" s="0" t="s">
        <v>531</v>
      </c>
      <c r="F4075" s="0" t="s">
        <v>539</v>
      </c>
      <c r="G4075" s="0" t="s">
        <v>530</v>
      </c>
    </row>
    <row r="4076" customFormat="false" ht="12.8" hidden="false" customHeight="false" outlineLevel="0" collapsed="false">
      <c r="A4076" s="0" t="s">
        <v>24</v>
      </c>
      <c r="B4076" s="0" t="s">
        <v>451</v>
      </c>
      <c r="C4076" s="0" t="s">
        <v>519</v>
      </c>
      <c r="D4076" s="0" t="s">
        <v>520</v>
      </c>
      <c r="E4076" s="0" t="s">
        <v>533</v>
      </c>
      <c r="F4076" s="0" t="s">
        <v>539</v>
      </c>
      <c r="G4076" s="0" t="s">
        <v>530</v>
      </c>
    </row>
    <row r="4077" customFormat="false" ht="12.8" hidden="false" customHeight="false" outlineLevel="0" collapsed="false">
      <c r="A4077" s="0" t="s">
        <v>24</v>
      </c>
      <c r="B4077" s="0" t="s">
        <v>451</v>
      </c>
      <c r="C4077" s="0" t="s">
        <v>519</v>
      </c>
      <c r="D4077" s="0" t="s">
        <v>520</v>
      </c>
      <c r="E4077" s="0" t="s">
        <v>534</v>
      </c>
      <c r="F4077" s="0" t="s">
        <v>539</v>
      </c>
      <c r="G4077" s="0" t="s">
        <v>530</v>
      </c>
    </row>
    <row r="4078" customFormat="false" ht="12.8" hidden="false" customHeight="false" outlineLevel="0" collapsed="false">
      <c r="A4078" s="0" t="s">
        <v>24</v>
      </c>
      <c r="B4078" s="0" t="s">
        <v>451</v>
      </c>
      <c r="C4078" s="0" t="s">
        <v>519</v>
      </c>
      <c r="D4078" s="0" t="s">
        <v>520</v>
      </c>
      <c r="E4078" s="0" t="s">
        <v>535</v>
      </c>
      <c r="F4078" s="0" t="s">
        <v>539</v>
      </c>
      <c r="G4078" s="0" t="s">
        <v>530</v>
      </c>
    </row>
    <row r="4079" customFormat="false" ht="12.8" hidden="false" customHeight="false" outlineLevel="0" collapsed="false">
      <c r="A4079" s="0" t="s">
        <v>24</v>
      </c>
      <c r="B4079" s="0" t="s">
        <v>451</v>
      </c>
      <c r="C4079" s="0" t="s">
        <v>519</v>
      </c>
      <c r="D4079" s="0" t="s">
        <v>520</v>
      </c>
      <c r="E4079" s="0" t="s">
        <v>536</v>
      </c>
      <c r="F4079" s="0" t="s">
        <v>539</v>
      </c>
      <c r="G4079" s="0" t="s">
        <v>530</v>
      </c>
    </row>
    <row r="4080" customFormat="false" ht="12.8" hidden="false" customHeight="false" outlineLevel="0" collapsed="false">
      <c r="A4080" s="0" t="s">
        <v>24</v>
      </c>
      <c r="B4080" s="0" t="s">
        <v>451</v>
      </c>
      <c r="C4080" s="0" t="s">
        <v>521</v>
      </c>
      <c r="D4080" s="0" t="s">
        <v>520</v>
      </c>
      <c r="E4080" s="0" t="s">
        <v>537</v>
      </c>
      <c r="F4080" s="0" t="s">
        <v>539</v>
      </c>
      <c r="G4080" s="0" t="s">
        <v>530</v>
      </c>
    </row>
    <row r="4081" customFormat="false" ht="12.8" hidden="false" customHeight="false" outlineLevel="0" collapsed="false">
      <c r="A4081" s="0" t="s">
        <v>24</v>
      </c>
      <c r="B4081" s="0" t="s">
        <v>451</v>
      </c>
      <c r="C4081" s="0" t="s">
        <v>521</v>
      </c>
      <c r="D4081" s="0" t="s">
        <v>520</v>
      </c>
      <c r="E4081" s="0" t="s">
        <v>531</v>
      </c>
      <c r="F4081" s="0" t="s">
        <v>539</v>
      </c>
      <c r="G4081" s="0" t="s">
        <v>530</v>
      </c>
    </row>
    <row r="4082" customFormat="false" ht="12.8" hidden="false" customHeight="false" outlineLevel="0" collapsed="false">
      <c r="A4082" s="0" t="s">
        <v>24</v>
      </c>
      <c r="B4082" s="0" t="s">
        <v>451</v>
      </c>
      <c r="C4082" s="0" t="s">
        <v>521</v>
      </c>
      <c r="D4082" s="0" t="s">
        <v>520</v>
      </c>
      <c r="E4082" s="0" t="s">
        <v>538</v>
      </c>
      <c r="F4082" s="0" t="s">
        <v>539</v>
      </c>
      <c r="G4082" s="0" t="s">
        <v>530</v>
      </c>
    </row>
    <row r="4083" customFormat="false" ht="12.8" hidden="false" customHeight="false" outlineLevel="0" collapsed="false">
      <c r="A4083" s="0" t="s">
        <v>24</v>
      </c>
      <c r="B4083" s="0" t="s">
        <v>451</v>
      </c>
      <c r="C4083" s="0" t="s">
        <v>521</v>
      </c>
      <c r="D4083" s="0" t="s">
        <v>520</v>
      </c>
      <c r="E4083" s="0" t="s">
        <v>536</v>
      </c>
      <c r="F4083" s="0" t="s">
        <v>539</v>
      </c>
      <c r="G4083" s="0" t="s">
        <v>530</v>
      </c>
    </row>
    <row r="4084" customFormat="false" ht="12.8" hidden="false" customHeight="false" outlineLevel="0" collapsed="false">
      <c r="A4084" s="0" t="s">
        <v>24</v>
      </c>
      <c r="B4084" s="0" t="s">
        <v>452</v>
      </c>
      <c r="C4084" s="0" t="s">
        <v>519</v>
      </c>
      <c r="D4084" s="0" t="s">
        <v>520</v>
      </c>
      <c r="E4084" s="0" t="s">
        <v>528</v>
      </c>
      <c r="F4084" s="0" t="s">
        <v>539</v>
      </c>
      <c r="G4084" s="0" t="s">
        <v>530</v>
      </c>
    </row>
    <row r="4085" customFormat="false" ht="12.8" hidden="false" customHeight="false" outlineLevel="0" collapsed="false">
      <c r="A4085" s="0" t="s">
        <v>24</v>
      </c>
      <c r="B4085" s="0" t="s">
        <v>452</v>
      </c>
      <c r="C4085" s="0" t="s">
        <v>519</v>
      </c>
      <c r="D4085" s="0" t="s">
        <v>520</v>
      </c>
      <c r="E4085" s="0" t="s">
        <v>531</v>
      </c>
      <c r="F4085" s="0" t="s">
        <v>539</v>
      </c>
      <c r="G4085" s="0" t="s">
        <v>530</v>
      </c>
    </row>
    <row r="4086" customFormat="false" ht="12.8" hidden="false" customHeight="false" outlineLevel="0" collapsed="false">
      <c r="A4086" s="0" t="s">
        <v>24</v>
      </c>
      <c r="B4086" s="0" t="s">
        <v>452</v>
      </c>
      <c r="C4086" s="0" t="s">
        <v>519</v>
      </c>
      <c r="D4086" s="0" t="s">
        <v>520</v>
      </c>
      <c r="E4086" s="0" t="s">
        <v>533</v>
      </c>
      <c r="F4086" s="0" t="s">
        <v>539</v>
      </c>
      <c r="G4086" s="0" t="s">
        <v>530</v>
      </c>
    </row>
    <row r="4087" customFormat="false" ht="12.8" hidden="false" customHeight="false" outlineLevel="0" collapsed="false">
      <c r="A4087" s="0" t="s">
        <v>24</v>
      </c>
      <c r="B4087" s="0" t="s">
        <v>452</v>
      </c>
      <c r="C4087" s="0" t="s">
        <v>519</v>
      </c>
      <c r="D4087" s="0" t="s">
        <v>520</v>
      </c>
      <c r="E4087" s="0" t="s">
        <v>534</v>
      </c>
      <c r="F4087" s="0" t="s">
        <v>539</v>
      </c>
      <c r="G4087" s="0" t="s">
        <v>530</v>
      </c>
    </row>
    <row r="4088" customFormat="false" ht="12.8" hidden="false" customHeight="false" outlineLevel="0" collapsed="false">
      <c r="A4088" s="0" t="s">
        <v>24</v>
      </c>
      <c r="B4088" s="0" t="s">
        <v>452</v>
      </c>
      <c r="C4088" s="0" t="s">
        <v>519</v>
      </c>
      <c r="D4088" s="0" t="s">
        <v>520</v>
      </c>
      <c r="E4088" s="0" t="s">
        <v>535</v>
      </c>
      <c r="F4088" s="0" t="s">
        <v>539</v>
      </c>
      <c r="G4088" s="0" t="s">
        <v>530</v>
      </c>
    </row>
    <row r="4089" customFormat="false" ht="12.8" hidden="false" customHeight="false" outlineLevel="0" collapsed="false">
      <c r="A4089" s="0" t="s">
        <v>24</v>
      </c>
      <c r="B4089" s="0" t="s">
        <v>452</v>
      </c>
      <c r="C4089" s="0" t="s">
        <v>519</v>
      </c>
      <c r="D4089" s="0" t="s">
        <v>520</v>
      </c>
      <c r="E4089" s="0" t="s">
        <v>536</v>
      </c>
      <c r="F4089" s="0" t="s">
        <v>539</v>
      </c>
      <c r="G4089" s="0" t="s">
        <v>530</v>
      </c>
    </row>
    <row r="4090" customFormat="false" ht="12.8" hidden="false" customHeight="false" outlineLevel="0" collapsed="false">
      <c r="A4090" s="0" t="s">
        <v>24</v>
      </c>
      <c r="B4090" s="0" t="s">
        <v>452</v>
      </c>
      <c r="C4090" s="0" t="s">
        <v>521</v>
      </c>
      <c r="D4090" s="0" t="s">
        <v>520</v>
      </c>
      <c r="E4090" s="0" t="s">
        <v>537</v>
      </c>
      <c r="F4090" s="0" t="s">
        <v>539</v>
      </c>
      <c r="G4090" s="0" t="s">
        <v>530</v>
      </c>
    </row>
    <row r="4091" customFormat="false" ht="12.8" hidden="false" customHeight="false" outlineLevel="0" collapsed="false">
      <c r="A4091" s="0" t="s">
        <v>24</v>
      </c>
      <c r="B4091" s="0" t="s">
        <v>452</v>
      </c>
      <c r="C4091" s="0" t="s">
        <v>521</v>
      </c>
      <c r="D4091" s="0" t="s">
        <v>520</v>
      </c>
      <c r="E4091" s="0" t="s">
        <v>531</v>
      </c>
      <c r="F4091" s="0" t="s">
        <v>539</v>
      </c>
      <c r="G4091" s="0" t="s">
        <v>530</v>
      </c>
    </row>
    <row r="4092" customFormat="false" ht="12.8" hidden="false" customHeight="false" outlineLevel="0" collapsed="false">
      <c r="A4092" s="0" t="s">
        <v>24</v>
      </c>
      <c r="B4092" s="0" t="s">
        <v>452</v>
      </c>
      <c r="C4092" s="0" t="s">
        <v>521</v>
      </c>
      <c r="D4092" s="0" t="s">
        <v>520</v>
      </c>
      <c r="E4092" s="0" t="s">
        <v>538</v>
      </c>
      <c r="F4092" s="0" t="s">
        <v>539</v>
      </c>
      <c r="G4092" s="0" t="s">
        <v>530</v>
      </c>
    </row>
    <row r="4093" customFormat="false" ht="12.8" hidden="false" customHeight="false" outlineLevel="0" collapsed="false">
      <c r="A4093" s="0" t="s">
        <v>24</v>
      </c>
      <c r="B4093" s="0" t="s">
        <v>452</v>
      </c>
      <c r="C4093" s="0" t="s">
        <v>521</v>
      </c>
      <c r="D4093" s="0" t="s">
        <v>520</v>
      </c>
      <c r="E4093" s="0" t="s">
        <v>536</v>
      </c>
      <c r="F4093" s="0" t="s">
        <v>539</v>
      </c>
      <c r="G4093" s="0" t="s">
        <v>530</v>
      </c>
    </row>
    <row r="4094" customFormat="false" ht="12.8" hidden="false" customHeight="false" outlineLevel="0" collapsed="false">
      <c r="A4094" s="0" t="s">
        <v>24</v>
      </c>
      <c r="B4094" s="0" t="s">
        <v>453</v>
      </c>
      <c r="C4094" s="0" t="s">
        <v>519</v>
      </c>
      <c r="D4094" s="0" t="s">
        <v>520</v>
      </c>
      <c r="E4094" s="0" t="s">
        <v>528</v>
      </c>
      <c r="F4094" s="0" t="s">
        <v>539</v>
      </c>
      <c r="G4094" s="0" t="s">
        <v>530</v>
      </c>
    </row>
    <row r="4095" customFormat="false" ht="12.8" hidden="false" customHeight="false" outlineLevel="0" collapsed="false">
      <c r="A4095" s="0" t="s">
        <v>24</v>
      </c>
      <c r="B4095" s="0" t="s">
        <v>453</v>
      </c>
      <c r="C4095" s="0" t="s">
        <v>519</v>
      </c>
      <c r="D4095" s="0" t="s">
        <v>520</v>
      </c>
      <c r="E4095" s="0" t="s">
        <v>531</v>
      </c>
      <c r="F4095" s="0" t="s">
        <v>539</v>
      </c>
      <c r="G4095" s="0" t="s">
        <v>530</v>
      </c>
    </row>
    <row r="4096" customFormat="false" ht="12.8" hidden="false" customHeight="false" outlineLevel="0" collapsed="false">
      <c r="A4096" s="0" t="s">
        <v>24</v>
      </c>
      <c r="B4096" s="0" t="s">
        <v>453</v>
      </c>
      <c r="C4096" s="0" t="s">
        <v>519</v>
      </c>
      <c r="D4096" s="0" t="s">
        <v>520</v>
      </c>
      <c r="E4096" s="0" t="s">
        <v>533</v>
      </c>
      <c r="F4096" s="0" t="s">
        <v>539</v>
      </c>
      <c r="G4096" s="0" t="s">
        <v>530</v>
      </c>
    </row>
    <row r="4097" customFormat="false" ht="12.8" hidden="false" customHeight="false" outlineLevel="0" collapsed="false">
      <c r="A4097" s="0" t="s">
        <v>24</v>
      </c>
      <c r="B4097" s="0" t="s">
        <v>453</v>
      </c>
      <c r="C4097" s="0" t="s">
        <v>519</v>
      </c>
      <c r="D4097" s="0" t="s">
        <v>520</v>
      </c>
      <c r="E4097" s="0" t="s">
        <v>534</v>
      </c>
      <c r="F4097" s="0" t="s">
        <v>539</v>
      </c>
      <c r="G4097" s="0" t="s">
        <v>530</v>
      </c>
    </row>
    <row r="4098" customFormat="false" ht="12.8" hidden="false" customHeight="false" outlineLevel="0" collapsed="false">
      <c r="A4098" s="0" t="s">
        <v>24</v>
      </c>
      <c r="B4098" s="0" t="s">
        <v>453</v>
      </c>
      <c r="C4098" s="0" t="s">
        <v>519</v>
      </c>
      <c r="D4098" s="0" t="s">
        <v>520</v>
      </c>
      <c r="E4098" s="0" t="s">
        <v>535</v>
      </c>
      <c r="F4098" s="0" t="s">
        <v>539</v>
      </c>
      <c r="G4098" s="0" t="s">
        <v>530</v>
      </c>
    </row>
    <row r="4099" customFormat="false" ht="12.8" hidden="false" customHeight="false" outlineLevel="0" collapsed="false">
      <c r="A4099" s="0" t="s">
        <v>24</v>
      </c>
      <c r="B4099" s="0" t="s">
        <v>453</v>
      </c>
      <c r="C4099" s="0" t="s">
        <v>519</v>
      </c>
      <c r="D4099" s="0" t="s">
        <v>520</v>
      </c>
      <c r="E4099" s="0" t="s">
        <v>536</v>
      </c>
      <c r="F4099" s="0" t="s">
        <v>539</v>
      </c>
      <c r="G4099" s="0" t="s">
        <v>530</v>
      </c>
    </row>
    <row r="4100" customFormat="false" ht="12.8" hidden="false" customHeight="false" outlineLevel="0" collapsed="false">
      <c r="A4100" s="0" t="s">
        <v>24</v>
      </c>
      <c r="B4100" s="0" t="s">
        <v>453</v>
      </c>
      <c r="C4100" s="0" t="s">
        <v>521</v>
      </c>
      <c r="D4100" s="0" t="s">
        <v>520</v>
      </c>
      <c r="E4100" s="0" t="s">
        <v>537</v>
      </c>
      <c r="F4100" s="0" t="s">
        <v>539</v>
      </c>
      <c r="G4100" s="0" t="s">
        <v>530</v>
      </c>
    </row>
    <row r="4101" customFormat="false" ht="12.8" hidden="false" customHeight="false" outlineLevel="0" collapsed="false">
      <c r="A4101" s="0" t="s">
        <v>24</v>
      </c>
      <c r="B4101" s="0" t="s">
        <v>453</v>
      </c>
      <c r="C4101" s="0" t="s">
        <v>521</v>
      </c>
      <c r="D4101" s="0" t="s">
        <v>520</v>
      </c>
      <c r="E4101" s="0" t="s">
        <v>531</v>
      </c>
      <c r="F4101" s="0" t="s">
        <v>539</v>
      </c>
      <c r="G4101" s="0" t="s">
        <v>530</v>
      </c>
    </row>
    <row r="4102" customFormat="false" ht="12.8" hidden="false" customHeight="false" outlineLevel="0" collapsed="false">
      <c r="A4102" s="0" t="s">
        <v>24</v>
      </c>
      <c r="B4102" s="0" t="s">
        <v>453</v>
      </c>
      <c r="C4102" s="0" t="s">
        <v>521</v>
      </c>
      <c r="D4102" s="0" t="s">
        <v>520</v>
      </c>
      <c r="E4102" s="0" t="s">
        <v>538</v>
      </c>
      <c r="F4102" s="0" t="s">
        <v>539</v>
      </c>
      <c r="G4102" s="0" t="s">
        <v>530</v>
      </c>
    </row>
    <row r="4103" customFormat="false" ht="12.8" hidden="false" customHeight="false" outlineLevel="0" collapsed="false">
      <c r="A4103" s="0" t="s">
        <v>24</v>
      </c>
      <c r="B4103" s="0" t="s">
        <v>453</v>
      </c>
      <c r="C4103" s="0" t="s">
        <v>521</v>
      </c>
      <c r="D4103" s="0" t="s">
        <v>520</v>
      </c>
      <c r="E4103" s="0" t="s">
        <v>536</v>
      </c>
      <c r="F4103" s="0" t="s">
        <v>539</v>
      </c>
      <c r="G4103" s="0" t="s">
        <v>530</v>
      </c>
    </row>
    <row r="4104" customFormat="false" ht="12.8" hidden="false" customHeight="false" outlineLevel="0" collapsed="false">
      <c r="A4104" s="0" t="s">
        <v>24</v>
      </c>
      <c r="B4104" s="0" t="s">
        <v>454</v>
      </c>
      <c r="C4104" s="0" t="s">
        <v>519</v>
      </c>
      <c r="D4104" s="0" t="s">
        <v>520</v>
      </c>
      <c r="E4104" s="0" t="s">
        <v>528</v>
      </c>
      <c r="F4104" s="0" t="s">
        <v>539</v>
      </c>
      <c r="G4104" s="0" t="s">
        <v>530</v>
      </c>
    </row>
    <row r="4105" customFormat="false" ht="12.8" hidden="false" customHeight="false" outlineLevel="0" collapsed="false">
      <c r="A4105" s="0" t="s">
        <v>24</v>
      </c>
      <c r="B4105" s="0" t="s">
        <v>454</v>
      </c>
      <c r="C4105" s="0" t="s">
        <v>519</v>
      </c>
      <c r="D4105" s="0" t="s">
        <v>520</v>
      </c>
      <c r="E4105" s="0" t="s">
        <v>531</v>
      </c>
      <c r="F4105" s="0" t="s">
        <v>539</v>
      </c>
      <c r="G4105" s="0" t="s">
        <v>530</v>
      </c>
    </row>
    <row r="4106" customFormat="false" ht="12.8" hidden="false" customHeight="false" outlineLevel="0" collapsed="false">
      <c r="A4106" s="0" t="s">
        <v>24</v>
      </c>
      <c r="B4106" s="0" t="s">
        <v>454</v>
      </c>
      <c r="C4106" s="0" t="s">
        <v>519</v>
      </c>
      <c r="D4106" s="0" t="s">
        <v>520</v>
      </c>
      <c r="E4106" s="0" t="s">
        <v>533</v>
      </c>
      <c r="F4106" s="0" t="s">
        <v>539</v>
      </c>
      <c r="G4106" s="0" t="s">
        <v>530</v>
      </c>
    </row>
    <row r="4107" customFormat="false" ht="12.8" hidden="false" customHeight="false" outlineLevel="0" collapsed="false">
      <c r="A4107" s="0" t="s">
        <v>24</v>
      </c>
      <c r="B4107" s="0" t="s">
        <v>454</v>
      </c>
      <c r="C4107" s="0" t="s">
        <v>519</v>
      </c>
      <c r="D4107" s="0" t="s">
        <v>520</v>
      </c>
      <c r="E4107" s="0" t="s">
        <v>534</v>
      </c>
      <c r="F4107" s="0" t="s">
        <v>539</v>
      </c>
      <c r="G4107" s="0" t="s">
        <v>530</v>
      </c>
    </row>
    <row r="4108" customFormat="false" ht="12.8" hidden="false" customHeight="false" outlineLevel="0" collapsed="false">
      <c r="A4108" s="0" t="s">
        <v>24</v>
      </c>
      <c r="B4108" s="0" t="s">
        <v>454</v>
      </c>
      <c r="C4108" s="0" t="s">
        <v>519</v>
      </c>
      <c r="D4108" s="0" t="s">
        <v>520</v>
      </c>
      <c r="E4108" s="0" t="s">
        <v>535</v>
      </c>
      <c r="F4108" s="0" t="s">
        <v>539</v>
      </c>
      <c r="G4108" s="0" t="s">
        <v>530</v>
      </c>
    </row>
    <row r="4109" customFormat="false" ht="12.8" hidden="false" customHeight="false" outlineLevel="0" collapsed="false">
      <c r="A4109" s="0" t="s">
        <v>24</v>
      </c>
      <c r="B4109" s="0" t="s">
        <v>454</v>
      </c>
      <c r="C4109" s="0" t="s">
        <v>519</v>
      </c>
      <c r="D4109" s="0" t="s">
        <v>520</v>
      </c>
      <c r="E4109" s="0" t="s">
        <v>536</v>
      </c>
      <c r="F4109" s="0" t="s">
        <v>539</v>
      </c>
      <c r="G4109" s="0" t="s">
        <v>530</v>
      </c>
    </row>
    <row r="4110" customFormat="false" ht="12.8" hidden="false" customHeight="false" outlineLevel="0" collapsed="false">
      <c r="A4110" s="0" t="s">
        <v>24</v>
      </c>
      <c r="B4110" s="0" t="s">
        <v>454</v>
      </c>
      <c r="C4110" s="0" t="s">
        <v>521</v>
      </c>
      <c r="D4110" s="0" t="s">
        <v>520</v>
      </c>
      <c r="E4110" s="0" t="s">
        <v>537</v>
      </c>
      <c r="F4110" s="0" t="s">
        <v>539</v>
      </c>
      <c r="G4110" s="0" t="s">
        <v>530</v>
      </c>
    </row>
    <row r="4111" customFormat="false" ht="12.8" hidden="false" customHeight="false" outlineLevel="0" collapsed="false">
      <c r="A4111" s="0" t="s">
        <v>24</v>
      </c>
      <c r="B4111" s="0" t="s">
        <v>454</v>
      </c>
      <c r="C4111" s="0" t="s">
        <v>521</v>
      </c>
      <c r="D4111" s="0" t="s">
        <v>520</v>
      </c>
      <c r="E4111" s="0" t="s">
        <v>531</v>
      </c>
      <c r="F4111" s="0" t="s">
        <v>539</v>
      </c>
      <c r="G4111" s="0" t="s">
        <v>530</v>
      </c>
    </row>
    <row r="4112" customFormat="false" ht="12.8" hidden="false" customHeight="false" outlineLevel="0" collapsed="false">
      <c r="A4112" s="0" t="s">
        <v>24</v>
      </c>
      <c r="B4112" s="0" t="s">
        <v>454</v>
      </c>
      <c r="C4112" s="0" t="s">
        <v>521</v>
      </c>
      <c r="D4112" s="0" t="s">
        <v>520</v>
      </c>
      <c r="E4112" s="0" t="s">
        <v>538</v>
      </c>
      <c r="F4112" s="0" t="s">
        <v>539</v>
      </c>
      <c r="G4112" s="0" t="s">
        <v>530</v>
      </c>
    </row>
    <row r="4113" customFormat="false" ht="12.8" hidden="false" customHeight="false" outlineLevel="0" collapsed="false">
      <c r="A4113" s="0" t="s">
        <v>24</v>
      </c>
      <c r="B4113" s="0" t="s">
        <v>454</v>
      </c>
      <c r="C4113" s="0" t="s">
        <v>521</v>
      </c>
      <c r="D4113" s="0" t="s">
        <v>520</v>
      </c>
      <c r="E4113" s="0" t="s">
        <v>536</v>
      </c>
      <c r="F4113" s="0" t="s">
        <v>539</v>
      </c>
      <c r="G4113" s="0" t="s">
        <v>530</v>
      </c>
    </row>
    <row r="4114" customFormat="false" ht="12.8" hidden="false" customHeight="false" outlineLevel="0" collapsed="false">
      <c r="A4114" s="0" t="s">
        <v>24</v>
      </c>
      <c r="B4114" s="0" t="s">
        <v>455</v>
      </c>
      <c r="C4114" s="0" t="s">
        <v>519</v>
      </c>
      <c r="D4114" s="0" t="s">
        <v>520</v>
      </c>
      <c r="E4114" s="0" t="s">
        <v>528</v>
      </c>
      <c r="F4114" s="0" t="s">
        <v>539</v>
      </c>
      <c r="G4114" s="0" t="s">
        <v>530</v>
      </c>
    </row>
    <row r="4115" customFormat="false" ht="12.8" hidden="false" customHeight="false" outlineLevel="0" collapsed="false">
      <c r="A4115" s="0" t="s">
        <v>24</v>
      </c>
      <c r="B4115" s="0" t="s">
        <v>455</v>
      </c>
      <c r="C4115" s="0" t="s">
        <v>519</v>
      </c>
      <c r="D4115" s="0" t="s">
        <v>520</v>
      </c>
      <c r="E4115" s="0" t="s">
        <v>531</v>
      </c>
      <c r="F4115" s="0" t="s">
        <v>539</v>
      </c>
      <c r="G4115" s="0" t="s">
        <v>530</v>
      </c>
    </row>
    <row r="4116" customFormat="false" ht="12.8" hidden="false" customHeight="false" outlineLevel="0" collapsed="false">
      <c r="A4116" s="0" t="s">
        <v>24</v>
      </c>
      <c r="B4116" s="0" t="s">
        <v>455</v>
      </c>
      <c r="C4116" s="0" t="s">
        <v>519</v>
      </c>
      <c r="D4116" s="0" t="s">
        <v>520</v>
      </c>
      <c r="E4116" s="0" t="s">
        <v>533</v>
      </c>
      <c r="F4116" s="0" t="s">
        <v>539</v>
      </c>
      <c r="G4116" s="0" t="s">
        <v>530</v>
      </c>
    </row>
    <row r="4117" customFormat="false" ht="12.8" hidden="false" customHeight="false" outlineLevel="0" collapsed="false">
      <c r="A4117" s="0" t="s">
        <v>24</v>
      </c>
      <c r="B4117" s="0" t="s">
        <v>455</v>
      </c>
      <c r="C4117" s="0" t="s">
        <v>519</v>
      </c>
      <c r="D4117" s="0" t="s">
        <v>520</v>
      </c>
      <c r="E4117" s="0" t="s">
        <v>534</v>
      </c>
      <c r="F4117" s="0" t="s">
        <v>539</v>
      </c>
      <c r="G4117" s="0" t="s">
        <v>530</v>
      </c>
    </row>
    <row r="4118" customFormat="false" ht="12.8" hidden="false" customHeight="false" outlineLevel="0" collapsed="false">
      <c r="A4118" s="0" t="s">
        <v>24</v>
      </c>
      <c r="B4118" s="0" t="s">
        <v>455</v>
      </c>
      <c r="C4118" s="0" t="s">
        <v>519</v>
      </c>
      <c r="D4118" s="0" t="s">
        <v>520</v>
      </c>
      <c r="E4118" s="0" t="s">
        <v>535</v>
      </c>
      <c r="F4118" s="0" t="s">
        <v>539</v>
      </c>
      <c r="G4118" s="0" t="s">
        <v>530</v>
      </c>
    </row>
    <row r="4119" customFormat="false" ht="12.8" hidden="false" customHeight="false" outlineLevel="0" collapsed="false">
      <c r="A4119" s="0" t="s">
        <v>24</v>
      </c>
      <c r="B4119" s="0" t="s">
        <v>455</v>
      </c>
      <c r="C4119" s="0" t="s">
        <v>519</v>
      </c>
      <c r="D4119" s="0" t="s">
        <v>520</v>
      </c>
      <c r="E4119" s="0" t="s">
        <v>536</v>
      </c>
      <c r="F4119" s="0" t="s">
        <v>539</v>
      </c>
      <c r="G4119" s="0" t="s">
        <v>530</v>
      </c>
    </row>
    <row r="4120" customFormat="false" ht="12.8" hidden="false" customHeight="false" outlineLevel="0" collapsed="false">
      <c r="A4120" s="0" t="s">
        <v>24</v>
      </c>
      <c r="B4120" s="0" t="s">
        <v>455</v>
      </c>
      <c r="C4120" s="0" t="s">
        <v>521</v>
      </c>
      <c r="D4120" s="0" t="s">
        <v>520</v>
      </c>
      <c r="E4120" s="0" t="s">
        <v>537</v>
      </c>
      <c r="F4120" s="0" t="s">
        <v>539</v>
      </c>
      <c r="G4120" s="0" t="s">
        <v>530</v>
      </c>
    </row>
    <row r="4121" customFormat="false" ht="12.8" hidden="false" customHeight="false" outlineLevel="0" collapsed="false">
      <c r="A4121" s="0" t="s">
        <v>24</v>
      </c>
      <c r="B4121" s="0" t="s">
        <v>455</v>
      </c>
      <c r="C4121" s="0" t="s">
        <v>521</v>
      </c>
      <c r="D4121" s="0" t="s">
        <v>520</v>
      </c>
      <c r="E4121" s="0" t="s">
        <v>531</v>
      </c>
      <c r="F4121" s="0" t="s">
        <v>539</v>
      </c>
      <c r="G4121" s="0" t="s">
        <v>530</v>
      </c>
    </row>
    <row r="4122" customFormat="false" ht="12.8" hidden="false" customHeight="false" outlineLevel="0" collapsed="false">
      <c r="A4122" s="0" t="s">
        <v>24</v>
      </c>
      <c r="B4122" s="0" t="s">
        <v>455</v>
      </c>
      <c r="C4122" s="0" t="s">
        <v>521</v>
      </c>
      <c r="D4122" s="0" t="s">
        <v>520</v>
      </c>
      <c r="E4122" s="0" t="s">
        <v>538</v>
      </c>
      <c r="F4122" s="0" t="s">
        <v>539</v>
      </c>
      <c r="G4122" s="0" t="s">
        <v>530</v>
      </c>
    </row>
    <row r="4123" customFormat="false" ht="12.8" hidden="false" customHeight="false" outlineLevel="0" collapsed="false">
      <c r="A4123" s="0" t="s">
        <v>24</v>
      </c>
      <c r="B4123" s="0" t="s">
        <v>455</v>
      </c>
      <c r="C4123" s="0" t="s">
        <v>521</v>
      </c>
      <c r="D4123" s="0" t="s">
        <v>520</v>
      </c>
      <c r="E4123" s="0" t="s">
        <v>536</v>
      </c>
      <c r="F4123" s="0" t="s">
        <v>539</v>
      </c>
      <c r="G4123" s="0" t="s">
        <v>530</v>
      </c>
    </row>
    <row r="4124" customFormat="false" ht="12.8" hidden="false" customHeight="false" outlineLevel="0" collapsed="false">
      <c r="A4124" s="0" t="s">
        <v>24</v>
      </c>
      <c r="B4124" s="0" t="s">
        <v>456</v>
      </c>
      <c r="C4124" s="0" t="s">
        <v>519</v>
      </c>
      <c r="D4124" s="0" t="s">
        <v>520</v>
      </c>
      <c r="E4124" s="0" t="s">
        <v>528</v>
      </c>
      <c r="F4124" s="0" t="s">
        <v>539</v>
      </c>
      <c r="G4124" s="0" t="s">
        <v>530</v>
      </c>
    </row>
    <row r="4125" customFormat="false" ht="12.8" hidden="false" customHeight="false" outlineLevel="0" collapsed="false">
      <c r="A4125" s="0" t="s">
        <v>24</v>
      </c>
      <c r="B4125" s="0" t="s">
        <v>456</v>
      </c>
      <c r="C4125" s="0" t="s">
        <v>519</v>
      </c>
      <c r="D4125" s="0" t="s">
        <v>520</v>
      </c>
      <c r="E4125" s="0" t="s">
        <v>531</v>
      </c>
      <c r="F4125" s="0" t="s">
        <v>539</v>
      </c>
      <c r="G4125" s="0" t="s">
        <v>530</v>
      </c>
    </row>
    <row r="4126" customFormat="false" ht="12.8" hidden="false" customHeight="false" outlineLevel="0" collapsed="false">
      <c r="A4126" s="0" t="s">
        <v>24</v>
      </c>
      <c r="B4126" s="0" t="s">
        <v>456</v>
      </c>
      <c r="C4126" s="0" t="s">
        <v>519</v>
      </c>
      <c r="D4126" s="0" t="s">
        <v>520</v>
      </c>
      <c r="E4126" s="0" t="s">
        <v>533</v>
      </c>
      <c r="F4126" s="0" t="s">
        <v>539</v>
      </c>
      <c r="G4126" s="0" t="s">
        <v>530</v>
      </c>
    </row>
    <row r="4127" customFormat="false" ht="12.8" hidden="false" customHeight="false" outlineLevel="0" collapsed="false">
      <c r="A4127" s="0" t="s">
        <v>24</v>
      </c>
      <c r="B4127" s="0" t="s">
        <v>456</v>
      </c>
      <c r="C4127" s="0" t="s">
        <v>519</v>
      </c>
      <c r="D4127" s="0" t="s">
        <v>520</v>
      </c>
      <c r="E4127" s="0" t="s">
        <v>534</v>
      </c>
      <c r="F4127" s="0" t="s">
        <v>539</v>
      </c>
      <c r="G4127" s="0" t="s">
        <v>530</v>
      </c>
    </row>
    <row r="4128" customFormat="false" ht="12.8" hidden="false" customHeight="false" outlineLevel="0" collapsed="false">
      <c r="A4128" s="0" t="s">
        <v>24</v>
      </c>
      <c r="B4128" s="0" t="s">
        <v>456</v>
      </c>
      <c r="C4128" s="0" t="s">
        <v>519</v>
      </c>
      <c r="D4128" s="0" t="s">
        <v>520</v>
      </c>
      <c r="E4128" s="0" t="s">
        <v>535</v>
      </c>
      <c r="F4128" s="0" t="s">
        <v>539</v>
      </c>
      <c r="G4128" s="0" t="s">
        <v>530</v>
      </c>
    </row>
    <row r="4129" customFormat="false" ht="12.8" hidden="false" customHeight="false" outlineLevel="0" collapsed="false">
      <c r="A4129" s="0" t="s">
        <v>24</v>
      </c>
      <c r="B4129" s="0" t="s">
        <v>456</v>
      </c>
      <c r="C4129" s="0" t="s">
        <v>519</v>
      </c>
      <c r="D4129" s="0" t="s">
        <v>520</v>
      </c>
      <c r="E4129" s="0" t="s">
        <v>536</v>
      </c>
      <c r="F4129" s="0" t="s">
        <v>539</v>
      </c>
      <c r="G4129" s="0" t="s">
        <v>530</v>
      </c>
    </row>
    <row r="4130" customFormat="false" ht="12.8" hidden="false" customHeight="false" outlineLevel="0" collapsed="false">
      <c r="A4130" s="0" t="s">
        <v>24</v>
      </c>
      <c r="B4130" s="0" t="s">
        <v>456</v>
      </c>
      <c r="C4130" s="0" t="s">
        <v>521</v>
      </c>
      <c r="D4130" s="0" t="s">
        <v>520</v>
      </c>
      <c r="E4130" s="0" t="s">
        <v>537</v>
      </c>
      <c r="F4130" s="0" t="s">
        <v>539</v>
      </c>
      <c r="G4130" s="0" t="s">
        <v>530</v>
      </c>
    </row>
    <row r="4131" customFormat="false" ht="12.8" hidden="false" customHeight="false" outlineLevel="0" collapsed="false">
      <c r="A4131" s="0" t="s">
        <v>24</v>
      </c>
      <c r="B4131" s="0" t="s">
        <v>456</v>
      </c>
      <c r="C4131" s="0" t="s">
        <v>521</v>
      </c>
      <c r="D4131" s="0" t="s">
        <v>520</v>
      </c>
      <c r="E4131" s="0" t="s">
        <v>531</v>
      </c>
      <c r="F4131" s="0" t="s">
        <v>539</v>
      </c>
      <c r="G4131" s="0" t="s">
        <v>530</v>
      </c>
    </row>
    <row r="4132" customFormat="false" ht="12.8" hidden="false" customHeight="false" outlineLevel="0" collapsed="false">
      <c r="A4132" s="0" t="s">
        <v>24</v>
      </c>
      <c r="B4132" s="0" t="s">
        <v>456</v>
      </c>
      <c r="C4132" s="0" t="s">
        <v>521</v>
      </c>
      <c r="D4132" s="0" t="s">
        <v>520</v>
      </c>
      <c r="E4132" s="0" t="s">
        <v>538</v>
      </c>
      <c r="F4132" s="0" t="s">
        <v>539</v>
      </c>
      <c r="G4132" s="0" t="s">
        <v>530</v>
      </c>
    </row>
    <row r="4133" customFormat="false" ht="12.8" hidden="false" customHeight="false" outlineLevel="0" collapsed="false">
      <c r="A4133" s="0" t="s">
        <v>24</v>
      </c>
      <c r="B4133" s="0" t="s">
        <v>456</v>
      </c>
      <c r="C4133" s="0" t="s">
        <v>521</v>
      </c>
      <c r="D4133" s="0" t="s">
        <v>520</v>
      </c>
      <c r="E4133" s="0" t="s">
        <v>536</v>
      </c>
      <c r="F4133" s="0" t="s">
        <v>539</v>
      </c>
      <c r="G4133" s="0" t="s">
        <v>530</v>
      </c>
    </row>
    <row r="4134" customFormat="false" ht="12.8" hidden="false" customHeight="false" outlineLevel="0" collapsed="false">
      <c r="A4134" s="0" t="s">
        <v>24</v>
      </c>
      <c r="B4134" s="0" t="s">
        <v>457</v>
      </c>
      <c r="C4134" s="0" t="s">
        <v>519</v>
      </c>
      <c r="D4134" s="0" t="s">
        <v>520</v>
      </c>
      <c r="E4134" s="0" t="s">
        <v>528</v>
      </c>
      <c r="F4134" s="0" t="s">
        <v>539</v>
      </c>
      <c r="G4134" s="0" t="s">
        <v>530</v>
      </c>
    </row>
    <row r="4135" customFormat="false" ht="12.8" hidden="false" customHeight="false" outlineLevel="0" collapsed="false">
      <c r="A4135" s="0" t="s">
        <v>24</v>
      </c>
      <c r="B4135" s="0" t="s">
        <v>457</v>
      </c>
      <c r="C4135" s="0" t="s">
        <v>519</v>
      </c>
      <c r="D4135" s="0" t="s">
        <v>520</v>
      </c>
      <c r="E4135" s="0" t="s">
        <v>531</v>
      </c>
      <c r="F4135" s="0" t="s">
        <v>539</v>
      </c>
      <c r="G4135" s="0" t="s">
        <v>530</v>
      </c>
    </row>
    <row r="4136" customFormat="false" ht="12.8" hidden="false" customHeight="false" outlineLevel="0" collapsed="false">
      <c r="A4136" s="0" t="s">
        <v>24</v>
      </c>
      <c r="B4136" s="0" t="s">
        <v>457</v>
      </c>
      <c r="C4136" s="0" t="s">
        <v>519</v>
      </c>
      <c r="D4136" s="0" t="s">
        <v>520</v>
      </c>
      <c r="E4136" s="0" t="s">
        <v>533</v>
      </c>
      <c r="F4136" s="0" t="s">
        <v>539</v>
      </c>
      <c r="G4136" s="0" t="s">
        <v>530</v>
      </c>
    </row>
    <row r="4137" customFormat="false" ht="12.8" hidden="false" customHeight="false" outlineLevel="0" collapsed="false">
      <c r="A4137" s="0" t="s">
        <v>24</v>
      </c>
      <c r="B4137" s="0" t="s">
        <v>457</v>
      </c>
      <c r="C4137" s="0" t="s">
        <v>519</v>
      </c>
      <c r="D4137" s="0" t="s">
        <v>520</v>
      </c>
      <c r="E4137" s="0" t="s">
        <v>534</v>
      </c>
      <c r="F4137" s="0" t="s">
        <v>539</v>
      </c>
      <c r="G4137" s="0" t="s">
        <v>530</v>
      </c>
    </row>
    <row r="4138" customFormat="false" ht="12.8" hidden="false" customHeight="false" outlineLevel="0" collapsed="false">
      <c r="A4138" s="0" t="s">
        <v>24</v>
      </c>
      <c r="B4138" s="0" t="s">
        <v>457</v>
      </c>
      <c r="C4138" s="0" t="s">
        <v>519</v>
      </c>
      <c r="D4138" s="0" t="s">
        <v>520</v>
      </c>
      <c r="E4138" s="0" t="s">
        <v>535</v>
      </c>
      <c r="F4138" s="0" t="s">
        <v>539</v>
      </c>
      <c r="G4138" s="0" t="s">
        <v>530</v>
      </c>
    </row>
    <row r="4139" customFormat="false" ht="12.8" hidden="false" customHeight="false" outlineLevel="0" collapsed="false">
      <c r="A4139" s="0" t="s">
        <v>24</v>
      </c>
      <c r="B4139" s="0" t="s">
        <v>457</v>
      </c>
      <c r="C4139" s="0" t="s">
        <v>519</v>
      </c>
      <c r="D4139" s="0" t="s">
        <v>520</v>
      </c>
      <c r="E4139" s="0" t="s">
        <v>536</v>
      </c>
      <c r="F4139" s="0" t="s">
        <v>539</v>
      </c>
      <c r="G4139" s="0" t="s">
        <v>530</v>
      </c>
    </row>
    <row r="4140" customFormat="false" ht="12.8" hidden="false" customHeight="false" outlineLevel="0" collapsed="false">
      <c r="A4140" s="0" t="s">
        <v>24</v>
      </c>
      <c r="B4140" s="0" t="s">
        <v>457</v>
      </c>
      <c r="C4140" s="0" t="s">
        <v>521</v>
      </c>
      <c r="D4140" s="0" t="s">
        <v>520</v>
      </c>
      <c r="E4140" s="0" t="s">
        <v>537</v>
      </c>
      <c r="F4140" s="0" t="s">
        <v>539</v>
      </c>
      <c r="G4140" s="0" t="s">
        <v>530</v>
      </c>
    </row>
    <row r="4141" customFormat="false" ht="12.8" hidden="false" customHeight="false" outlineLevel="0" collapsed="false">
      <c r="A4141" s="0" t="s">
        <v>24</v>
      </c>
      <c r="B4141" s="0" t="s">
        <v>457</v>
      </c>
      <c r="C4141" s="0" t="s">
        <v>521</v>
      </c>
      <c r="D4141" s="0" t="s">
        <v>520</v>
      </c>
      <c r="E4141" s="0" t="s">
        <v>531</v>
      </c>
      <c r="F4141" s="0" t="s">
        <v>539</v>
      </c>
      <c r="G4141" s="0" t="s">
        <v>530</v>
      </c>
    </row>
    <row r="4142" customFormat="false" ht="12.8" hidden="false" customHeight="false" outlineLevel="0" collapsed="false">
      <c r="A4142" s="0" t="s">
        <v>24</v>
      </c>
      <c r="B4142" s="0" t="s">
        <v>457</v>
      </c>
      <c r="C4142" s="0" t="s">
        <v>521</v>
      </c>
      <c r="D4142" s="0" t="s">
        <v>520</v>
      </c>
      <c r="E4142" s="0" t="s">
        <v>538</v>
      </c>
      <c r="F4142" s="0" t="s">
        <v>539</v>
      </c>
      <c r="G4142" s="0" t="s">
        <v>530</v>
      </c>
    </row>
    <row r="4143" customFormat="false" ht="12.8" hidden="false" customHeight="false" outlineLevel="0" collapsed="false">
      <c r="A4143" s="0" t="s">
        <v>24</v>
      </c>
      <c r="B4143" s="0" t="s">
        <v>457</v>
      </c>
      <c r="C4143" s="0" t="s">
        <v>521</v>
      </c>
      <c r="D4143" s="0" t="s">
        <v>520</v>
      </c>
      <c r="E4143" s="0" t="s">
        <v>536</v>
      </c>
      <c r="F4143" s="0" t="s">
        <v>539</v>
      </c>
      <c r="G4143" s="0" t="s">
        <v>530</v>
      </c>
    </row>
    <row r="4144" customFormat="false" ht="12.8" hidden="false" customHeight="false" outlineLevel="0" collapsed="false">
      <c r="A4144" s="0" t="s">
        <v>24</v>
      </c>
      <c r="B4144" s="0" t="s">
        <v>458</v>
      </c>
      <c r="C4144" s="0" t="s">
        <v>519</v>
      </c>
      <c r="D4144" s="0" t="s">
        <v>520</v>
      </c>
      <c r="E4144" s="0" t="s">
        <v>528</v>
      </c>
      <c r="F4144" s="0" t="s">
        <v>539</v>
      </c>
      <c r="G4144" s="0" t="s">
        <v>530</v>
      </c>
    </row>
    <row r="4145" customFormat="false" ht="12.8" hidden="false" customHeight="false" outlineLevel="0" collapsed="false">
      <c r="A4145" s="0" t="s">
        <v>24</v>
      </c>
      <c r="B4145" s="0" t="s">
        <v>458</v>
      </c>
      <c r="C4145" s="0" t="s">
        <v>519</v>
      </c>
      <c r="D4145" s="0" t="s">
        <v>520</v>
      </c>
      <c r="E4145" s="0" t="s">
        <v>531</v>
      </c>
      <c r="F4145" s="0" t="s">
        <v>539</v>
      </c>
      <c r="G4145" s="0" t="s">
        <v>530</v>
      </c>
    </row>
    <row r="4146" customFormat="false" ht="12.8" hidden="false" customHeight="false" outlineLevel="0" collapsed="false">
      <c r="A4146" s="0" t="s">
        <v>24</v>
      </c>
      <c r="B4146" s="0" t="s">
        <v>458</v>
      </c>
      <c r="C4146" s="0" t="s">
        <v>519</v>
      </c>
      <c r="D4146" s="0" t="s">
        <v>520</v>
      </c>
      <c r="E4146" s="0" t="s">
        <v>533</v>
      </c>
      <c r="F4146" s="0" t="s">
        <v>539</v>
      </c>
      <c r="G4146" s="0" t="s">
        <v>530</v>
      </c>
    </row>
    <row r="4147" customFormat="false" ht="12.8" hidden="false" customHeight="false" outlineLevel="0" collapsed="false">
      <c r="A4147" s="0" t="s">
        <v>24</v>
      </c>
      <c r="B4147" s="0" t="s">
        <v>458</v>
      </c>
      <c r="C4147" s="0" t="s">
        <v>519</v>
      </c>
      <c r="D4147" s="0" t="s">
        <v>520</v>
      </c>
      <c r="E4147" s="0" t="s">
        <v>534</v>
      </c>
      <c r="F4147" s="0" t="s">
        <v>539</v>
      </c>
      <c r="G4147" s="0" t="s">
        <v>530</v>
      </c>
    </row>
    <row r="4148" customFormat="false" ht="12.8" hidden="false" customHeight="false" outlineLevel="0" collapsed="false">
      <c r="A4148" s="0" t="s">
        <v>24</v>
      </c>
      <c r="B4148" s="0" t="s">
        <v>458</v>
      </c>
      <c r="C4148" s="0" t="s">
        <v>519</v>
      </c>
      <c r="D4148" s="0" t="s">
        <v>520</v>
      </c>
      <c r="E4148" s="0" t="s">
        <v>535</v>
      </c>
      <c r="F4148" s="0" t="s">
        <v>539</v>
      </c>
      <c r="G4148" s="0" t="s">
        <v>530</v>
      </c>
    </row>
    <row r="4149" customFormat="false" ht="12.8" hidden="false" customHeight="false" outlineLevel="0" collapsed="false">
      <c r="A4149" s="0" t="s">
        <v>24</v>
      </c>
      <c r="B4149" s="0" t="s">
        <v>458</v>
      </c>
      <c r="C4149" s="0" t="s">
        <v>519</v>
      </c>
      <c r="D4149" s="0" t="s">
        <v>520</v>
      </c>
      <c r="E4149" s="0" t="s">
        <v>536</v>
      </c>
      <c r="F4149" s="0" t="s">
        <v>539</v>
      </c>
      <c r="G4149" s="0" t="s">
        <v>530</v>
      </c>
    </row>
    <row r="4150" customFormat="false" ht="12.8" hidden="false" customHeight="false" outlineLevel="0" collapsed="false">
      <c r="A4150" s="0" t="s">
        <v>24</v>
      </c>
      <c r="B4150" s="0" t="s">
        <v>458</v>
      </c>
      <c r="C4150" s="0" t="s">
        <v>521</v>
      </c>
      <c r="D4150" s="0" t="s">
        <v>520</v>
      </c>
      <c r="E4150" s="0" t="s">
        <v>537</v>
      </c>
      <c r="F4150" s="0" t="s">
        <v>539</v>
      </c>
      <c r="G4150" s="0" t="s">
        <v>530</v>
      </c>
    </row>
    <row r="4151" customFormat="false" ht="12.8" hidden="false" customHeight="false" outlineLevel="0" collapsed="false">
      <c r="A4151" s="0" t="s">
        <v>24</v>
      </c>
      <c r="B4151" s="0" t="s">
        <v>458</v>
      </c>
      <c r="C4151" s="0" t="s">
        <v>521</v>
      </c>
      <c r="D4151" s="0" t="s">
        <v>520</v>
      </c>
      <c r="E4151" s="0" t="s">
        <v>531</v>
      </c>
      <c r="F4151" s="0" t="s">
        <v>539</v>
      </c>
      <c r="G4151" s="0" t="s">
        <v>530</v>
      </c>
    </row>
    <row r="4152" customFormat="false" ht="12.8" hidden="false" customHeight="false" outlineLevel="0" collapsed="false">
      <c r="A4152" s="0" t="s">
        <v>24</v>
      </c>
      <c r="B4152" s="0" t="s">
        <v>458</v>
      </c>
      <c r="C4152" s="0" t="s">
        <v>521</v>
      </c>
      <c r="D4152" s="0" t="s">
        <v>520</v>
      </c>
      <c r="E4152" s="0" t="s">
        <v>538</v>
      </c>
      <c r="F4152" s="0" t="s">
        <v>539</v>
      </c>
      <c r="G4152" s="0" t="s">
        <v>530</v>
      </c>
    </row>
    <row r="4153" customFormat="false" ht="12.8" hidden="false" customHeight="false" outlineLevel="0" collapsed="false">
      <c r="A4153" s="0" t="s">
        <v>24</v>
      </c>
      <c r="B4153" s="0" t="s">
        <v>458</v>
      </c>
      <c r="C4153" s="0" t="s">
        <v>521</v>
      </c>
      <c r="D4153" s="0" t="s">
        <v>520</v>
      </c>
      <c r="E4153" s="0" t="s">
        <v>536</v>
      </c>
      <c r="F4153" s="0" t="s">
        <v>539</v>
      </c>
      <c r="G4153" s="0" t="s">
        <v>530</v>
      </c>
    </row>
    <row r="4154" customFormat="false" ht="12.8" hidden="false" customHeight="false" outlineLevel="0" collapsed="false">
      <c r="A4154" s="0" t="s">
        <v>24</v>
      </c>
      <c r="B4154" s="0" t="s">
        <v>459</v>
      </c>
      <c r="C4154" s="0" t="s">
        <v>519</v>
      </c>
      <c r="D4154" s="0" t="s">
        <v>520</v>
      </c>
      <c r="E4154" s="0" t="s">
        <v>528</v>
      </c>
      <c r="F4154" s="0" t="s">
        <v>539</v>
      </c>
      <c r="G4154" s="0" t="s">
        <v>530</v>
      </c>
    </row>
    <row r="4155" customFormat="false" ht="12.8" hidden="false" customHeight="false" outlineLevel="0" collapsed="false">
      <c r="A4155" s="0" t="s">
        <v>24</v>
      </c>
      <c r="B4155" s="0" t="s">
        <v>459</v>
      </c>
      <c r="C4155" s="0" t="s">
        <v>519</v>
      </c>
      <c r="D4155" s="0" t="s">
        <v>520</v>
      </c>
      <c r="E4155" s="0" t="s">
        <v>531</v>
      </c>
      <c r="F4155" s="0" t="s">
        <v>539</v>
      </c>
      <c r="G4155" s="0" t="s">
        <v>530</v>
      </c>
    </row>
    <row r="4156" customFormat="false" ht="12.8" hidden="false" customHeight="false" outlineLevel="0" collapsed="false">
      <c r="A4156" s="0" t="s">
        <v>24</v>
      </c>
      <c r="B4156" s="0" t="s">
        <v>459</v>
      </c>
      <c r="C4156" s="0" t="s">
        <v>519</v>
      </c>
      <c r="D4156" s="0" t="s">
        <v>520</v>
      </c>
      <c r="E4156" s="0" t="s">
        <v>533</v>
      </c>
      <c r="F4156" s="0" t="s">
        <v>539</v>
      </c>
      <c r="G4156" s="0" t="s">
        <v>530</v>
      </c>
    </row>
    <row r="4157" customFormat="false" ht="12.8" hidden="false" customHeight="false" outlineLevel="0" collapsed="false">
      <c r="A4157" s="0" t="s">
        <v>24</v>
      </c>
      <c r="B4157" s="0" t="s">
        <v>459</v>
      </c>
      <c r="C4157" s="0" t="s">
        <v>519</v>
      </c>
      <c r="D4157" s="0" t="s">
        <v>520</v>
      </c>
      <c r="E4157" s="0" t="s">
        <v>534</v>
      </c>
      <c r="F4157" s="0" t="s">
        <v>539</v>
      </c>
      <c r="G4157" s="0" t="s">
        <v>530</v>
      </c>
    </row>
    <row r="4158" customFormat="false" ht="12.8" hidden="false" customHeight="false" outlineLevel="0" collapsed="false">
      <c r="A4158" s="0" t="s">
        <v>24</v>
      </c>
      <c r="B4158" s="0" t="s">
        <v>459</v>
      </c>
      <c r="C4158" s="0" t="s">
        <v>519</v>
      </c>
      <c r="D4158" s="0" t="s">
        <v>520</v>
      </c>
      <c r="E4158" s="0" t="s">
        <v>535</v>
      </c>
      <c r="F4158" s="0" t="s">
        <v>539</v>
      </c>
      <c r="G4158" s="0" t="s">
        <v>530</v>
      </c>
    </row>
    <row r="4159" customFormat="false" ht="12.8" hidden="false" customHeight="false" outlineLevel="0" collapsed="false">
      <c r="A4159" s="0" t="s">
        <v>24</v>
      </c>
      <c r="B4159" s="0" t="s">
        <v>459</v>
      </c>
      <c r="C4159" s="0" t="s">
        <v>519</v>
      </c>
      <c r="D4159" s="0" t="s">
        <v>520</v>
      </c>
      <c r="E4159" s="0" t="s">
        <v>536</v>
      </c>
      <c r="F4159" s="0" t="s">
        <v>539</v>
      </c>
      <c r="G4159" s="0" t="s">
        <v>530</v>
      </c>
    </row>
    <row r="4160" customFormat="false" ht="12.8" hidden="false" customHeight="false" outlineLevel="0" collapsed="false">
      <c r="A4160" s="0" t="s">
        <v>24</v>
      </c>
      <c r="B4160" s="0" t="s">
        <v>459</v>
      </c>
      <c r="C4160" s="0" t="s">
        <v>521</v>
      </c>
      <c r="D4160" s="0" t="s">
        <v>520</v>
      </c>
      <c r="E4160" s="0" t="s">
        <v>537</v>
      </c>
      <c r="F4160" s="0" t="s">
        <v>539</v>
      </c>
      <c r="G4160" s="0" t="s">
        <v>530</v>
      </c>
    </row>
    <row r="4161" customFormat="false" ht="12.8" hidden="false" customHeight="false" outlineLevel="0" collapsed="false">
      <c r="A4161" s="0" t="s">
        <v>24</v>
      </c>
      <c r="B4161" s="0" t="s">
        <v>459</v>
      </c>
      <c r="C4161" s="0" t="s">
        <v>521</v>
      </c>
      <c r="D4161" s="0" t="s">
        <v>520</v>
      </c>
      <c r="E4161" s="0" t="s">
        <v>531</v>
      </c>
      <c r="F4161" s="0" t="s">
        <v>539</v>
      </c>
      <c r="G4161" s="0" t="s">
        <v>530</v>
      </c>
    </row>
    <row r="4162" customFormat="false" ht="12.8" hidden="false" customHeight="false" outlineLevel="0" collapsed="false">
      <c r="A4162" s="0" t="s">
        <v>24</v>
      </c>
      <c r="B4162" s="0" t="s">
        <v>459</v>
      </c>
      <c r="C4162" s="0" t="s">
        <v>521</v>
      </c>
      <c r="D4162" s="0" t="s">
        <v>520</v>
      </c>
      <c r="E4162" s="0" t="s">
        <v>538</v>
      </c>
      <c r="F4162" s="0" t="s">
        <v>539</v>
      </c>
      <c r="G4162" s="0" t="s">
        <v>530</v>
      </c>
    </row>
    <row r="4163" customFormat="false" ht="12.8" hidden="false" customHeight="false" outlineLevel="0" collapsed="false">
      <c r="A4163" s="0" t="s">
        <v>24</v>
      </c>
      <c r="B4163" s="0" t="s">
        <v>459</v>
      </c>
      <c r="C4163" s="0" t="s">
        <v>521</v>
      </c>
      <c r="D4163" s="0" t="s">
        <v>520</v>
      </c>
      <c r="E4163" s="0" t="s">
        <v>536</v>
      </c>
      <c r="F4163" s="0" t="s">
        <v>539</v>
      </c>
      <c r="G4163" s="0" t="s">
        <v>530</v>
      </c>
    </row>
    <row r="4164" customFormat="false" ht="12.8" hidden="false" customHeight="false" outlineLevel="0" collapsed="false">
      <c r="A4164" s="0" t="s">
        <v>24</v>
      </c>
      <c r="B4164" s="0" t="s">
        <v>460</v>
      </c>
      <c r="C4164" s="0" t="s">
        <v>519</v>
      </c>
      <c r="D4164" s="0" t="s">
        <v>520</v>
      </c>
      <c r="E4164" s="0" t="s">
        <v>528</v>
      </c>
      <c r="F4164" s="0" t="s">
        <v>529</v>
      </c>
      <c r="G4164" s="0" t="s">
        <v>530</v>
      </c>
    </row>
    <row r="4165" customFormat="false" ht="12.8" hidden="false" customHeight="false" outlineLevel="0" collapsed="false">
      <c r="A4165" s="0" t="s">
        <v>24</v>
      </c>
      <c r="B4165" s="0" t="s">
        <v>460</v>
      </c>
      <c r="C4165" s="0" t="s">
        <v>519</v>
      </c>
      <c r="D4165" s="0" t="s">
        <v>520</v>
      </c>
      <c r="E4165" s="0" t="s">
        <v>531</v>
      </c>
      <c r="F4165" s="0" t="s">
        <v>529</v>
      </c>
      <c r="G4165" s="0" t="s">
        <v>530</v>
      </c>
    </row>
    <row r="4166" customFormat="false" ht="12.8" hidden="false" customHeight="false" outlineLevel="0" collapsed="false">
      <c r="A4166" s="0" t="s">
        <v>24</v>
      </c>
      <c r="B4166" s="0" t="s">
        <v>460</v>
      </c>
      <c r="C4166" s="0" t="s">
        <v>519</v>
      </c>
      <c r="D4166" s="0" t="s">
        <v>520</v>
      </c>
      <c r="E4166" s="0" t="s">
        <v>533</v>
      </c>
      <c r="F4166" s="0" t="s">
        <v>529</v>
      </c>
      <c r="G4166" s="0" t="s">
        <v>530</v>
      </c>
    </row>
    <row r="4167" customFormat="false" ht="12.8" hidden="false" customHeight="false" outlineLevel="0" collapsed="false">
      <c r="A4167" s="0" t="s">
        <v>24</v>
      </c>
      <c r="B4167" s="0" t="s">
        <v>460</v>
      </c>
      <c r="C4167" s="0" t="s">
        <v>519</v>
      </c>
      <c r="D4167" s="0" t="s">
        <v>520</v>
      </c>
      <c r="E4167" s="0" t="s">
        <v>534</v>
      </c>
      <c r="F4167" s="0" t="s">
        <v>529</v>
      </c>
      <c r="G4167" s="0" t="s">
        <v>530</v>
      </c>
    </row>
    <row r="4168" customFormat="false" ht="12.8" hidden="false" customHeight="false" outlineLevel="0" collapsed="false">
      <c r="A4168" s="0" t="s">
        <v>24</v>
      </c>
      <c r="B4168" s="0" t="s">
        <v>460</v>
      </c>
      <c r="C4168" s="0" t="s">
        <v>519</v>
      </c>
      <c r="D4168" s="0" t="s">
        <v>520</v>
      </c>
      <c r="E4168" s="0" t="s">
        <v>535</v>
      </c>
      <c r="F4168" s="0" t="s">
        <v>529</v>
      </c>
      <c r="G4168" s="0" t="s">
        <v>530</v>
      </c>
    </row>
    <row r="4169" customFormat="false" ht="12.8" hidden="false" customHeight="false" outlineLevel="0" collapsed="false">
      <c r="A4169" s="0" t="s">
        <v>24</v>
      </c>
      <c r="B4169" s="0" t="s">
        <v>460</v>
      </c>
      <c r="C4169" s="0" t="s">
        <v>519</v>
      </c>
      <c r="D4169" s="0" t="s">
        <v>520</v>
      </c>
      <c r="E4169" s="0" t="s">
        <v>536</v>
      </c>
      <c r="F4169" s="0" t="s">
        <v>529</v>
      </c>
      <c r="G4169" s="0" t="s">
        <v>530</v>
      </c>
    </row>
    <row r="4170" customFormat="false" ht="12.8" hidden="false" customHeight="false" outlineLevel="0" collapsed="false">
      <c r="A4170" s="0" t="s">
        <v>24</v>
      </c>
      <c r="B4170" s="0" t="s">
        <v>460</v>
      </c>
      <c r="C4170" s="0" t="s">
        <v>521</v>
      </c>
      <c r="D4170" s="0" t="s">
        <v>520</v>
      </c>
      <c r="E4170" s="0" t="s">
        <v>537</v>
      </c>
      <c r="F4170" s="0" t="s">
        <v>529</v>
      </c>
      <c r="G4170" s="0" t="s">
        <v>530</v>
      </c>
    </row>
    <row r="4171" customFormat="false" ht="12.8" hidden="false" customHeight="false" outlineLevel="0" collapsed="false">
      <c r="A4171" s="0" t="s">
        <v>24</v>
      </c>
      <c r="B4171" s="0" t="s">
        <v>460</v>
      </c>
      <c r="C4171" s="0" t="s">
        <v>521</v>
      </c>
      <c r="D4171" s="0" t="s">
        <v>520</v>
      </c>
      <c r="E4171" s="0" t="s">
        <v>531</v>
      </c>
      <c r="F4171" s="0" t="s">
        <v>529</v>
      </c>
      <c r="G4171" s="0" t="s">
        <v>530</v>
      </c>
    </row>
    <row r="4172" customFormat="false" ht="12.8" hidden="false" customHeight="false" outlineLevel="0" collapsed="false">
      <c r="A4172" s="0" t="s">
        <v>24</v>
      </c>
      <c r="B4172" s="0" t="s">
        <v>460</v>
      </c>
      <c r="C4172" s="0" t="s">
        <v>521</v>
      </c>
      <c r="D4172" s="0" t="s">
        <v>520</v>
      </c>
      <c r="E4172" s="0" t="s">
        <v>538</v>
      </c>
      <c r="F4172" s="0" t="s">
        <v>529</v>
      </c>
      <c r="G4172" s="0" t="s">
        <v>530</v>
      </c>
    </row>
    <row r="4173" customFormat="false" ht="12.8" hidden="false" customHeight="false" outlineLevel="0" collapsed="false">
      <c r="A4173" s="0" t="s">
        <v>24</v>
      </c>
      <c r="B4173" s="0" t="s">
        <v>460</v>
      </c>
      <c r="C4173" s="0" t="s">
        <v>521</v>
      </c>
      <c r="D4173" s="0" t="s">
        <v>520</v>
      </c>
      <c r="E4173" s="0" t="s">
        <v>536</v>
      </c>
      <c r="F4173" s="0" t="s">
        <v>529</v>
      </c>
      <c r="G4173" s="0" t="s">
        <v>530</v>
      </c>
    </row>
    <row r="4174" customFormat="false" ht="12.8" hidden="false" customHeight="false" outlineLevel="0" collapsed="false">
      <c r="A4174" s="0" t="s">
        <v>24</v>
      </c>
      <c r="B4174" s="0" t="s">
        <v>461</v>
      </c>
      <c r="C4174" s="0" t="s">
        <v>519</v>
      </c>
      <c r="D4174" s="0" t="s">
        <v>520</v>
      </c>
      <c r="E4174" s="0" t="s">
        <v>528</v>
      </c>
      <c r="F4174" s="0" t="s">
        <v>529</v>
      </c>
      <c r="G4174" s="0" t="s">
        <v>530</v>
      </c>
    </row>
    <row r="4175" customFormat="false" ht="12.8" hidden="false" customHeight="false" outlineLevel="0" collapsed="false">
      <c r="A4175" s="0" t="s">
        <v>24</v>
      </c>
      <c r="B4175" s="0" t="s">
        <v>461</v>
      </c>
      <c r="C4175" s="0" t="s">
        <v>519</v>
      </c>
      <c r="D4175" s="0" t="s">
        <v>520</v>
      </c>
      <c r="E4175" s="0" t="s">
        <v>531</v>
      </c>
      <c r="F4175" s="0" t="s">
        <v>529</v>
      </c>
      <c r="G4175" s="0" t="s">
        <v>530</v>
      </c>
    </row>
    <row r="4176" customFormat="false" ht="12.8" hidden="false" customHeight="false" outlineLevel="0" collapsed="false">
      <c r="A4176" s="0" t="s">
        <v>24</v>
      </c>
      <c r="B4176" s="0" t="s">
        <v>461</v>
      </c>
      <c r="C4176" s="0" t="s">
        <v>519</v>
      </c>
      <c r="D4176" s="0" t="s">
        <v>520</v>
      </c>
      <c r="E4176" s="0" t="s">
        <v>533</v>
      </c>
      <c r="F4176" s="0" t="s">
        <v>529</v>
      </c>
      <c r="G4176" s="0" t="s">
        <v>530</v>
      </c>
    </row>
    <row r="4177" customFormat="false" ht="12.8" hidden="false" customHeight="false" outlineLevel="0" collapsed="false">
      <c r="A4177" s="0" t="s">
        <v>24</v>
      </c>
      <c r="B4177" s="0" t="s">
        <v>461</v>
      </c>
      <c r="C4177" s="0" t="s">
        <v>519</v>
      </c>
      <c r="D4177" s="0" t="s">
        <v>520</v>
      </c>
      <c r="E4177" s="0" t="s">
        <v>534</v>
      </c>
      <c r="F4177" s="0" t="s">
        <v>529</v>
      </c>
      <c r="G4177" s="0" t="s">
        <v>530</v>
      </c>
    </row>
    <row r="4178" customFormat="false" ht="12.8" hidden="false" customHeight="false" outlineLevel="0" collapsed="false">
      <c r="A4178" s="0" t="s">
        <v>24</v>
      </c>
      <c r="B4178" s="0" t="s">
        <v>461</v>
      </c>
      <c r="C4178" s="0" t="s">
        <v>519</v>
      </c>
      <c r="D4178" s="0" t="s">
        <v>520</v>
      </c>
      <c r="E4178" s="0" t="s">
        <v>535</v>
      </c>
      <c r="F4178" s="0" t="s">
        <v>529</v>
      </c>
      <c r="G4178" s="0" t="s">
        <v>530</v>
      </c>
    </row>
    <row r="4179" customFormat="false" ht="12.8" hidden="false" customHeight="false" outlineLevel="0" collapsed="false">
      <c r="A4179" s="0" t="s">
        <v>24</v>
      </c>
      <c r="B4179" s="0" t="s">
        <v>461</v>
      </c>
      <c r="C4179" s="0" t="s">
        <v>519</v>
      </c>
      <c r="D4179" s="0" t="s">
        <v>520</v>
      </c>
      <c r="E4179" s="0" t="s">
        <v>536</v>
      </c>
      <c r="F4179" s="0" t="s">
        <v>529</v>
      </c>
      <c r="G4179" s="0" t="s">
        <v>530</v>
      </c>
    </row>
    <row r="4180" customFormat="false" ht="12.8" hidden="false" customHeight="false" outlineLevel="0" collapsed="false">
      <c r="A4180" s="0" t="s">
        <v>24</v>
      </c>
      <c r="B4180" s="0" t="s">
        <v>461</v>
      </c>
      <c r="C4180" s="0" t="s">
        <v>521</v>
      </c>
      <c r="D4180" s="0" t="s">
        <v>520</v>
      </c>
      <c r="E4180" s="0" t="s">
        <v>537</v>
      </c>
      <c r="F4180" s="0" t="s">
        <v>529</v>
      </c>
      <c r="G4180" s="0" t="s">
        <v>530</v>
      </c>
    </row>
    <row r="4181" customFormat="false" ht="12.8" hidden="false" customHeight="false" outlineLevel="0" collapsed="false">
      <c r="A4181" s="0" t="s">
        <v>24</v>
      </c>
      <c r="B4181" s="0" t="s">
        <v>461</v>
      </c>
      <c r="C4181" s="0" t="s">
        <v>521</v>
      </c>
      <c r="D4181" s="0" t="s">
        <v>520</v>
      </c>
      <c r="E4181" s="0" t="s">
        <v>531</v>
      </c>
      <c r="F4181" s="0" t="s">
        <v>529</v>
      </c>
      <c r="G4181" s="0" t="s">
        <v>530</v>
      </c>
    </row>
    <row r="4182" customFormat="false" ht="12.8" hidden="false" customHeight="false" outlineLevel="0" collapsed="false">
      <c r="A4182" s="0" t="s">
        <v>24</v>
      </c>
      <c r="B4182" s="0" t="s">
        <v>461</v>
      </c>
      <c r="C4182" s="0" t="s">
        <v>521</v>
      </c>
      <c r="D4182" s="0" t="s">
        <v>520</v>
      </c>
      <c r="E4182" s="0" t="s">
        <v>538</v>
      </c>
      <c r="F4182" s="0" t="s">
        <v>529</v>
      </c>
      <c r="G4182" s="0" t="s">
        <v>530</v>
      </c>
    </row>
    <row r="4183" customFormat="false" ht="12.8" hidden="false" customHeight="false" outlineLevel="0" collapsed="false">
      <c r="A4183" s="0" t="s">
        <v>24</v>
      </c>
      <c r="B4183" s="0" t="s">
        <v>461</v>
      </c>
      <c r="C4183" s="0" t="s">
        <v>521</v>
      </c>
      <c r="D4183" s="0" t="s">
        <v>520</v>
      </c>
      <c r="E4183" s="0" t="s">
        <v>536</v>
      </c>
      <c r="F4183" s="0" t="s">
        <v>529</v>
      </c>
      <c r="G4183" s="0" t="s">
        <v>530</v>
      </c>
    </row>
    <row r="4184" customFormat="false" ht="12.8" hidden="false" customHeight="false" outlineLevel="0" collapsed="false">
      <c r="A4184" s="0" t="s">
        <v>24</v>
      </c>
      <c r="B4184" s="0" t="s">
        <v>462</v>
      </c>
      <c r="C4184" s="0" t="s">
        <v>519</v>
      </c>
      <c r="D4184" s="0" t="s">
        <v>520</v>
      </c>
      <c r="E4184" s="0" t="s">
        <v>528</v>
      </c>
      <c r="F4184" s="0" t="s">
        <v>529</v>
      </c>
      <c r="G4184" s="0" t="s">
        <v>530</v>
      </c>
    </row>
    <row r="4185" customFormat="false" ht="12.8" hidden="false" customHeight="false" outlineLevel="0" collapsed="false">
      <c r="A4185" s="0" t="s">
        <v>24</v>
      </c>
      <c r="B4185" s="0" t="s">
        <v>462</v>
      </c>
      <c r="C4185" s="0" t="s">
        <v>519</v>
      </c>
      <c r="D4185" s="0" t="s">
        <v>520</v>
      </c>
      <c r="E4185" s="0" t="s">
        <v>531</v>
      </c>
      <c r="F4185" s="0" t="s">
        <v>529</v>
      </c>
      <c r="G4185" s="0" t="s">
        <v>530</v>
      </c>
    </row>
    <row r="4186" customFormat="false" ht="12.8" hidden="false" customHeight="false" outlineLevel="0" collapsed="false">
      <c r="A4186" s="0" t="s">
        <v>24</v>
      </c>
      <c r="B4186" s="0" t="s">
        <v>462</v>
      </c>
      <c r="C4186" s="0" t="s">
        <v>519</v>
      </c>
      <c r="D4186" s="0" t="s">
        <v>520</v>
      </c>
      <c r="E4186" s="0" t="s">
        <v>533</v>
      </c>
      <c r="F4186" s="0" t="s">
        <v>529</v>
      </c>
      <c r="G4186" s="0" t="s">
        <v>530</v>
      </c>
    </row>
    <row r="4187" customFormat="false" ht="12.8" hidden="false" customHeight="false" outlineLevel="0" collapsed="false">
      <c r="A4187" s="0" t="s">
        <v>24</v>
      </c>
      <c r="B4187" s="0" t="s">
        <v>462</v>
      </c>
      <c r="C4187" s="0" t="s">
        <v>519</v>
      </c>
      <c r="D4187" s="0" t="s">
        <v>520</v>
      </c>
      <c r="E4187" s="0" t="s">
        <v>534</v>
      </c>
      <c r="F4187" s="0" t="s">
        <v>529</v>
      </c>
      <c r="G4187" s="0" t="s">
        <v>530</v>
      </c>
    </row>
    <row r="4188" customFormat="false" ht="12.8" hidden="false" customHeight="false" outlineLevel="0" collapsed="false">
      <c r="A4188" s="0" t="s">
        <v>24</v>
      </c>
      <c r="B4188" s="0" t="s">
        <v>462</v>
      </c>
      <c r="C4188" s="0" t="s">
        <v>519</v>
      </c>
      <c r="D4188" s="0" t="s">
        <v>520</v>
      </c>
      <c r="E4188" s="0" t="s">
        <v>535</v>
      </c>
      <c r="F4188" s="0" t="s">
        <v>529</v>
      </c>
      <c r="G4188" s="0" t="s">
        <v>530</v>
      </c>
    </row>
    <row r="4189" customFormat="false" ht="12.8" hidden="false" customHeight="false" outlineLevel="0" collapsed="false">
      <c r="A4189" s="0" t="s">
        <v>24</v>
      </c>
      <c r="B4189" s="0" t="s">
        <v>462</v>
      </c>
      <c r="C4189" s="0" t="s">
        <v>519</v>
      </c>
      <c r="D4189" s="0" t="s">
        <v>520</v>
      </c>
      <c r="E4189" s="0" t="s">
        <v>536</v>
      </c>
      <c r="F4189" s="0" t="s">
        <v>529</v>
      </c>
      <c r="G4189" s="0" t="s">
        <v>530</v>
      </c>
    </row>
    <row r="4190" customFormat="false" ht="12.8" hidden="false" customHeight="false" outlineLevel="0" collapsed="false">
      <c r="A4190" s="0" t="s">
        <v>24</v>
      </c>
      <c r="B4190" s="0" t="s">
        <v>462</v>
      </c>
      <c r="C4190" s="0" t="s">
        <v>521</v>
      </c>
      <c r="D4190" s="0" t="s">
        <v>520</v>
      </c>
      <c r="E4190" s="0" t="s">
        <v>537</v>
      </c>
      <c r="F4190" s="0" t="s">
        <v>529</v>
      </c>
      <c r="G4190" s="0" t="s">
        <v>530</v>
      </c>
    </row>
    <row r="4191" customFormat="false" ht="12.8" hidden="false" customHeight="false" outlineLevel="0" collapsed="false">
      <c r="A4191" s="0" t="s">
        <v>24</v>
      </c>
      <c r="B4191" s="0" t="s">
        <v>462</v>
      </c>
      <c r="C4191" s="0" t="s">
        <v>521</v>
      </c>
      <c r="D4191" s="0" t="s">
        <v>520</v>
      </c>
      <c r="E4191" s="0" t="s">
        <v>531</v>
      </c>
      <c r="F4191" s="0" t="s">
        <v>529</v>
      </c>
      <c r="G4191" s="0" t="s">
        <v>530</v>
      </c>
    </row>
    <row r="4192" customFormat="false" ht="12.8" hidden="false" customHeight="false" outlineLevel="0" collapsed="false">
      <c r="A4192" s="0" t="s">
        <v>24</v>
      </c>
      <c r="B4192" s="0" t="s">
        <v>462</v>
      </c>
      <c r="C4192" s="0" t="s">
        <v>521</v>
      </c>
      <c r="D4192" s="0" t="s">
        <v>520</v>
      </c>
      <c r="E4192" s="0" t="s">
        <v>538</v>
      </c>
      <c r="F4192" s="0" t="s">
        <v>529</v>
      </c>
      <c r="G4192" s="0" t="s">
        <v>530</v>
      </c>
    </row>
    <row r="4193" customFormat="false" ht="12.8" hidden="false" customHeight="false" outlineLevel="0" collapsed="false">
      <c r="A4193" s="0" t="s">
        <v>24</v>
      </c>
      <c r="B4193" s="0" t="s">
        <v>462</v>
      </c>
      <c r="C4193" s="0" t="s">
        <v>521</v>
      </c>
      <c r="D4193" s="0" t="s">
        <v>520</v>
      </c>
      <c r="E4193" s="0" t="s">
        <v>536</v>
      </c>
      <c r="F4193" s="0" t="s">
        <v>529</v>
      </c>
      <c r="G4193" s="0" t="s">
        <v>530</v>
      </c>
    </row>
    <row r="4194" customFormat="false" ht="12.8" hidden="false" customHeight="false" outlineLevel="0" collapsed="false">
      <c r="A4194" s="0" t="s">
        <v>24</v>
      </c>
      <c r="B4194" s="0" t="s">
        <v>463</v>
      </c>
      <c r="C4194" s="0" t="s">
        <v>519</v>
      </c>
      <c r="D4194" s="0" t="s">
        <v>520</v>
      </c>
      <c r="E4194" s="0" t="s">
        <v>528</v>
      </c>
      <c r="F4194" s="0" t="s">
        <v>529</v>
      </c>
      <c r="G4194" s="0" t="s">
        <v>530</v>
      </c>
    </row>
    <row r="4195" customFormat="false" ht="12.8" hidden="false" customHeight="false" outlineLevel="0" collapsed="false">
      <c r="A4195" s="0" t="s">
        <v>24</v>
      </c>
      <c r="B4195" s="0" t="s">
        <v>463</v>
      </c>
      <c r="C4195" s="0" t="s">
        <v>519</v>
      </c>
      <c r="D4195" s="0" t="s">
        <v>520</v>
      </c>
      <c r="E4195" s="0" t="s">
        <v>531</v>
      </c>
      <c r="F4195" s="0" t="s">
        <v>529</v>
      </c>
      <c r="G4195" s="0" t="s">
        <v>530</v>
      </c>
    </row>
    <row r="4196" customFormat="false" ht="12.8" hidden="false" customHeight="false" outlineLevel="0" collapsed="false">
      <c r="A4196" s="0" t="s">
        <v>24</v>
      </c>
      <c r="B4196" s="0" t="s">
        <v>463</v>
      </c>
      <c r="C4196" s="0" t="s">
        <v>519</v>
      </c>
      <c r="D4196" s="0" t="s">
        <v>520</v>
      </c>
      <c r="E4196" s="0" t="s">
        <v>533</v>
      </c>
      <c r="F4196" s="0" t="s">
        <v>529</v>
      </c>
      <c r="G4196" s="0" t="s">
        <v>530</v>
      </c>
    </row>
    <row r="4197" customFormat="false" ht="12.8" hidden="false" customHeight="false" outlineLevel="0" collapsed="false">
      <c r="A4197" s="0" t="s">
        <v>24</v>
      </c>
      <c r="B4197" s="0" t="s">
        <v>463</v>
      </c>
      <c r="C4197" s="0" t="s">
        <v>519</v>
      </c>
      <c r="D4197" s="0" t="s">
        <v>520</v>
      </c>
      <c r="E4197" s="0" t="s">
        <v>534</v>
      </c>
      <c r="F4197" s="0" t="s">
        <v>529</v>
      </c>
      <c r="G4197" s="0" t="s">
        <v>530</v>
      </c>
    </row>
    <row r="4198" customFormat="false" ht="12.8" hidden="false" customHeight="false" outlineLevel="0" collapsed="false">
      <c r="A4198" s="0" t="s">
        <v>24</v>
      </c>
      <c r="B4198" s="0" t="s">
        <v>463</v>
      </c>
      <c r="C4198" s="0" t="s">
        <v>519</v>
      </c>
      <c r="D4198" s="0" t="s">
        <v>520</v>
      </c>
      <c r="E4198" s="0" t="s">
        <v>535</v>
      </c>
      <c r="F4198" s="0" t="s">
        <v>529</v>
      </c>
      <c r="G4198" s="0" t="s">
        <v>530</v>
      </c>
    </row>
    <row r="4199" customFormat="false" ht="12.8" hidden="false" customHeight="false" outlineLevel="0" collapsed="false">
      <c r="A4199" s="0" t="s">
        <v>24</v>
      </c>
      <c r="B4199" s="0" t="s">
        <v>463</v>
      </c>
      <c r="C4199" s="0" t="s">
        <v>519</v>
      </c>
      <c r="D4199" s="0" t="s">
        <v>520</v>
      </c>
      <c r="E4199" s="0" t="s">
        <v>536</v>
      </c>
      <c r="F4199" s="0" t="s">
        <v>529</v>
      </c>
      <c r="G4199" s="0" t="s">
        <v>530</v>
      </c>
    </row>
    <row r="4200" customFormat="false" ht="12.8" hidden="false" customHeight="false" outlineLevel="0" collapsed="false">
      <c r="A4200" s="0" t="s">
        <v>24</v>
      </c>
      <c r="B4200" s="0" t="s">
        <v>463</v>
      </c>
      <c r="C4200" s="0" t="s">
        <v>521</v>
      </c>
      <c r="D4200" s="0" t="s">
        <v>520</v>
      </c>
      <c r="E4200" s="0" t="s">
        <v>537</v>
      </c>
      <c r="F4200" s="0" t="s">
        <v>529</v>
      </c>
      <c r="G4200" s="0" t="s">
        <v>530</v>
      </c>
    </row>
    <row r="4201" customFormat="false" ht="12.8" hidden="false" customHeight="false" outlineLevel="0" collapsed="false">
      <c r="A4201" s="0" t="s">
        <v>24</v>
      </c>
      <c r="B4201" s="0" t="s">
        <v>463</v>
      </c>
      <c r="C4201" s="0" t="s">
        <v>521</v>
      </c>
      <c r="D4201" s="0" t="s">
        <v>520</v>
      </c>
      <c r="E4201" s="0" t="s">
        <v>531</v>
      </c>
      <c r="F4201" s="0" t="s">
        <v>529</v>
      </c>
      <c r="G4201" s="0" t="s">
        <v>530</v>
      </c>
    </row>
    <row r="4202" customFormat="false" ht="12.8" hidden="false" customHeight="false" outlineLevel="0" collapsed="false">
      <c r="A4202" s="0" t="s">
        <v>24</v>
      </c>
      <c r="B4202" s="0" t="s">
        <v>463</v>
      </c>
      <c r="C4202" s="0" t="s">
        <v>521</v>
      </c>
      <c r="D4202" s="0" t="s">
        <v>520</v>
      </c>
      <c r="E4202" s="0" t="s">
        <v>538</v>
      </c>
      <c r="F4202" s="0" t="s">
        <v>529</v>
      </c>
      <c r="G4202" s="0" t="s">
        <v>530</v>
      </c>
    </row>
    <row r="4203" customFormat="false" ht="12.8" hidden="false" customHeight="false" outlineLevel="0" collapsed="false">
      <c r="A4203" s="0" t="s">
        <v>24</v>
      </c>
      <c r="B4203" s="0" t="s">
        <v>463</v>
      </c>
      <c r="C4203" s="0" t="s">
        <v>521</v>
      </c>
      <c r="D4203" s="0" t="s">
        <v>520</v>
      </c>
      <c r="E4203" s="0" t="s">
        <v>536</v>
      </c>
      <c r="F4203" s="0" t="s">
        <v>529</v>
      </c>
      <c r="G4203" s="0" t="s">
        <v>530</v>
      </c>
    </row>
    <row r="4204" customFormat="false" ht="12.8" hidden="false" customHeight="false" outlineLevel="0" collapsed="false">
      <c r="A4204" s="0" t="s">
        <v>24</v>
      </c>
      <c r="B4204" s="0" t="s">
        <v>464</v>
      </c>
      <c r="C4204" s="0" t="s">
        <v>519</v>
      </c>
      <c r="D4204" s="0" t="s">
        <v>520</v>
      </c>
      <c r="E4204" s="0" t="s">
        <v>542</v>
      </c>
      <c r="F4204" s="0" t="s">
        <v>543</v>
      </c>
      <c r="G4204" s="0" t="s">
        <v>530</v>
      </c>
    </row>
    <row r="4205" customFormat="false" ht="12.8" hidden="false" customHeight="false" outlineLevel="0" collapsed="false">
      <c r="A4205" s="0" t="s">
        <v>24</v>
      </c>
      <c r="B4205" s="0" t="s">
        <v>464</v>
      </c>
      <c r="C4205" s="0" t="s">
        <v>519</v>
      </c>
      <c r="D4205" s="0" t="s">
        <v>520</v>
      </c>
      <c r="E4205" s="0" t="s">
        <v>531</v>
      </c>
      <c r="F4205" s="0" t="s">
        <v>543</v>
      </c>
      <c r="G4205" s="0" t="s">
        <v>530</v>
      </c>
    </row>
    <row r="4206" customFormat="false" ht="12.8" hidden="false" customHeight="false" outlineLevel="0" collapsed="false">
      <c r="A4206" s="0" t="s">
        <v>24</v>
      </c>
      <c r="B4206" s="0" t="s">
        <v>464</v>
      </c>
      <c r="C4206" s="0" t="s">
        <v>519</v>
      </c>
      <c r="D4206" s="0" t="s">
        <v>520</v>
      </c>
      <c r="E4206" s="0" t="s">
        <v>544</v>
      </c>
      <c r="F4206" s="0" t="s">
        <v>543</v>
      </c>
      <c r="G4206" s="0" t="s">
        <v>530</v>
      </c>
    </row>
    <row r="4207" customFormat="false" ht="12.8" hidden="false" customHeight="false" outlineLevel="0" collapsed="false">
      <c r="A4207" s="0" t="s">
        <v>24</v>
      </c>
      <c r="B4207" s="0" t="s">
        <v>464</v>
      </c>
      <c r="C4207" s="0" t="s">
        <v>519</v>
      </c>
      <c r="D4207" s="0" t="s">
        <v>520</v>
      </c>
      <c r="E4207" s="0" t="s">
        <v>545</v>
      </c>
      <c r="F4207" s="0" t="s">
        <v>543</v>
      </c>
      <c r="G4207" s="0" t="s">
        <v>530</v>
      </c>
    </row>
    <row r="4208" customFormat="false" ht="12.8" hidden="false" customHeight="false" outlineLevel="0" collapsed="false">
      <c r="A4208" s="0" t="s">
        <v>24</v>
      </c>
      <c r="B4208" s="0" t="s">
        <v>464</v>
      </c>
      <c r="C4208" s="0" t="s">
        <v>519</v>
      </c>
      <c r="D4208" s="0" t="s">
        <v>520</v>
      </c>
      <c r="E4208" s="0" t="s">
        <v>536</v>
      </c>
      <c r="F4208" s="0" t="s">
        <v>543</v>
      </c>
      <c r="G4208" s="0" t="s">
        <v>530</v>
      </c>
    </row>
    <row r="4209" customFormat="false" ht="12.8" hidden="false" customHeight="false" outlineLevel="0" collapsed="false">
      <c r="A4209" s="0" t="s">
        <v>24</v>
      </c>
      <c r="B4209" s="0" t="s">
        <v>464</v>
      </c>
      <c r="C4209" s="0" t="s">
        <v>521</v>
      </c>
      <c r="D4209" s="0" t="s">
        <v>520</v>
      </c>
      <c r="E4209" s="0" t="s">
        <v>542</v>
      </c>
      <c r="F4209" s="0" t="s">
        <v>543</v>
      </c>
      <c r="G4209" s="0" t="s">
        <v>530</v>
      </c>
    </row>
    <row r="4210" customFormat="false" ht="12.8" hidden="false" customHeight="false" outlineLevel="0" collapsed="false">
      <c r="A4210" s="0" t="s">
        <v>24</v>
      </c>
      <c r="B4210" s="0" t="s">
        <v>464</v>
      </c>
      <c r="C4210" s="0" t="s">
        <v>521</v>
      </c>
      <c r="D4210" s="0" t="s">
        <v>520</v>
      </c>
      <c r="E4210" s="0" t="s">
        <v>537</v>
      </c>
      <c r="F4210" s="0" t="s">
        <v>543</v>
      </c>
      <c r="G4210" s="0" t="s">
        <v>530</v>
      </c>
    </row>
    <row r="4211" customFormat="false" ht="12.8" hidden="false" customHeight="false" outlineLevel="0" collapsed="false">
      <c r="A4211" s="0" t="s">
        <v>24</v>
      </c>
      <c r="B4211" s="0" t="s">
        <v>464</v>
      </c>
      <c r="C4211" s="0" t="s">
        <v>521</v>
      </c>
      <c r="D4211" s="0" t="s">
        <v>520</v>
      </c>
      <c r="E4211" s="0" t="s">
        <v>531</v>
      </c>
      <c r="F4211" s="0" t="s">
        <v>543</v>
      </c>
      <c r="G4211" s="0" t="s">
        <v>530</v>
      </c>
    </row>
    <row r="4212" customFormat="false" ht="12.8" hidden="false" customHeight="false" outlineLevel="0" collapsed="false">
      <c r="A4212" s="0" t="s">
        <v>24</v>
      </c>
      <c r="B4212" s="0" t="s">
        <v>464</v>
      </c>
      <c r="C4212" s="0" t="s">
        <v>521</v>
      </c>
      <c r="D4212" s="0" t="s">
        <v>520</v>
      </c>
      <c r="E4212" s="0" t="s">
        <v>532</v>
      </c>
      <c r="F4212" s="0" t="s">
        <v>543</v>
      </c>
      <c r="G4212" s="0" t="s">
        <v>530</v>
      </c>
    </row>
    <row r="4213" customFormat="false" ht="12.8" hidden="false" customHeight="false" outlineLevel="0" collapsed="false">
      <c r="A4213" s="0" t="s">
        <v>24</v>
      </c>
      <c r="B4213" s="0" t="s">
        <v>464</v>
      </c>
      <c r="C4213" s="0" t="s">
        <v>521</v>
      </c>
      <c r="D4213" s="0" t="s">
        <v>520</v>
      </c>
      <c r="E4213" s="0" t="s">
        <v>536</v>
      </c>
      <c r="F4213" s="0" t="s">
        <v>543</v>
      </c>
      <c r="G4213" s="0" t="s">
        <v>530</v>
      </c>
    </row>
    <row r="4214" customFormat="false" ht="12.8" hidden="false" customHeight="false" outlineLevel="0" collapsed="false">
      <c r="A4214" s="0" t="s">
        <v>24</v>
      </c>
      <c r="B4214" s="0" t="s">
        <v>465</v>
      </c>
      <c r="C4214" s="0" t="s">
        <v>519</v>
      </c>
      <c r="D4214" s="0" t="s">
        <v>520</v>
      </c>
      <c r="E4214" s="0" t="s">
        <v>542</v>
      </c>
      <c r="F4214" s="0" t="s">
        <v>543</v>
      </c>
      <c r="G4214" s="0" t="s">
        <v>530</v>
      </c>
    </row>
    <row r="4215" customFormat="false" ht="12.8" hidden="false" customHeight="false" outlineLevel="0" collapsed="false">
      <c r="A4215" s="0" t="s">
        <v>24</v>
      </c>
      <c r="B4215" s="0" t="s">
        <v>465</v>
      </c>
      <c r="C4215" s="0" t="s">
        <v>519</v>
      </c>
      <c r="D4215" s="0" t="s">
        <v>520</v>
      </c>
      <c r="E4215" s="0" t="s">
        <v>531</v>
      </c>
      <c r="F4215" s="0" t="s">
        <v>543</v>
      </c>
      <c r="G4215" s="0" t="s">
        <v>530</v>
      </c>
    </row>
    <row r="4216" customFormat="false" ht="12.8" hidden="false" customHeight="false" outlineLevel="0" collapsed="false">
      <c r="A4216" s="0" t="s">
        <v>24</v>
      </c>
      <c r="B4216" s="0" t="s">
        <v>465</v>
      </c>
      <c r="C4216" s="0" t="s">
        <v>519</v>
      </c>
      <c r="D4216" s="0" t="s">
        <v>520</v>
      </c>
      <c r="E4216" s="0" t="s">
        <v>544</v>
      </c>
      <c r="F4216" s="0" t="s">
        <v>543</v>
      </c>
      <c r="G4216" s="0" t="s">
        <v>530</v>
      </c>
    </row>
    <row r="4217" customFormat="false" ht="12.8" hidden="false" customHeight="false" outlineLevel="0" collapsed="false">
      <c r="A4217" s="0" t="s">
        <v>24</v>
      </c>
      <c r="B4217" s="0" t="s">
        <v>465</v>
      </c>
      <c r="C4217" s="0" t="s">
        <v>519</v>
      </c>
      <c r="D4217" s="0" t="s">
        <v>520</v>
      </c>
      <c r="E4217" s="0" t="s">
        <v>545</v>
      </c>
      <c r="F4217" s="0" t="s">
        <v>543</v>
      </c>
      <c r="G4217" s="0" t="s">
        <v>530</v>
      </c>
    </row>
    <row r="4218" customFormat="false" ht="12.8" hidden="false" customHeight="false" outlineLevel="0" collapsed="false">
      <c r="A4218" s="0" t="s">
        <v>24</v>
      </c>
      <c r="B4218" s="0" t="s">
        <v>465</v>
      </c>
      <c r="C4218" s="0" t="s">
        <v>519</v>
      </c>
      <c r="D4218" s="0" t="s">
        <v>520</v>
      </c>
      <c r="E4218" s="0" t="s">
        <v>536</v>
      </c>
      <c r="F4218" s="0" t="s">
        <v>543</v>
      </c>
      <c r="G4218" s="0" t="s">
        <v>530</v>
      </c>
    </row>
    <row r="4219" customFormat="false" ht="12.8" hidden="false" customHeight="false" outlineLevel="0" collapsed="false">
      <c r="A4219" s="0" t="s">
        <v>24</v>
      </c>
      <c r="B4219" s="0" t="s">
        <v>465</v>
      </c>
      <c r="C4219" s="0" t="s">
        <v>521</v>
      </c>
      <c r="D4219" s="0" t="s">
        <v>520</v>
      </c>
      <c r="E4219" s="0" t="s">
        <v>542</v>
      </c>
      <c r="F4219" s="0" t="s">
        <v>543</v>
      </c>
      <c r="G4219" s="0" t="s">
        <v>530</v>
      </c>
    </row>
    <row r="4220" customFormat="false" ht="12.8" hidden="false" customHeight="false" outlineLevel="0" collapsed="false">
      <c r="A4220" s="0" t="s">
        <v>24</v>
      </c>
      <c r="B4220" s="0" t="s">
        <v>465</v>
      </c>
      <c r="C4220" s="0" t="s">
        <v>521</v>
      </c>
      <c r="D4220" s="0" t="s">
        <v>520</v>
      </c>
      <c r="E4220" s="0" t="s">
        <v>537</v>
      </c>
      <c r="F4220" s="0" t="s">
        <v>543</v>
      </c>
      <c r="G4220" s="0" t="s">
        <v>530</v>
      </c>
    </row>
    <row r="4221" customFormat="false" ht="12.8" hidden="false" customHeight="false" outlineLevel="0" collapsed="false">
      <c r="A4221" s="0" t="s">
        <v>24</v>
      </c>
      <c r="B4221" s="0" t="s">
        <v>465</v>
      </c>
      <c r="C4221" s="0" t="s">
        <v>521</v>
      </c>
      <c r="D4221" s="0" t="s">
        <v>520</v>
      </c>
      <c r="E4221" s="0" t="s">
        <v>531</v>
      </c>
      <c r="F4221" s="0" t="s">
        <v>543</v>
      </c>
      <c r="G4221" s="0" t="s">
        <v>530</v>
      </c>
    </row>
    <row r="4222" customFormat="false" ht="12.8" hidden="false" customHeight="false" outlineLevel="0" collapsed="false">
      <c r="A4222" s="0" t="s">
        <v>24</v>
      </c>
      <c r="B4222" s="0" t="s">
        <v>465</v>
      </c>
      <c r="C4222" s="0" t="s">
        <v>521</v>
      </c>
      <c r="D4222" s="0" t="s">
        <v>520</v>
      </c>
      <c r="E4222" s="0" t="s">
        <v>532</v>
      </c>
      <c r="F4222" s="0" t="s">
        <v>543</v>
      </c>
      <c r="G4222" s="0" t="s">
        <v>530</v>
      </c>
    </row>
    <row r="4223" customFormat="false" ht="12.8" hidden="false" customHeight="false" outlineLevel="0" collapsed="false">
      <c r="A4223" s="0" t="s">
        <v>24</v>
      </c>
      <c r="B4223" s="0" t="s">
        <v>465</v>
      </c>
      <c r="C4223" s="0" t="s">
        <v>521</v>
      </c>
      <c r="D4223" s="0" t="s">
        <v>520</v>
      </c>
      <c r="E4223" s="0" t="s">
        <v>536</v>
      </c>
      <c r="F4223" s="0" t="s">
        <v>543</v>
      </c>
      <c r="G4223" s="0" t="s">
        <v>530</v>
      </c>
    </row>
    <row r="4224" customFormat="false" ht="12.8" hidden="false" customHeight="false" outlineLevel="0" collapsed="false">
      <c r="A4224" s="0" t="s">
        <v>24</v>
      </c>
      <c r="B4224" s="0" t="s">
        <v>466</v>
      </c>
      <c r="C4224" s="0" t="s">
        <v>519</v>
      </c>
      <c r="D4224" s="0" t="s">
        <v>520</v>
      </c>
      <c r="E4224" s="0" t="s">
        <v>528</v>
      </c>
      <c r="F4224" s="0" t="s">
        <v>529</v>
      </c>
      <c r="G4224" s="0" t="s">
        <v>530</v>
      </c>
    </row>
    <row r="4225" customFormat="false" ht="12.8" hidden="false" customHeight="false" outlineLevel="0" collapsed="false">
      <c r="A4225" s="0" t="s">
        <v>24</v>
      </c>
      <c r="B4225" s="0" t="s">
        <v>466</v>
      </c>
      <c r="C4225" s="0" t="s">
        <v>519</v>
      </c>
      <c r="D4225" s="0" t="s">
        <v>520</v>
      </c>
      <c r="E4225" s="0" t="s">
        <v>531</v>
      </c>
      <c r="F4225" s="0" t="s">
        <v>529</v>
      </c>
      <c r="G4225" s="0" t="s">
        <v>530</v>
      </c>
    </row>
    <row r="4226" customFormat="false" ht="12.8" hidden="false" customHeight="false" outlineLevel="0" collapsed="false">
      <c r="A4226" s="0" t="s">
        <v>24</v>
      </c>
      <c r="B4226" s="0" t="s">
        <v>466</v>
      </c>
      <c r="C4226" s="0" t="s">
        <v>519</v>
      </c>
      <c r="D4226" s="0" t="s">
        <v>520</v>
      </c>
      <c r="E4226" s="0" t="s">
        <v>533</v>
      </c>
      <c r="F4226" s="0" t="s">
        <v>529</v>
      </c>
      <c r="G4226" s="0" t="s">
        <v>530</v>
      </c>
    </row>
    <row r="4227" customFormat="false" ht="12.8" hidden="false" customHeight="false" outlineLevel="0" collapsed="false">
      <c r="A4227" s="0" t="s">
        <v>24</v>
      </c>
      <c r="B4227" s="0" t="s">
        <v>466</v>
      </c>
      <c r="C4227" s="0" t="s">
        <v>519</v>
      </c>
      <c r="D4227" s="0" t="s">
        <v>520</v>
      </c>
      <c r="E4227" s="0" t="s">
        <v>534</v>
      </c>
      <c r="F4227" s="0" t="s">
        <v>529</v>
      </c>
      <c r="G4227" s="0" t="s">
        <v>530</v>
      </c>
    </row>
    <row r="4228" customFormat="false" ht="12.8" hidden="false" customHeight="false" outlineLevel="0" collapsed="false">
      <c r="A4228" s="0" t="s">
        <v>24</v>
      </c>
      <c r="B4228" s="0" t="s">
        <v>466</v>
      </c>
      <c r="C4228" s="0" t="s">
        <v>519</v>
      </c>
      <c r="D4228" s="0" t="s">
        <v>520</v>
      </c>
      <c r="E4228" s="0" t="s">
        <v>535</v>
      </c>
      <c r="F4228" s="0" t="s">
        <v>529</v>
      </c>
      <c r="G4228" s="0" t="s">
        <v>530</v>
      </c>
    </row>
    <row r="4229" customFormat="false" ht="12.8" hidden="false" customHeight="false" outlineLevel="0" collapsed="false">
      <c r="A4229" s="0" t="s">
        <v>24</v>
      </c>
      <c r="B4229" s="0" t="s">
        <v>466</v>
      </c>
      <c r="C4229" s="0" t="s">
        <v>519</v>
      </c>
      <c r="D4229" s="0" t="s">
        <v>520</v>
      </c>
      <c r="E4229" s="0" t="s">
        <v>536</v>
      </c>
      <c r="F4229" s="0" t="s">
        <v>529</v>
      </c>
      <c r="G4229" s="0" t="s">
        <v>530</v>
      </c>
    </row>
    <row r="4230" customFormat="false" ht="12.8" hidden="false" customHeight="false" outlineLevel="0" collapsed="false">
      <c r="A4230" s="0" t="s">
        <v>24</v>
      </c>
      <c r="B4230" s="0" t="s">
        <v>466</v>
      </c>
      <c r="C4230" s="0" t="s">
        <v>521</v>
      </c>
      <c r="D4230" s="0" t="s">
        <v>520</v>
      </c>
      <c r="E4230" s="0" t="s">
        <v>537</v>
      </c>
      <c r="F4230" s="0" t="s">
        <v>529</v>
      </c>
      <c r="G4230" s="0" t="s">
        <v>530</v>
      </c>
    </row>
    <row r="4231" customFormat="false" ht="12.8" hidden="false" customHeight="false" outlineLevel="0" collapsed="false">
      <c r="A4231" s="0" t="s">
        <v>24</v>
      </c>
      <c r="B4231" s="0" t="s">
        <v>466</v>
      </c>
      <c r="C4231" s="0" t="s">
        <v>521</v>
      </c>
      <c r="D4231" s="0" t="s">
        <v>520</v>
      </c>
      <c r="E4231" s="0" t="s">
        <v>531</v>
      </c>
      <c r="F4231" s="0" t="s">
        <v>529</v>
      </c>
      <c r="G4231" s="0" t="s">
        <v>530</v>
      </c>
    </row>
    <row r="4232" customFormat="false" ht="12.8" hidden="false" customHeight="false" outlineLevel="0" collapsed="false">
      <c r="A4232" s="0" t="s">
        <v>24</v>
      </c>
      <c r="B4232" s="0" t="s">
        <v>466</v>
      </c>
      <c r="C4232" s="0" t="s">
        <v>521</v>
      </c>
      <c r="D4232" s="0" t="s">
        <v>520</v>
      </c>
      <c r="E4232" s="0" t="s">
        <v>538</v>
      </c>
      <c r="F4232" s="0" t="s">
        <v>529</v>
      </c>
      <c r="G4232" s="0" t="s">
        <v>530</v>
      </c>
    </row>
    <row r="4233" customFormat="false" ht="12.8" hidden="false" customHeight="false" outlineLevel="0" collapsed="false">
      <c r="A4233" s="0" t="s">
        <v>24</v>
      </c>
      <c r="B4233" s="0" t="s">
        <v>466</v>
      </c>
      <c r="C4233" s="0" t="s">
        <v>521</v>
      </c>
      <c r="D4233" s="0" t="s">
        <v>520</v>
      </c>
      <c r="E4233" s="0" t="s">
        <v>536</v>
      </c>
      <c r="F4233" s="0" t="s">
        <v>529</v>
      </c>
      <c r="G4233" s="0" t="s">
        <v>530</v>
      </c>
    </row>
    <row r="4234" customFormat="false" ht="12.8" hidden="false" customHeight="false" outlineLevel="0" collapsed="false">
      <c r="A4234" s="0" t="s">
        <v>24</v>
      </c>
      <c r="B4234" s="0" t="s">
        <v>467</v>
      </c>
      <c r="C4234" s="0" t="s">
        <v>519</v>
      </c>
      <c r="D4234" s="0" t="s">
        <v>520</v>
      </c>
      <c r="E4234" s="0" t="s">
        <v>528</v>
      </c>
      <c r="F4234" s="0" t="s">
        <v>529</v>
      </c>
      <c r="G4234" s="0" t="s">
        <v>530</v>
      </c>
    </row>
    <row r="4235" customFormat="false" ht="12.8" hidden="false" customHeight="false" outlineLevel="0" collapsed="false">
      <c r="A4235" s="0" t="s">
        <v>24</v>
      </c>
      <c r="B4235" s="0" t="s">
        <v>467</v>
      </c>
      <c r="C4235" s="0" t="s">
        <v>519</v>
      </c>
      <c r="D4235" s="0" t="s">
        <v>520</v>
      </c>
      <c r="E4235" s="0" t="s">
        <v>531</v>
      </c>
      <c r="F4235" s="0" t="s">
        <v>529</v>
      </c>
      <c r="G4235" s="0" t="s">
        <v>530</v>
      </c>
    </row>
    <row r="4236" customFormat="false" ht="12.8" hidden="false" customHeight="false" outlineLevel="0" collapsed="false">
      <c r="A4236" s="0" t="s">
        <v>24</v>
      </c>
      <c r="B4236" s="0" t="s">
        <v>467</v>
      </c>
      <c r="C4236" s="0" t="s">
        <v>519</v>
      </c>
      <c r="D4236" s="0" t="s">
        <v>520</v>
      </c>
      <c r="E4236" s="0" t="s">
        <v>533</v>
      </c>
      <c r="F4236" s="0" t="s">
        <v>529</v>
      </c>
      <c r="G4236" s="0" t="s">
        <v>530</v>
      </c>
    </row>
    <row r="4237" customFormat="false" ht="12.8" hidden="false" customHeight="false" outlineLevel="0" collapsed="false">
      <c r="A4237" s="0" t="s">
        <v>24</v>
      </c>
      <c r="B4237" s="0" t="s">
        <v>467</v>
      </c>
      <c r="C4237" s="0" t="s">
        <v>519</v>
      </c>
      <c r="D4237" s="0" t="s">
        <v>520</v>
      </c>
      <c r="E4237" s="0" t="s">
        <v>534</v>
      </c>
      <c r="F4237" s="0" t="s">
        <v>529</v>
      </c>
      <c r="G4237" s="0" t="s">
        <v>530</v>
      </c>
    </row>
    <row r="4238" customFormat="false" ht="12.8" hidden="false" customHeight="false" outlineLevel="0" collapsed="false">
      <c r="A4238" s="0" t="s">
        <v>24</v>
      </c>
      <c r="B4238" s="0" t="s">
        <v>467</v>
      </c>
      <c r="C4238" s="0" t="s">
        <v>519</v>
      </c>
      <c r="D4238" s="0" t="s">
        <v>520</v>
      </c>
      <c r="E4238" s="0" t="s">
        <v>535</v>
      </c>
      <c r="F4238" s="0" t="s">
        <v>529</v>
      </c>
      <c r="G4238" s="0" t="s">
        <v>530</v>
      </c>
    </row>
    <row r="4239" customFormat="false" ht="12.8" hidden="false" customHeight="false" outlineLevel="0" collapsed="false">
      <c r="A4239" s="0" t="s">
        <v>24</v>
      </c>
      <c r="B4239" s="0" t="s">
        <v>467</v>
      </c>
      <c r="C4239" s="0" t="s">
        <v>519</v>
      </c>
      <c r="D4239" s="0" t="s">
        <v>520</v>
      </c>
      <c r="E4239" s="0" t="s">
        <v>536</v>
      </c>
      <c r="F4239" s="0" t="s">
        <v>529</v>
      </c>
      <c r="G4239" s="0" t="s">
        <v>530</v>
      </c>
    </row>
    <row r="4240" customFormat="false" ht="12.8" hidden="false" customHeight="false" outlineLevel="0" collapsed="false">
      <c r="A4240" s="0" t="s">
        <v>24</v>
      </c>
      <c r="B4240" s="0" t="s">
        <v>467</v>
      </c>
      <c r="C4240" s="0" t="s">
        <v>521</v>
      </c>
      <c r="D4240" s="0" t="s">
        <v>520</v>
      </c>
      <c r="E4240" s="0" t="s">
        <v>537</v>
      </c>
      <c r="F4240" s="0" t="s">
        <v>529</v>
      </c>
      <c r="G4240" s="0" t="s">
        <v>530</v>
      </c>
    </row>
    <row r="4241" customFormat="false" ht="12.8" hidden="false" customHeight="false" outlineLevel="0" collapsed="false">
      <c r="A4241" s="0" t="s">
        <v>24</v>
      </c>
      <c r="B4241" s="0" t="s">
        <v>467</v>
      </c>
      <c r="C4241" s="0" t="s">
        <v>521</v>
      </c>
      <c r="D4241" s="0" t="s">
        <v>520</v>
      </c>
      <c r="E4241" s="0" t="s">
        <v>531</v>
      </c>
      <c r="F4241" s="0" t="s">
        <v>529</v>
      </c>
      <c r="G4241" s="0" t="s">
        <v>530</v>
      </c>
    </row>
    <row r="4242" customFormat="false" ht="12.8" hidden="false" customHeight="false" outlineLevel="0" collapsed="false">
      <c r="A4242" s="0" t="s">
        <v>24</v>
      </c>
      <c r="B4242" s="0" t="s">
        <v>467</v>
      </c>
      <c r="C4242" s="0" t="s">
        <v>521</v>
      </c>
      <c r="D4242" s="0" t="s">
        <v>520</v>
      </c>
      <c r="E4242" s="0" t="s">
        <v>538</v>
      </c>
      <c r="F4242" s="0" t="s">
        <v>529</v>
      </c>
      <c r="G4242" s="0" t="s">
        <v>530</v>
      </c>
    </row>
    <row r="4243" customFormat="false" ht="12.8" hidden="false" customHeight="false" outlineLevel="0" collapsed="false">
      <c r="A4243" s="0" t="s">
        <v>24</v>
      </c>
      <c r="B4243" s="0" t="s">
        <v>467</v>
      </c>
      <c r="C4243" s="0" t="s">
        <v>521</v>
      </c>
      <c r="D4243" s="0" t="s">
        <v>520</v>
      </c>
      <c r="E4243" s="0" t="s">
        <v>536</v>
      </c>
      <c r="F4243" s="0" t="s">
        <v>529</v>
      </c>
      <c r="G4243" s="0" t="s">
        <v>530</v>
      </c>
    </row>
    <row r="4244" customFormat="false" ht="12.8" hidden="false" customHeight="false" outlineLevel="0" collapsed="false">
      <c r="A4244" s="0" t="s">
        <v>24</v>
      </c>
      <c r="B4244" s="0" t="s">
        <v>468</v>
      </c>
      <c r="C4244" s="0" t="s">
        <v>519</v>
      </c>
      <c r="D4244" s="0" t="s">
        <v>522</v>
      </c>
      <c r="E4244" s="0" t="s">
        <v>541</v>
      </c>
      <c r="F4244" s="0" t="s">
        <v>539</v>
      </c>
      <c r="G4244" s="0" t="s">
        <v>530</v>
      </c>
    </row>
    <row r="4245" customFormat="false" ht="12.8" hidden="false" customHeight="false" outlineLevel="0" collapsed="false">
      <c r="A4245" s="0" t="s">
        <v>24</v>
      </c>
      <c r="B4245" s="0" t="s">
        <v>468</v>
      </c>
      <c r="C4245" s="0" t="s">
        <v>519</v>
      </c>
      <c r="D4245" s="0" t="s">
        <v>522</v>
      </c>
      <c r="E4245" s="0" t="s">
        <v>537</v>
      </c>
      <c r="F4245" s="0" t="s">
        <v>539</v>
      </c>
      <c r="G4245" s="0" t="s">
        <v>530</v>
      </c>
    </row>
    <row r="4246" customFormat="false" ht="12.8" hidden="false" customHeight="false" outlineLevel="0" collapsed="false">
      <c r="A4246" s="0" t="s">
        <v>24</v>
      </c>
      <c r="B4246" s="0" t="s">
        <v>468</v>
      </c>
      <c r="C4246" s="0" t="s">
        <v>519</v>
      </c>
      <c r="D4246" s="0" t="s">
        <v>522</v>
      </c>
      <c r="E4246" s="0" t="s">
        <v>531</v>
      </c>
      <c r="F4246" s="0" t="s">
        <v>539</v>
      </c>
      <c r="G4246" s="0" t="s">
        <v>530</v>
      </c>
    </row>
    <row r="4247" customFormat="false" ht="12.8" hidden="false" customHeight="false" outlineLevel="0" collapsed="false">
      <c r="A4247" s="0" t="s">
        <v>24</v>
      </c>
      <c r="B4247" s="0" t="s">
        <v>468</v>
      </c>
      <c r="C4247" s="0" t="s">
        <v>521</v>
      </c>
      <c r="D4247" s="0" t="s">
        <v>522</v>
      </c>
      <c r="E4247" s="0" t="s">
        <v>541</v>
      </c>
      <c r="F4247" s="0" t="s">
        <v>539</v>
      </c>
      <c r="G4247" s="0" t="s">
        <v>530</v>
      </c>
    </row>
    <row r="4248" customFormat="false" ht="12.8" hidden="false" customHeight="false" outlineLevel="0" collapsed="false">
      <c r="A4248" s="0" t="s">
        <v>24</v>
      </c>
      <c r="B4248" s="0" t="s">
        <v>468</v>
      </c>
      <c r="C4248" s="0" t="s">
        <v>521</v>
      </c>
      <c r="D4248" s="0" t="s">
        <v>522</v>
      </c>
      <c r="E4248" s="0" t="s">
        <v>537</v>
      </c>
      <c r="F4248" s="0" t="s">
        <v>539</v>
      </c>
      <c r="G4248" s="0" t="s">
        <v>530</v>
      </c>
    </row>
    <row r="4249" customFormat="false" ht="12.8" hidden="false" customHeight="false" outlineLevel="0" collapsed="false">
      <c r="A4249" s="0" t="s">
        <v>24</v>
      </c>
      <c r="B4249" s="0" t="s">
        <v>468</v>
      </c>
      <c r="C4249" s="0" t="s">
        <v>521</v>
      </c>
      <c r="D4249" s="0" t="s">
        <v>522</v>
      </c>
      <c r="E4249" s="0" t="s">
        <v>531</v>
      </c>
      <c r="F4249" s="0" t="s">
        <v>539</v>
      </c>
      <c r="G4249" s="0" t="s">
        <v>530</v>
      </c>
    </row>
    <row r="4250" customFormat="false" ht="12.8" hidden="false" customHeight="false" outlineLevel="0" collapsed="false">
      <c r="A4250" s="0" t="s">
        <v>24</v>
      </c>
      <c r="B4250" s="0" t="s">
        <v>469</v>
      </c>
      <c r="C4250" s="0" t="s">
        <v>519</v>
      </c>
      <c r="D4250" s="0" t="s">
        <v>522</v>
      </c>
      <c r="E4250" s="0" t="s">
        <v>541</v>
      </c>
      <c r="F4250" s="0" t="s">
        <v>539</v>
      </c>
      <c r="G4250" s="0" t="s">
        <v>530</v>
      </c>
    </row>
    <row r="4251" customFormat="false" ht="12.8" hidden="false" customHeight="false" outlineLevel="0" collapsed="false">
      <c r="A4251" s="0" t="s">
        <v>24</v>
      </c>
      <c r="B4251" s="0" t="s">
        <v>469</v>
      </c>
      <c r="C4251" s="0" t="s">
        <v>519</v>
      </c>
      <c r="D4251" s="0" t="s">
        <v>522</v>
      </c>
      <c r="E4251" s="0" t="s">
        <v>537</v>
      </c>
      <c r="F4251" s="0" t="s">
        <v>539</v>
      </c>
      <c r="G4251" s="0" t="s">
        <v>530</v>
      </c>
    </row>
    <row r="4252" customFormat="false" ht="12.8" hidden="false" customHeight="false" outlineLevel="0" collapsed="false">
      <c r="A4252" s="0" t="s">
        <v>24</v>
      </c>
      <c r="B4252" s="0" t="s">
        <v>469</v>
      </c>
      <c r="C4252" s="0" t="s">
        <v>519</v>
      </c>
      <c r="D4252" s="0" t="s">
        <v>522</v>
      </c>
      <c r="E4252" s="0" t="s">
        <v>531</v>
      </c>
      <c r="F4252" s="0" t="s">
        <v>539</v>
      </c>
      <c r="G4252" s="0" t="s">
        <v>530</v>
      </c>
    </row>
    <row r="4253" customFormat="false" ht="12.8" hidden="false" customHeight="false" outlineLevel="0" collapsed="false">
      <c r="A4253" s="0" t="s">
        <v>24</v>
      </c>
      <c r="B4253" s="0" t="s">
        <v>469</v>
      </c>
      <c r="C4253" s="0" t="s">
        <v>521</v>
      </c>
      <c r="D4253" s="0" t="s">
        <v>522</v>
      </c>
      <c r="E4253" s="0" t="s">
        <v>541</v>
      </c>
      <c r="F4253" s="0" t="s">
        <v>539</v>
      </c>
      <c r="G4253" s="0" t="s">
        <v>530</v>
      </c>
    </row>
    <row r="4254" customFormat="false" ht="12.8" hidden="false" customHeight="false" outlineLevel="0" collapsed="false">
      <c r="A4254" s="0" t="s">
        <v>24</v>
      </c>
      <c r="B4254" s="0" t="s">
        <v>469</v>
      </c>
      <c r="C4254" s="0" t="s">
        <v>521</v>
      </c>
      <c r="D4254" s="0" t="s">
        <v>522</v>
      </c>
      <c r="E4254" s="0" t="s">
        <v>537</v>
      </c>
      <c r="F4254" s="0" t="s">
        <v>539</v>
      </c>
      <c r="G4254" s="0" t="s">
        <v>530</v>
      </c>
    </row>
    <row r="4255" customFormat="false" ht="12.8" hidden="false" customHeight="false" outlineLevel="0" collapsed="false">
      <c r="A4255" s="0" t="s">
        <v>24</v>
      </c>
      <c r="B4255" s="0" t="s">
        <v>469</v>
      </c>
      <c r="C4255" s="0" t="s">
        <v>521</v>
      </c>
      <c r="D4255" s="0" t="s">
        <v>522</v>
      </c>
      <c r="E4255" s="0" t="s">
        <v>531</v>
      </c>
      <c r="F4255" s="0" t="s">
        <v>539</v>
      </c>
      <c r="G4255" s="0" t="s">
        <v>530</v>
      </c>
    </row>
    <row r="4256" customFormat="false" ht="12.8" hidden="false" customHeight="false" outlineLevel="0" collapsed="false">
      <c r="A4256" s="0" t="s">
        <v>24</v>
      </c>
      <c r="B4256" s="0" t="s">
        <v>470</v>
      </c>
      <c r="C4256" s="0" t="s">
        <v>519</v>
      </c>
      <c r="D4256" s="0" t="s">
        <v>522</v>
      </c>
      <c r="E4256" s="0" t="s">
        <v>541</v>
      </c>
      <c r="F4256" s="0" t="s">
        <v>539</v>
      </c>
      <c r="G4256" s="0" t="s">
        <v>530</v>
      </c>
    </row>
    <row r="4257" customFormat="false" ht="12.8" hidden="false" customHeight="false" outlineLevel="0" collapsed="false">
      <c r="A4257" s="0" t="s">
        <v>24</v>
      </c>
      <c r="B4257" s="0" t="s">
        <v>470</v>
      </c>
      <c r="C4257" s="0" t="s">
        <v>519</v>
      </c>
      <c r="D4257" s="0" t="s">
        <v>522</v>
      </c>
      <c r="E4257" s="0" t="s">
        <v>537</v>
      </c>
      <c r="F4257" s="0" t="s">
        <v>539</v>
      </c>
      <c r="G4257" s="0" t="s">
        <v>530</v>
      </c>
    </row>
    <row r="4258" customFormat="false" ht="12.8" hidden="false" customHeight="false" outlineLevel="0" collapsed="false">
      <c r="A4258" s="0" t="s">
        <v>24</v>
      </c>
      <c r="B4258" s="0" t="s">
        <v>470</v>
      </c>
      <c r="C4258" s="0" t="s">
        <v>519</v>
      </c>
      <c r="D4258" s="0" t="s">
        <v>522</v>
      </c>
      <c r="E4258" s="0" t="s">
        <v>531</v>
      </c>
      <c r="F4258" s="0" t="s">
        <v>539</v>
      </c>
      <c r="G4258" s="0" t="s">
        <v>530</v>
      </c>
    </row>
    <row r="4259" customFormat="false" ht="12.8" hidden="false" customHeight="false" outlineLevel="0" collapsed="false">
      <c r="A4259" s="0" t="s">
        <v>24</v>
      </c>
      <c r="B4259" s="0" t="s">
        <v>470</v>
      </c>
      <c r="C4259" s="0" t="s">
        <v>521</v>
      </c>
      <c r="D4259" s="0" t="s">
        <v>522</v>
      </c>
      <c r="E4259" s="0" t="s">
        <v>541</v>
      </c>
      <c r="F4259" s="0" t="s">
        <v>539</v>
      </c>
      <c r="G4259" s="0" t="s">
        <v>530</v>
      </c>
    </row>
    <row r="4260" customFormat="false" ht="12.8" hidden="false" customHeight="false" outlineLevel="0" collapsed="false">
      <c r="A4260" s="0" t="s">
        <v>24</v>
      </c>
      <c r="B4260" s="0" t="s">
        <v>470</v>
      </c>
      <c r="C4260" s="0" t="s">
        <v>521</v>
      </c>
      <c r="D4260" s="0" t="s">
        <v>522</v>
      </c>
      <c r="E4260" s="0" t="s">
        <v>537</v>
      </c>
      <c r="F4260" s="0" t="s">
        <v>539</v>
      </c>
      <c r="G4260" s="0" t="s">
        <v>530</v>
      </c>
    </row>
    <row r="4261" customFormat="false" ht="12.8" hidden="false" customHeight="false" outlineLevel="0" collapsed="false">
      <c r="A4261" s="0" t="s">
        <v>24</v>
      </c>
      <c r="B4261" s="0" t="s">
        <v>470</v>
      </c>
      <c r="C4261" s="0" t="s">
        <v>521</v>
      </c>
      <c r="D4261" s="0" t="s">
        <v>522</v>
      </c>
      <c r="E4261" s="0" t="s">
        <v>531</v>
      </c>
      <c r="F4261" s="0" t="s">
        <v>539</v>
      </c>
      <c r="G4261" s="0" t="s">
        <v>530</v>
      </c>
    </row>
    <row r="4262" customFormat="false" ht="12.8" hidden="false" customHeight="false" outlineLevel="0" collapsed="false">
      <c r="A4262" s="0" t="s">
        <v>24</v>
      </c>
      <c r="B4262" s="0" t="s">
        <v>471</v>
      </c>
      <c r="C4262" s="0" t="s">
        <v>519</v>
      </c>
      <c r="D4262" s="0" t="s">
        <v>520</v>
      </c>
      <c r="E4262" s="0" t="s">
        <v>528</v>
      </c>
      <c r="F4262" s="0" t="s">
        <v>529</v>
      </c>
      <c r="G4262" s="0" t="s">
        <v>530</v>
      </c>
    </row>
    <row r="4263" customFormat="false" ht="12.8" hidden="false" customHeight="false" outlineLevel="0" collapsed="false">
      <c r="A4263" s="0" t="s">
        <v>24</v>
      </c>
      <c r="B4263" s="0" t="s">
        <v>471</v>
      </c>
      <c r="C4263" s="0" t="s">
        <v>519</v>
      </c>
      <c r="D4263" s="0" t="s">
        <v>520</v>
      </c>
      <c r="E4263" s="0" t="s">
        <v>531</v>
      </c>
      <c r="F4263" s="0" t="s">
        <v>529</v>
      </c>
      <c r="G4263" s="0" t="s">
        <v>530</v>
      </c>
    </row>
    <row r="4264" customFormat="false" ht="12.8" hidden="false" customHeight="false" outlineLevel="0" collapsed="false">
      <c r="A4264" s="0" t="s">
        <v>24</v>
      </c>
      <c r="B4264" s="0" t="s">
        <v>471</v>
      </c>
      <c r="C4264" s="0" t="s">
        <v>519</v>
      </c>
      <c r="D4264" s="0" t="s">
        <v>520</v>
      </c>
      <c r="E4264" s="0" t="s">
        <v>533</v>
      </c>
      <c r="F4264" s="0" t="s">
        <v>529</v>
      </c>
      <c r="G4264" s="0" t="s">
        <v>530</v>
      </c>
    </row>
    <row r="4265" customFormat="false" ht="12.8" hidden="false" customHeight="false" outlineLevel="0" collapsed="false">
      <c r="A4265" s="0" t="s">
        <v>24</v>
      </c>
      <c r="B4265" s="0" t="s">
        <v>471</v>
      </c>
      <c r="C4265" s="0" t="s">
        <v>519</v>
      </c>
      <c r="D4265" s="0" t="s">
        <v>520</v>
      </c>
      <c r="E4265" s="0" t="s">
        <v>534</v>
      </c>
      <c r="F4265" s="0" t="s">
        <v>529</v>
      </c>
      <c r="G4265" s="0" t="s">
        <v>530</v>
      </c>
    </row>
    <row r="4266" customFormat="false" ht="12.8" hidden="false" customHeight="false" outlineLevel="0" collapsed="false">
      <c r="A4266" s="0" t="s">
        <v>24</v>
      </c>
      <c r="B4266" s="0" t="s">
        <v>471</v>
      </c>
      <c r="C4266" s="0" t="s">
        <v>519</v>
      </c>
      <c r="D4266" s="0" t="s">
        <v>520</v>
      </c>
      <c r="E4266" s="0" t="s">
        <v>535</v>
      </c>
      <c r="F4266" s="0" t="s">
        <v>529</v>
      </c>
      <c r="G4266" s="0" t="s">
        <v>530</v>
      </c>
    </row>
    <row r="4267" customFormat="false" ht="12.8" hidden="false" customHeight="false" outlineLevel="0" collapsed="false">
      <c r="A4267" s="0" t="s">
        <v>24</v>
      </c>
      <c r="B4267" s="0" t="s">
        <v>471</v>
      </c>
      <c r="C4267" s="0" t="s">
        <v>519</v>
      </c>
      <c r="D4267" s="0" t="s">
        <v>520</v>
      </c>
      <c r="E4267" s="0" t="s">
        <v>536</v>
      </c>
      <c r="F4267" s="0" t="s">
        <v>529</v>
      </c>
      <c r="G4267" s="0" t="s">
        <v>530</v>
      </c>
    </row>
    <row r="4268" customFormat="false" ht="12.8" hidden="false" customHeight="false" outlineLevel="0" collapsed="false">
      <c r="A4268" s="0" t="s">
        <v>24</v>
      </c>
      <c r="B4268" s="0" t="s">
        <v>471</v>
      </c>
      <c r="C4268" s="0" t="s">
        <v>521</v>
      </c>
      <c r="D4268" s="0" t="s">
        <v>520</v>
      </c>
      <c r="E4268" s="0" t="s">
        <v>537</v>
      </c>
      <c r="F4268" s="0" t="s">
        <v>529</v>
      </c>
      <c r="G4268" s="0" t="s">
        <v>530</v>
      </c>
    </row>
    <row r="4269" customFormat="false" ht="12.8" hidden="false" customHeight="false" outlineLevel="0" collapsed="false">
      <c r="A4269" s="0" t="s">
        <v>24</v>
      </c>
      <c r="B4269" s="0" t="s">
        <v>471</v>
      </c>
      <c r="C4269" s="0" t="s">
        <v>521</v>
      </c>
      <c r="D4269" s="0" t="s">
        <v>520</v>
      </c>
      <c r="E4269" s="0" t="s">
        <v>531</v>
      </c>
      <c r="F4269" s="0" t="s">
        <v>529</v>
      </c>
      <c r="G4269" s="0" t="s">
        <v>530</v>
      </c>
    </row>
    <row r="4270" customFormat="false" ht="12.8" hidden="false" customHeight="false" outlineLevel="0" collapsed="false">
      <c r="A4270" s="0" t="s">
        <v>24</v>
      </c>
      <c r="B4270" s="0" t="s">
        <v>471</v>
      </c>
      <c r="C4270" s="0" t="s">
        <v>521</v>
      </c>
      <c r="D4270" s="0" t="s">
        <v>520</v>
      </c>
      <c r="E4270" s="0" t="s">
        <v>538</v>
      </c>
      <c r="F4270" s="0" t="s">
        <v>529</v>
      </c>
      <c r="G4270" s="0" t="s">
        <v>530</v>
      </c>
    </row>
    <row r="4271" customFormat="false" ht="12.8" hidden="false" customHeight="false" outlineLevel="0" collapsed="false">
      <c r="A4271" s="0" t="s">
        <v>24</v>
      </c>
      <c r="B4271" s="0" t="s">
        <v>471</v>
      </c>
      <c r="C4271" s="0" t="s">
        <v>521</v>
      </c>
      <c r="D4271" s="0" t="s">
        <v>520</v>
      </c>
      <c r="E4271" s="0" t="s">
        <v>536</v>
      </c>
      <c r="F4271" s="0" t="s">
        <v>529</v>
      </c>
      <c r="G4271" s="0" t="s">
        <v>530</v>
      </c>
    </row>
    <row r="4272" customFormat="false" ht="12.8" hidden="false" customHeight="false" outlineLevel="0" collapsed="false">
      <c r="A4272" s="0" t="s">
        <v>24</v>
      </c>
      <c r="B4272" s="0" t="s">
        <v>472</v>
      </c>
      <c r="C4272" s="0" t="s">
        <v>519</v>
      </c>
      <c r="D4272" s="0" t="s">
        <v>520</v>
      </c>
      <c r="E4272" s="0" t="s">
        <v>528</v>
      </c>
      <c r="F4272" s="0" t="s">
        <v>529</v>
      </c>
      <c r="G4272" s="0" t="s">
        <v>530</v>
      </c>
    </row>
    <row r="4273" customFormat="false" ht="12.8" hidden="false" customHeight="false" outlineLevel="0" collapsed="false">
      <c r="A4273" s="0" t="s">
        <v>24</v>
      </c>
      <c r="B4273" s="0" t="s">
        <v>472</v>
      </c>
      <c r="C4273" s="0" t="s">
        <v>519</v>
      </c>
      <c r="D4273" s="0" t="s">
        <v>520</v>
      </c>
      <c r="E4273" s="0" t="s">
        <v>531</v>
      </c>
      <c r="F4273" s="0" t="s">
        <v>529</v>
      </c>
      <c r="G4273" s="0" t="s">
        <v>530</v>
      </c>
    </row>
    <row r="4274" customFormat="false" ht="12.8" hidden="false" customHeight="false" outlineLevel="0" collapsed="false">
      <c r="A4274" s="0" t="s">
        <v>24</v>
      </c>
      <c r="B4274" s="0" t="s">
        <v>472</v>
      </c>
      <c r="C4274" s="0" t="s">
        <v>519</v>
      </c>
      <c r="D4274" s="0" t="s">
        <v>520</v>
      </c>
      <c r="E4274" s="0" t="s">
        <v>533</v>
      </c>
      <c r="F4274" s="0" t="s">
        <v>529</v>
      </c>
      <c r="G4274" s="0" t="s">
        <v>530</v>
      </c>
    </row>
    <row r="4275" customFormat="false" ht="12.8" hidden="false" customHeight="false" outlineLevel="0" collapsed="false">
      <c r="A4275" s="0" t="s">
        <v>24</v>
      </c>
      <c r="B4275" s="0" t="s">
        <v>472</v>
      </c>
      <c r="C4275" s="0" t="s">
        <v>519</v>
      </c>
      <c r="D4275" s="0" t="s">
        <v>520</v>
      </c>
      <c r="E4275" s="0" t="s">
        <v>534</v>
      </c>
      <c r="F4275" s="0" t="s">
        <v>529</v>
      </c>
      <c r="G4275" s="0" t="s">
        <v>530</v>
      </c>
    </row>
    <row r="4276" customFormat="false" ht="12.8" hidden="false" customHeight="false" outlineLevel="0" collapsed="false">
      <c r="A4276" s="0" t="s">
        <v>24</v>
      </c>
      <c r="B4276" s="0" t="s">
        <v>472</v>
      </c>
      <c r="C4276" s="0" t="s">
        <v>519</v>
      </c>
      <c r="D4276" s="0" t="s">
        <v>520</v>
      </c>
      <c r="E4276" s="0" t="s">
        <v>535</v>
      </c>
      <c r="F4276" s="0" t="s">
        <v>529</v>
      </c>
      <c r="G4276" s="0" t="s">
        <v>530</v>
      </c>
    </row>
    <row r="4277" customFormat="false" ht="12.8" hidden="false" customHeight="false" outlineLevel="0" collapsed="false">
      <c r="A4277" s="0" t="s">
        <v>24</v>
      </c>
      <c r="B4277" s="0" t="s">
        <v>472</v>
      </c>
      <c r="C4277" s="0" t="s">
        <v>519</v>
      </c>
      <c r="D4277" s="0" t="s">
        <v>520</v>
      </c>
      <c r="E4277" s="0" t="s">
        <v>536</v>
      </c>
      <c r="F4277" s="0" t="s">
        <v>529</v>
      </c>
      <c r="G4277" s="0" t="s">
        <v>530</v>
      </c>
    </row>
    <row r="4278" customFormat="false" ht="12.8" hidden="false" customHeight="false" outlineLevel="0" collapsed="false">
      <c r="A4278" s="0" t="s">
        <v>24</v>
      </c>
      <c r="B4278" s="0" t="s">
        <v>472</v>
      </c>
      <c r="C4278" s="0" t="s">
        <v>521</v>
      </c>
      <c r="D4278" s="0" t="s">
        <v>520</v>
      </c>
      <c r="E4278" s="0" t="s">
        <v>537</v>
      </c>
      <c r="F4278" s="0" t="s">
        <v>529</v>
      </c>
      <c r="G4278" s="0" t="s">
        <v>530</v>
      </c>
    </row>
    <row r="4279" customFormat="false" ht="12.8" hidden="false" customHeight="false" outlineLevel="0" collapsed="false">
      <c r="A4279" s="0" t="s">
        <v>24</v>
      </c>
      <c r="B4279" s="0" t="s">
        <v>472</v>
      </c>
      <c r="C4279" s="0" t="s">
        <v>521</v>
      </c>
      <c r="D4279" s="0" t="s">
        <v>520</v>
      </c>
      <c r="E4279" s="0" t="s">
        <v>531</v>
      </c>
      <c r="F4279" s="0" t="s">
        <v>529</v>
      </c>
      <c r="G4279" s="0" t="s">
        <v>530</v>
      </c>
    </row>
    <row r="4280" customFormat="false" ht="12.8" hidden="false" customHeight="false" outlineLevel="0" collapsed="false">
      <c r="A4280" s="0" t="s">
        <v>24</v>
      </c>
      <c r="B4280" s="0" t="s">
        <v>472</v>
      </c>
      <c r="C4280" s="0" t="s">
        <v>521</v>
      </c>
      <c r="D4280" s="0" t="s">
        <v>520</v>
      </c>
      <c r="E4280" s="0" t="s">
        <v>538</v>
      </c>
      <c r="F4280" s="0" t="s">
        <v>529</v>
      </c>
      <c r="G4280" s="0" t="s">
        <v>530</v>
      </c>
    </row>
    <row r="4281" customFormat="false" ht="12.8" hidden="false" customHeight="false" outlineLevel="0" collapsed="false">
      <c r="A4281" s="0" t="s">
        <v>24</v>
      </c>
      <c r="B4281" s="0" t="s">
        <v>472</v>
      </c>
      <c r="C4281" s="0" t="s">
        <v>521</v>
      </c>
      <c r="D4281" s="0" t="s">
        <v>520</v>
      </c>
      <c r="E4281" s="0" t="s">
        <v>536</v>
      </c>
      <c r="F4281" s="0" t="s">
        <v>529</v>
      </c>
      <c r="G4281" s="0" t="s">
        <v>530</v>
      </c>
    </row>
    <row r="4282" customFormat="false" ht="12.8" hidden="false" customHeight="false" outlineLevel="0" collapsed="false">
      <c r="A4282" s="0" t="s">
        <v>24</v>
      </c>
      <c r="B4282" s="0" t="s">
        <v>473</v>
      </c>
      <c r="C4282" s="0" t="s">
        <v>519</v>
      </c>
      <c r="D4282" s="0" t="s">
        <v>520</v>
      </c>
      <c r="E4282" s="0" t="s">
        <v>528</v>
      </c>
      <c r="F4282" s="0" t="s">
        <v>529</v>
      </c>
      <c r="G4282" s="0" t="s">
        <v>530</v>
      </c>
    </row>
    <row r="4283" customFormat="false" ht="12.8" hidden="false" customHeight="false" outlineLevel="0" collapsed="false">
      <c r="A4283" s="0" t="s">
        <v>24</v>
      </c>
      <c r="B4283" s="0" t="s">
        <v>473</v>
      </c>
      <c r="C4283" s="0" t="s">
        <v>519</v>
      </c>
      <c r="D4283" s="0" t="s">
        <v>520</v>
      </c>
      <c r="E4283" s="0" t="s">
        <v>531</v>
      </c>
      <c r="F4283" s="0" t="s">
        <v>529</v>
      </c>
      <c r="G4283" s="0" t="s">
        <v>530</v>
      </c>
    </row>
    <row r="4284" customFormat="false" ht="12.8" hidden="false" customHeight="false" outlineLevel="0" collapsed="false">
      <c r="A4284" s="0" t="s">
        <v>24</v>
      </c>
      <c r="B4284" s="0" t="s">
        <v>473</v>
      </c>
      <c r="C4284" s="0" t="s">
        <v>519</v>
      </c>
      <c r="D4284" s="0" t="s">
        <v>520</v>
      </c>
      <c r="E4284" s="0" t="s">
        <v>533</v>
      </c>
      <c r="F4284" s="0" t="s">
        <v>529</v>
      </c>
      <c r="G4284" s="0" t="s">
        <v>530</v>
      </c>
    </row>
    <row r="4285" customFormat="false" ht="12.8" hidden="false" customHeight="false" outlineLevel="0" collapsed="false">
      <c r="A4285" s="0" t="s">
        <v>24</v>
      </c>
      <c r="B4285" s="0" t="s">
        <v>473</v>
      </c>
      <c r="C4285" s="0" t="s">
        <v>519</v>
      </c>
      <c r="D4285" s="0" t="s">
        <v>520</v>
      </c>
      <c r="E4285" s="0" t="s">
        <v>534</v>
      </c>
      <c r="F4285" s="0" t="s">
        <v>529</v>
      </c>
      <c r="G4285" s="0" t="s">
        <v>530</v>
      </c>
    </row>
    <row r="4286" customFormat="false" ht="12.8" hidden="false" customHeight="false" outlineLevel="0" collapsed="false">
      <c r="A4286" s="0" t="s">
        <v>24</v>
      </c>
      <c r="B4286" s="0" t="s">
        <v>473</v>
      </c>
      <c r="C4286" s="0" t="s">
        <v>519</v>
      </c>
      <c r="D4286" s="0" t="s">
        <v>520</v>
      </c>
      <c r="E4286" s="0" t="s">
        <v>535</v>
      </c>
      <c r="F4286" s="0" t="s">
        <v>529</v>
      </c>
      <c r="G4286" s="0" t="s">
        <v>530</v>
      </c>
    </row>
    <row r="4287" customFormat="false" ht="12.8" hidden="false" customHeight="false" outlineLevel="0" collapsed="false">
      <c r="A4287" s="0" t="s">
        <v>24</v>
      </c>
      <c r="B4287" s="0" t="s">
        <v>473</v>
      </c>
      <c r="C4287" s="0" t="s">
        <v>519</v>
      </c>
      <c r="D4287" s="0" t="s">
        <v>520</v>
      </c>
      <c r="E4287" s="0" t="s">
        <v>536</v>
      </c>
      <c r="F4287" s="0" t="s">
        <v>529</v>
      </c>
      <c r="G4287" s="0" t="s">
        <v>530</v>
      </c>
    </row>
    <row r="4288" customFormat="false" ht="12.8" hidden="false" customHeight="false" outlineLevel="0" collapsed="false">
      <c r="A4288" s="0" t="s">
        <v>24</v>
      </c>
      <c r="B4288" s="0" t="s">
        <v>473</v>
      </c>
      <c r="C4288" s="0" t="s">
        <v>521</v>
      </c>
      <c r="D4288" s="0" t="s">
        <v>520</v>
      </c>
      <c r="E4288" s="0" t="s">
        <v>537</v>
      </c>
      <c r="F4288" s="0" t="s">
        <v>529</v>
      </c>
      <c r="G4288" s="0" t="s">
        <v>530</v>
      </c>
    </row>
    <row r="4289" customFormat="false" ht="12.8" hidden="false" customHeight="false" outlineLevel="0" collapsed="false">
      <c r="A4289" s="0" t="s">
        <v>24</v>
      </c>
      <c r="B4289" s="0" t="s">
        <v>473</v>
      </c>
      <c r="C4289" s="0" t="s">
        <v>521</v>
      </c>
      <c r="D4289" s="0" t="s">
        <v>520</v>
      </c>
      <c r="E4289" s="0" t="s">
        <v>531</v>
      </c>
      <c r="F4289" s="0" t="s">
        <v>529</v>
      </c>
      <c r="G4289" s="0" t="s">
        <v>530</v>
      </c>
    </row>
    <row r="4290" customFormat="false" ht="12.8" hidden="false" customHeight="false" outlineLevel="0" collapsed="false">
      <c r="A4290" s="0" t="s">
        <v>24</v>
      </c>
      <c r="B4290" s="0" t="s">
        <v>473</v>
      </c>
      <c r="C4290" s="0" t="s">
        <v>521</v>
      </c>
      <c r="D4290" s="0" t="s">
        <v>520</v>
      </c>
      <c r="E4290" s="0" t="s">
        <v>538</v>
      </c>
      <c r="F4290" s="0" t="s">
        <v>529</v>
      </c>
      <c r="G4290" s="0" t="s">
        <v>530</v>
      </c>
    </row>
    <row r="4291" customFormat="false" ht="12.8" hidden="false" customHeight="false" outlineLevel="0" collapsed="false">
      <c r="A4291" s="0" t="s">
        <v>24</v>
      </c>
      <c r="B4291" s="0" t="s">
        <v>473</v>
      </c>
      <c r="C4291" s="0" t="s">
        <v>521</v>
      </c>
      <c r="D4291" s="0" t="s">
        <v>520</v>
      </c>
      <c r="E4291" s="0" t="s">
        <v>536</v>
      </c>
      <c r="F4291" s="0" t="s">
        <v>529</v>
      </c>
      <c r="G4291" s="0" t="s">
        <v>530</v>
      </c>
    </row>
    <row r="4292" customFormat="false" ht="12.8" hidden="false" customHeight="false" outlineLevel="0" collapsed="false">
      <c r="A4292" s="0" t="s">
        <v>24</v>
      </c>
      <c r="B4292" s="0" t="s">
        <v>474</v>
      </c>
      <c r="C4292" s="0" t="s">
        <v>519</v>
      </c>
      <c r="D4292" s="0" t="s">
        <v>520</v>
      </c>
      <c r="E4292" s="0" t="s">
        <v>528</v>
      </c>
      <c r="F4292" s="0" t="s">
        <v>529</v>
      </c>
      <c r="G4292" s="0" t="s">
        <v>530</v>
      </c>
    </row>
    <row r="4293" customFormat="false" ht="12.8" hidden="false" customHeight="false" outlineLevel="0" collapsed="false">
      <c r="A4293" s="0" t="s">
        <v>24</v>
      </c>
      <c r="B4293" s="0" t="s">
        <v>474</v>
      </c>
      <c r="C4293" s="0" t="s">
        <v>519</v>
      </c>
      <c r="D4293" s="0" t="s">
        <v>520</v>
      </c>
      <c r="E4293" s="0" t="s">
        <v>531</v>
      </c>
      <c r="F4293" s="0" t="s">
        <v>529</v>
      </c>
      <c r="G4293" s="0" t="s">
        <v>530</v>
      </c>
    </row>
    <row r="4294" customFormat="false" ht="12.8" hidden="false" customHeight="false" outlineLevel="0" collapsed="false">
      <c r="A4294" s="0" t="s">
        <v>24</v>
      </c>
      <c r="B4294" s="0" t="s">
        <v>474</v>
      </c>
      <c r="C4294" s="0" t="s">
        <v>519</v>
      </c>
      <c r="D4294" s="0" t="s">
        <v>520</v>
      </c>
      <c r="E4294" s="0" t="s">
        <v>533</v>
      </c>
      <c r="F4294" s="0" t="s">
        <v>529</v>
      </c>
      <c r="G4294" s="0" t="s">
        <v>530</v>
      </c>
    </row>
    <row r="4295" customFormat="false" ht="12.8" hidden="false" customHeight="false" outlineLevel="0" collapsed="false">
      <c r="A4295" s="0" t="s">
        <v>24</v>
      </c>
      <c r="B4295" s="0" t="s">
        <v>474</v>
      </c>
      <c r="C4295" s="0" t="s">
        <v>519</v>
      </c>
      <c r="D4295" s="0" t="s">
        <v>520</v>
      </c>
      <c r="E4295" s="0" t="s">
        <v>534</v>
      </c>
      <c r="F4295" s="0" t="s">
        <v>529</v>
      </c>
      <c r="G4295" s="0" t="s">
        <v>530</v>
      </c>
    </row>
    <row r="4296" customFormat="false" ht="12.8" hidden="false" customHeight="false" outlineLevel="0" collapsed="false">
      <c r="A4296" s="0" t="s">
        <v>24</v>
      </c>
      <c r="B4296" s="0" t="s">
        <v>474</v>
      </c>
      <c r="C4296" s="0" t="s">
        <v>519</v>
      </c>
      <c r="D4296" s="0" t="s">
        <v>520</v>
      </c>
      <c r="E4296" s="0" t="s">
        <v>535</v>
      </c>
      <c r="F4296" s="0" t="s">
        <v>529</v>
      </c>
      <c r="G4296" s="0" t="s">
        <v>530</v>
      </c>
    </row>
    <row r="4297" customFormat="false" ht="12.8" hidden="false" customHeight="false" outlineLevel="0" collapsed="false">
      <c r="A4297" s="0" t="s">
        <v>24</v>
      </c>
      <c r="B4297" s="0" t="s">
        <v>474</v>
      </c>
      <c r="C4297" s="0" t="s">
        <v>519</v>
      </c>
      <c r="D4297" s="0" t="s">
        <v>520</v>
      </c>
      <c r="E4297" s="0" t="s">
        <v>536</v>
      </c>
      <c r="F4297" s="0" t="s">
        <v>529</v>
      </c>
      <c r="G4297" s="0" t="s">
        <v>530</v>
      </c>
    </row>
    <row r="4298" customFormat="false" ht="12.8" hidden="false" customHeight="false" outlineLevel="0" collapsed="false">
      <c r="A4298" s="0" t="s">
        <v>24</v>
      </c>
      <c r="B4298" s="0" t="s">
        <v>474</v>
      </c>
      <c r="C4298" s="0" t="s">
        <v>521</v>
      </c>
      <c r="D4298" s="0" t="s">
        <v>520</v>
      </c>
      <c r="E4298" s="0" t="s">
        <v>537</v>
      </c>
      <c r="F4298" s="0" t="s">
        <v>529</v>
      </c>
      <c r="G4298" s="0" t="s">
        <v>530</v>
      </c>
    </row>
    <row r="4299" customFormat="false" ht="12.8" hidden="false" customHeight="false" outlineLevel="0" collapsed="false">
      <c r="A4299" s="0" t="s">
        <v>24</v>
      </c>
      <c r="B4299" s="0" t="s">
        <v>474</v>
      </c>
      <c r="C4299" s="0" t="s">
        <v>521</v>
      </c>
      <c r="D4299" s="0" t="s">
        <v>520</v>
      </c>
      <c r="E4299" s="0" t="s">
        <v>531</v>
      </c>
      <c r="F4299" s="0" t="s">
        <v>529</v>
      </c>
      <c r="G4299" s="0" t="s">
        <v>530</v>
      </c>
    </row>
    <row r="4300" customFormat="false" ht="12.8" hidden="false" customHeight="false" outlineLevel="0" collapsed="false">
      <c r="A4300" s="0" t="s">
        <v>24</v>
      </c>
      <c r="B4300" s="0" t="s">
        <v>474</v>
      </c>
      <c r="C4300" s="0" t="s">
        <v>521</v>
      </c>
      <c r="D4300" s="0" t="s">
        <v>520</v>
      </c>
      <c r="E4300" s="0" t="s">
        <v>538</v>
      </c>
      <c r="F4300" s="0" t="s">
        <v>529</v>
      </c>
      <c r="G4300" s="0" t="s">
        <v>530</v>
      </c>
    </row>
    <row r="4301" customFormat="false" ht="12.8" hidden="false" customHeight="false" outlineLevel="0" collapsed="false">
      <c r="A4301" s="0" t="s">
        <v>24</v>
      </c>
      <c r="B4301" s="0" t="s">
        <v>474</v>
      </c>
      <c r="C4301" s="0" t="s">
        <v>521</v>
      </c>
      <c r="D4301" s="0" t="s">
        <v>520</v>
      </c>
      <c r="E4301" s="0" t="s">
        <v>536</v>
      </c>
      <c r="F4301" s="0" t="s">
        <v>529</v>
      </c>
      <c r="G4301" s="0" t="s">
        <v>530</v>
      </c>
    </row>
    <row r="4302" customFormat="false" ht="12.8" hidden="false" customHeight="false" outlineLevel="0" collapsed="false">
      <c r="A4302" s="0" t="s">
        <v>24</v>
      </c>
      <c r="B4302" s="0" t="s">
        <v>475</v>
      </c>
      <c r="C4302" s="0" t="s">
        <v>519</v>
      </c>
      <c r="D4302" s="0" t="s">
        <v>520</v>
      </c>
      <c r="E4302" s="0" t="s">
        <v>528</v>
      </c>
      <c r="F4302" s="0" t="s">
        <v>529</v>
      </c>
      <c r="G4302" s="0" t="s">
        <v>530</v>
      </c>
    </row>
    <row r="4303" customFormat="false" ht="12.8" hidden="false" customHeight="false" outlineLevel="0" collapsed="false">
      <c r="A4303" s="0" t="s">
        <v>24</v>
      </c>
      <c r="B4303" s="0" t="s">
        <v>475</v>
      </c>
      <c r="C4303" s="0" t="s">
        <v>519</v>
      </c>
      <c r="D4303" s="0" t="s">
        <v>520</v>
      </c>
      <c r="E4303" s="0" t="s">
        <v>531</v>
      </c>
      <c r="F4303" s="0" t="s">
        <v>529</v>
      </c>
      <c r="G4303" s="0" t="s">
        <v>530</v>
      </c>
    </row>
    <row r="4304" customFormat="false" ht="12.8" hidden="false" customHeight="false" outlineLevel="0" collapsed="false">
      <c r="A4304" s="0" t="s">
        <v>24</v>
      </c>
      <c r="B4304" s="0" t="s">
        <v>475</v>
      </c>
      <c r="C4304" s="0" t="s">
        <v>519</v>
      </c>
      <c r="D4304" s="0" t="s">
        <v>520</v>
      </c>
      <c r="E4304" s="0" t="s">
        <v>533</v>
      </c>
      <c r="F4304" s="0" t="s">
        <v>529</v>
      </c>
      <c r="G4304" s="0" t="s">
        <v>530</v>
      </c>
    </row>
    <row r="4305" customFormat="false" ht="12.8" hidden="false" customHeight="false" outlineLevel="0" collapsed="false">
      <c r="A4305" s="0" t="s">
        <v>24</v>
      </c>
      <c r="B4305" s="0" t="s">
        <v>475</v>
      </c>
      <c r="C4305" s="0" t="s">
        <v>519</v>
      </c>
      <c r="D4305" s="0" t="s">
        <v>520</v>
      </c>
      <c r="E4305" s="0" t="s">
        <v>534</v>
      </c>
      <c r="F4305" s="0" t="s">
        <v>529</v>
      </c>
      <c r="G4305" s="0" t="s">
        <v>530</v>
      </c>
    </row>
    <row r="4306" customFormat="false" ht="12.8" hidden="false" customHeight="false" outlineLevel="0" collapsed="false">
      <c r="A4306" s="0" t="s">
        <v>24</v>
      </c>
      <c r="B4306" s="0" t="s">
        <v>475</v>
      </c>
      <c r="C4306" s="0" t="s">
        <v>519</v>
      </c>
      <c r="D4306" s="0" t="s">
        <v>520</v>
      </c>
      <c r="E4306" s="0" t="s">
        <v>535</v>
      </c>
      <c r="F4306" s="0" t="s">
        <v>529</v>
      </c>
      <c r="G4306" s="0" t="s">
        <v>530</v>
      </c>
    </row>
    <row r="4307" customFormat="false" ht="12.8" hidden="false" customHeight="false" outlineLevel="0" collapsed="false">
      <c r="A4307" s="0" t="s">
        <v>24</v>
      </c>
      <c r="B4307" s="0" t="s">
        <v>475</v>
      </c>
      <c r="C4307" s="0" t="s">
        <v>519</v>
      </c>
      <c r="D4307" s="0" t="s">
        <v>520</v>
      </c>
      <c r="E4307" s="0" t="s">
        <v>536</v>
      </c>
      <c r="F4307" s="0" t="s">
        <v>529</v>
      </c>
      <c r="G4307" s="0" t="s">
        <v>530</v>
      </c>
    </row>
    <row r="4308" customFormat="false" ht="12.8" hidden="false" customHeight="false" outlineLevel="0" collapsed="false">
      <c r="A4308" s="0" t="s">
        <v>24</v>
      </c>
      <c r="B4308" s="0" t="s">
        <v>475</v>
      </c>
      <c r="C4308" s="0" t="s">
        <v>521</v>
      </c>
      <c r="D4308" s="0" t="s">
        <v>520</v>
      </c>
      <c r="E4308" s="0" t="s">
        <v>537</v>
      </c>
      <c r="F4308" s="0" t="s">
        <v>529</v>
      </c>
      <c r="G4308" s="0" t="s">
        <v>530</v>
      </c>
    </row>
    <row r="4309" customFormat="false" ht="12.8" hidden="false" customHeight="false" outlineLevel="0" collapsed="false">
      <c r="A4309" s="0" t="s">
        <v>24</v>
      </c>
      <c r="B4309" s="0" t="s">
        <v>475</v>
      </c>
      <c r="C4309" s="0" t="s">
        <v>521</v>
      </c>
      <c r="D4309" s="0" t="s">
        <v>520</v>
      </c>
      <c r="E4309" s="0" t="s">
        <v>531</v>
      </c>
      <c r="F4309" s="0" t="s">
        <v>529</v>
      </c>
      <c r="G4309" s="0" t="s">
        <v>530</v>
      </c>
    </row>
    <row r="4310" customFormat="false" ht="12.8" hidden="false" customHeight="false" outlineLevel="0" collapsed="false">
      <c r="A4310" s="0" t="s">
        <v>24</v>
      </c>
      <c r="B4310" s="0" t="s">
        <v>475</v>
      </c>
      <c r="C4310" s="0" t="s">
        <v>521</v>
      </c>
      <c r="D4310" s="0" t="s">
        <v>520</v>
      </c>
      <c r="E4310" s="0" t="s">
        <v>538</v>
      </c>
      <c r="F4310" s="0" t="s">
        <v>529</v>
      </c>
      <c r="G4310" s="0" t="s">
        <v>530</v>
      </c>
    </row>
    <row r="4311" customFormat="false" ht="12.8" hidden="false" customHeight="false" outlineLevel="0" collapsed="false">
      <c r="A4311" s="0" t="s">
        <v>24</v>
      </c>
      <c r="B4311" s="0" t="s">
        <v>475</v>
      </c>
      <c r="C4311" s="0" t="s">
        <v>521</v>
      </c>
      <c r="D4311" s="0" t="s">
        <v>520</v>
      </c>
      <c r="E4311" s="0" t="s">
        <v>536</v>
      </c>
      <c r="F4311" s="0" t="s">
        <v>529</v>
      </c>
      <c r="G4311" s="0" t="s">
        <v>530</v>
      </c>
    </row>
    <row r="4312" customFormat="false" ht="12.8" hidden="false" customHeight="false" outlineLevel="0" collapsed="false">
      <c r="A4312" s="0" t="s">
        <v>24</v>
      </c>
      <c r="B4312" s="0" t="s">
        <v>476</v>
      </c>
      <c r="C4312" s="0" t="s">
        <v>519</v>
      </c>
      <c r="D4312" s="0" t="s">
        <v>520</v>
      </c>
      <c r="E4312" s="0" t="s">
        <v>528</v>
      </c>
      <c r="F4312" s="0" t="s">
        <v>529</v>
      </c>
      <c r="G4312" s="0" t="s">
        <v>530</v>
      </c>
    </row>
    <row r="4313" customFormat="false" ht="12.8" hidden="false" customHeight="false" outlineLevel="0" collapsed="false">
      <c r="A4313" s="0" t="s">
        <v>24</v>
      </c>
      <c r="B4313" s="0" t="s">
        <v>476</v>
      </c>
      <c r="C4313" s="0" t="s">
        <v>519</v>
      </c>
      <c r="D4313" s="0" t="s">
        <v>520</v>
      </c>
      <c r="E4313" s="0" t="s">
        <v>531</v>
      </c>
      <c r="F4313" s="0" t="s">
        <v>529</v>
      </c>
      <c r="G4313" s="0" t="s">
        <v>530</v>
      </c>
    </row>
    <row r="4314" customFormat="false" ht="12.8" hidden="false" customHeight="false" outlineLevel="0" collapsed="false">
      <c r="A4314" s="0" t="s">
        <v>24</v>
      </c>
      <c r="B4314" s="0" t="s">
        <v>476</v>
      </c>
      <c r="C4314" s="0" t="s">
        <v>519</v>
      </c>
      <c r="D4314" s="0" t="s">
        <v>520</v>
      </c>
      <c r="E4314" s="0" t="s">
        <v>533</v>
      </c>
      <c r="F4314" s="0" t="s">
        <v>529</v>
      </c>
      <c r="G4314" s="0" t="s">
        <v>530</v>
      </c>
    </row>
    <row r="4315" customFormat="false" ht="12.8" hidden="false" customHeight="false" outlineLevel="0" collapsed="false">
      <c r="A4315" s="0" t="s">
        <v>24</v>
      </c>
      <c r="B4315" s="0" t="s">
        <v>476</v>
      </c>
      <c r="C4315" s="0" t="s">
        <v>519</v>
      </c>
      <c r="D4315" s="0" t="s">
        <v>520</v>
      </c>
      <c r="E4315" s="0" t="s">
        <v>534</v>
      </c>
      <c r="F4315" s="0" t="s">
        <v>529</v>
      </c>
      <c r="G4315" s="0" t="s">
        <v>530</v>
      </c>
    </row>
    <row r="4316" customFormat="false" ht="12.8" hidden="false" customHeight="false" outlineLevel="0" collapsed="false">
      <c r="A4316" s="0" t="s">
        <v>24</v>
      </c>
      <c r="B4316" s="0" t="s">
        <v>476</v>
      </c>
      <c r="C4316" s="0" t="s">
        <v>519</v>
      </c>
      <c r="D4316" s="0" t="s">
        <v>520</v>
      </c>
      <c r="E4316" s="0" t="s">
        <v>535</v>
      </c>
      <c r="F4316" s="0" t="s">
        <v>529</v>
      </c>
      <c r="G4316" s="0" t="s">
        <v>530</v>
      </c>
    </row>
    <row r="4317" customFormat="false" ht="12.8" hidden="false" customHeight="false" outlineLevel="0" collapsed="false">
      <c r="A4317" s="0" t="s">
        <v>24</v>
      </c>
      <c r="B4317" s="0" t="s">
        <v>476</v>
      </c>
      <c r="C4317" s="0" t="s">
        <v>519</v>
      </c>
      <c r="D4317" s="0" t="s">
        <v>520</v>
      </c>
      <c r="E4317" s="0" t="s">
        <v>536</v>
      </c>
      <c r="F4317" s="0" t="s">
        <v>529</v>
      </c>
      <c r="G4317" s="0" t="s">
        <v>530</v>
      </c>
    </row>
    <row r="4318" customFormat="false" ht="12.8" hidden="false" customHeight="false" outlineLevel="0" collapsed="false">
      <c r="A4318" s="0" t="s">
        <v>24</v>
      </c>
      <c r="B4318" s="0" t="s">
        <v>476</v>
      </c>
      <c r="C4318" s="0" t="s">
        <v>521</v>
      </c>
      <c r="D4318" s="0" t="s">
        <v>520</v>
      </c>
      <c r="E4318" s="0" t="s">
        <v>537</v>
      </c>
      <c r="F4318" s="0" t="s">
        <v>529</v>
      </c>
      <c r="G4318" s="0" t="s">
        <v>530</v>
      </c>
    </row>
    <row r="4319" customFormat="false" ht="12.8" hidden="false" customHeight="false" outlineLevel="0" collapsed="false">
      <c r="A4319" s="0" t="s">
        <v>24</v>
      </c>
      <c r="B4319" s="0" t="s">
        <v>476</v>
      </c>
      <c r="C4319" s="0" t="s">
        <v>521</v>
      </c>
      <c r="D4319" s="0" t="s">
        <v>520</v>
      </c>
      <c r="E4319" s="0" t="s">
        <v>531</v>
      </c>
      <c r="F4319" s="0" t="s">
        <v>529</v>
      </c>
      <c r="G4319" s="0" t="s">
        <v>530</v>
      </c>
    </row>
    <row r="4320" customFormat="false" ht="12.8" hidden="false" customHeight="false" outlineLevel="0" collapsed="false">
      <c r="A4320" s="0" t="s">
        <v>24</v>
      </c>
      <c r="B4320" s="0" t="s">
        <v>476</v>
      </c>
      <c r="C4320" s="0" t="s">
        <v>521</v>
      </c>
      <c r="D4320" s="0" t="s">
        <v>520</v>
      </c>
      <c r="E4320" s="0" t="s">
        <v>538</v>
      </c>
      <c r="F4320" s="0" t="s">
        <v>529</v>
      </c>
      <c r="G4320" s="0" t="s">
        <v>530</v>
      </c>
    </row>
    <row r="4321" customFormat="false" ht="12.8" hidden="false" customHeight="false" outlineLevel="0" collapsed="false">
      <c r="A4321" s="0" t="s">
        <v>24</v>
      </c>
      <c r="B4321" s="0" t="s">
        <v>476</v>
      </c>
      <c r="C4321" s="0" t="s">
        <v>521</v>
      </c>
      <c r="D4321" s="0" t="s">
        <v>520</v>
      </c>
      <c r="E4321" s="0" t="s">
        <v>536</v>
      </c>
      <c r="F4321" s="0" t="s">
        <v>529</v>
      </c>
      <c r="G4321" s="0" t="s">
        <v>530</v>
      </c>
    </row>
    <row r="4322" customFormat="false" ht="12.8" hidden="false" customHeight="false" outlineLevel="0" collapsed="false">
      <c r="A4322" s="0" t="s">
        <v>24</v>
      </c>
      <c r="B4322" s="0" t="s">
        <v>477</v>
      </c>
      <c r="C4322" s="0" t="s">
        <v>519</v>
      </c>
      <c r="D4322" s="0" t="s">
        <v>520</v>
      </c>
      <c r="E4322" s="0" t="s">
        <v>528</v>
      </c>
      <c r="F4322" s="0" t="s">
        <v>529</v>
      </c>
      <c r="G4322" s="0" t="s">
        <v>530</v>
      </c>
    </row>
    <row r="4323" customFormat="false" ht="12.8" hidden="false" customHeight="false" outlineLevel="0" collapsed="false">
      <c r="A4323" s="0" t="s">
        <v>24</v>
      </c>
      <c r="B4323" s="0" t="s">
        <v>477</v>
      </c>
      <c r="C4323" s="0" t="s">
        <v>519</v>
      </c>
      <c r="D4323" s="0" t="s">
        <v>520</v>
      </c>
      <c r="E4323" s="0" t="s">
        <v>531</v>
      </c>
      <c r="F4323" s="0" t="s">
        <v>529</v>
      </c>
      <c r="G4323" s="0" t="s">
        <v>530</v>
      </c>
    </row>
    <row r="4324" customFormat="false" ht="12.8" hidden="false" customHeight="false" outlineLevel="0" collapsed="false">
      <c r="A4324" s="0" t="s">
        <v>24</v>
      </c>
      <c r="B4324" s="0" t="s">
        <v>477</v>
      </c>
      <c r="C4324" s="0" t="s">
        <v>519</v>
      </c>
      <c r="D4324" s="0" t="s">
        <v>520</v>
      </c>
      <c r="E4324" s="0" t="s">
        <v>533</v>
      </c>
      <c r="F4324" s="0" t="s">
        <v>529</v>
      </c>
      <c r="G4324" s="0" t="s">
        <v>530</v>
      </c>
    </row>
    <row r="4325" customFormat="false" ht="12.8" hidden="false" customHeight="false" outlineLevel="0" collapsed="false">
      <c r="A4325" s="0" t="s">
        <v>24</v>
      </c>
      <c r="B4325" s="0" t="s">
        <v>477</v>
      </c>
      <c r="C4325" s="0" t="s">
        <v>519</v>
      </c>
      <c r="D4325" s="0" t="s">
        <v>520</v>
      </c>
      <c r="E4325" s="0" t="s">
        <v>534</v>
      </c>
      <c r="F4325" s="0" t="s">
        <v>529</v>
      </c>
      <c r="G4325" s="0" t="s">
        <v>530</v>
      </c>
    </row>
    <row r="4326" customFormat="false" ht="12.8" hidden="false" customHeight="false" outlineLevel="0" collapsed="false">
      <c r="A4326" s="0" t="s">
        <v>24</v>
      </c>
      <c r="B4326" s="0" t="s">
        <v>477</v>
      </c>
      <c r="C4326" s="0" t="s">
        <v>519</v>
      </c>
      <c r="D4326" s="0" t="s">
        <v>520</v>
      </c>
      <c r="E4326" s="0" t="s">
        <v>535</v>
      </c>
      <c r="F4326" s="0" t="s">
        <v>529</v>
      </c>
      <c r="G4326" s="0" t="s">
        <v>530</v>
      </c>
    </row>
    <row r="4327" customFormat="false" ht="12.8" hidden="false" customHeight="false" outlineLevel="0" collapsed="false">
      <c r="A4327" s="0" t="s">
        <v>24</v>
      </c>
      <c r="B4327" s="0" t="s">
        <v>477</v>
      </c>
      <c r="C4327" s="0" t="s">
        <v>519</v>
      </c>
      <c r="D4327" s="0" t="s">
        <v>520</v>
      </c>
      <c r="E4327" s="0" t="s">
        <v>536</v>
      </c>
      <c r="F4327" s="0" t="s">
        <v>529</v>
      </c>
      <c r="G4327" s="0" t="s">
        <v>530</v>
      </c>
    </row>
    <row r="4328" customFormat="false" ht="12.8" hidden="false" customHeight="false" outlineLevel="0" collapsed="false">
      <c r="A4328" s="0" t="s">
        <v>24</v>
      </c>
      <c r="B4328" s="0" t="s">
        <v>477</v>
      </c>
      <c r="C4328" s="0" t="s">
        <v>521</v>
      </c>
      <c r="D4328" s="0" t="s">
        <v>520</v>
      </c>
      <c r="E4328" s="0" t="s">
        <v>537</v>
      </c>
      <c r="F4328" s="0" t="s">
        <v>529</v>
      </c>
      <c r="G4328" s="0" t="s">
        <v>530</v>
      </c>
    </row>
    <row r="4329" customFormat="false" ht="12.8" hidden="false" customHeight="false" outlineLevel="0" collapsed="false">
      <c r="A4329" s="0" t="s">
        <v>24</v>
      </c>
      <c r="B4329" s="0" t="s">
        <v>477</v>
      </c>
      <c r="C4329" s="0" t="s">
        <v>521</v>
      </c>
      <c r="D4329" s="0" t="s">
        <v>520</v>
      </c>
      <c r="E4329" s="0" t="s">
        <v>531</v>
      </c>
      <c r="F4329" s="0" t="s">
        <v>529</v>
      </c>
      <c r="G4329" s="0" t="s">
        <v>530</v>
      </c>
    </row>
    <row r="4330" customFormat="false" ht="12.8" hidden="false" customHeight="false" outlineLevel="0" collapsed="false">
      <c r="A4330" s="0" t="s">
        <v>24</v>
      </c>
      <c r="B4330" s="0" t="s">
        <v>477</v>
      </c>
      <c r="C4330" s="0" t="s">
        <v>521</v>
      </c>
      <c r="D4330" s="0" t="s">
        <v>520</v>
      </c>
      <c r="E4330" s="0" t="s">
        <v>538</v>
      </c>
      <c r="F4330" s="0" t="s">
        <v>529</v>
      </c>
      <c r="G4330" s="0" t="s">
        <v>530</v>
      </c>
    </row>
    <row r="4331" customFormat="false" ht="12.8" hidden="false" customHeight="false" outlineLevel="0" collapsed="false">
      <c r="A4331" s="0" t="s">
        <v>24</v>
      </c>
      <c r="B4331" s="0" t="s">
        <v>477</v>
      </c>
      <c r="C4331" s="0" t="s">
        <v>521</v>
      </c>
      <c r="D4331" s="0" t="s">
        <v>520</v>
      </c>
      <c r="E4331" s="0" t="s">
        <v>536</v>
      </c>
      <c r="F4331" s="0" t="s">
        <v>529</v>
      </c>
      <c r="G4331" s="0" t="s">
        <v>530</v>
      </c>
    </row>
    <row r="4332" customFormat="false" ht="12.8" hidden="false" customHeight="false" outlineLevel="0" collapsed="false">
      <c r="A4332" s="0" t="s">
        <v>24</v>
      </c>
      <c r="B4332" s="0" t="s">
        <v>478</v>
      </c>
      <c r="C4332" s="0" t="s">
        <v>519</v>
      </c>
      <c r="D4332" s="0" t="s">
        <v>520</v>
      </c>
      <c r="E4332" s="0" t="s">
        <v>528</v>
      </c>
      <c r="F4332" s="0" t="s">
        <v>529</v>
      </c>
      <c r="G4332" s="0" t="s">
        <v>530</v>
      </c>
    </row>
    <row r="4333" customFormat="false" ht="12.8" hidden="false" customHeight="false" outlineLevel="0" collapsed="false">
      <c r="A4333" s="0" t="s">
        <v>24</v>
      </c>
      <c r="B4333" s="0" t="s">
        <v>478</v>
      </c>
      <c r="C4333" s="0" t="s">
        <v>519</v>
      </c>
      <c r="D4333" s="0" t="s">
        <v>520</v>
      </c>
      <c r="E4333" s="0" t="s">
        <v>531</v>
      </c>
      <c r="F4333" s="0" t="s">
        <v>529</v>
      </c>
      <c r="G4333" s="0" t="s">
        <v>530</v>
      </c>
    </row>
    <row r="4334" customFormat="false" ht="12.8" hidden="false" customHeight="false" outlineLevel="0" collapsed="false">
      <c r="A4334" s="0" t="s">
        <v>24</v>
      </c>
      <c r="B4334" s="0" t="s">
        <v>478</v>
      </c>
      <c r="C4334" s="0" t="s">
        <v>519</v>
      </c>
      <c r="D4334" s="0" t="s">
        <v>520</v>
      </c>
      <c r="E4334" s="0" t="s">
        <v>533</v>
      </c>
      <c r="F4334" s="0" t="s">
        <v>529</v>
      </c>
      <c r="G4334" s="0" t="s">
        <v>530</v>
      </c>
    </row>
    <row r="4335" customFormat="false" ht="12.8" hidden="false" customHeight="false" outlineLevel="0" collapsed="false">
      <c r="A4335" s="0" t="s">
        <v>24</v>
      </c>
      <c r="B4335" s="0" t="s">
        <v>478</v>
      </c>
      <c r="C4335" s="0" t="s">
        <v>519</v>
      </c>
      <c r="D4335" s="0" t="s">
        <v>520</v>
      </c>
      <c r="E4335" s="0" t="s">
        <v>534</v>
      </c>
      <c r="F4335" s="0" t="s">
        <v>529</v>
      </c>
      <c r="G4335" s="0" t="s">
        <v>530</v>
      </c>
    </row>
    <row r="4336" customFormat="false" ht="12.8" hidden="false" customHeight="false" outlineLevel="0" collapsed="false">
      <c r="A4336" s="0" t="s">
        <v>24</v>
      </c>
      <c r="B4336" s="0" t="s">
        <v>478</v>
      </c>
      <c r="C4336" s="0" t="s">
        <v>519</v>
      </c>
      <c r="D4336" s="0" t="s">
        <v>520</v>
      </c>
      <c r="E4336" s="0" t="s">
        <v>535</v>
      </c>
      <c r="F4336" s="0" t="s">
        <v>529</v>
      </c>
      <c r="G4336" s="0" t="s">
        <v>530</v>
      </c>
    </row>
    <row r="4337" customFormat="false" ht="12.8" hidden="false" customHeight="false" outlineLevel="0" collapsed="false">
      <c r="A4337" s="0" t="s">
        <v>24</v>
      </c>
      <c r="B4337" s="0" t="s">
        <v>478</v>
      </c>
      <c r="C4337" s="0" t="s">
        <v>519</v>
      </c>
      <c r="D4337" s="0" t="s">
        <v>520</v>
      </c>
      <c r="E4337" s="0" t="s">
        <v>536</v>
      </c>
      <c r="F4337" s="0" t="s">
        <v>529</v>
      </c>
      <c r="G4337" s="0" t="s">
        <v>530</v>
      </c>
    </row>
    <row r="4338" customFormat="false" ht="12.8" hidden="false" customHeight="false" outlineLevel="0" collapsed="false">
      <c r="A4338" s="0" t="s">
        <v>24</v>
      </c>
      <c r="B4338" s="0" t="s">
        <v>478</v>
      </c>
      <c r="C4338" s="0" t="s">
        <v>521</v>
      </c>
      <c r="D4338" s="0" t="s">
        <v>520</v>
      </c>
      <c r="E4338" s="0" t="s">
        <v>537</v>
      </c>
      <c r="F4338" s="0" t="s">
        <v>529</v>
      </c>
      <c r="G4338" s="0" t="s">
        <v>530</v>
      </c>
    </row>
    <row r="4339" customFormat="false" ht="12.8" hidden="false" customHeight="false" outlineLevel="0" collapsed="false">
      <c r="A4339" s="0" t="s">
        <v>24</v>
      </c>
      <c r="B4339" s="0" t="s">
        <v>478</v>
      </c>
      <c r="C4339" s="0" t="s">
        <v>521</v>
      </c>
      <c r="D4339" s="0" t="s">
        <v>520</v>
      </c>
      <c r="E4339" s="0" t="s">
        <v>531</v>
      </c>
      <c r="F4339" s="0" t="s">
        <v>529</v>
      </c>
      <c r="G4339" s="0" t="s">
        <v>530</v>
      </c>
    </row>
    <row r="4340" customFormat="false" ht="12.8" hidden="false" customHeight="false" outlineLevel="0" collapsed="false">
      <c r="A4340" s="0" t="s">
        <v>24</v>
      </c>
      <c r="B4340" s="0" t="s">
        <v>478</v>
      </c>
      <c r="C4340" s="0" t="s">
        <v>521</v>
      </c>
      <c r="D4340" s="0" t="s">
        <v>520</v>
      </c>
      <c r="E4340" s="0" t="s">
        <v>538</v>
      </c>
      <c r="F4340" s="0" t="s">
        <v>529</v>
      </c>
      <c r="G4340" s="0" t="s">
        <v>530</v>
      </c>
    </row>
    <row r="4341" customFormat="false" ht="12.8" hidden="false" customHeight="false" outlineLevel="0" collapsed="false">
      <c r="A4341" s="0" t="s">
        <v>24</v>
      </c>
      <c r="B4341" s="0" t="s">
        <v>478</v>
      </c>
      <c r="C4341" s="0" t="s">
        <v>521</v>
      </c>
      <c r="D4341" s="0" t="s">
        <v>520</v>
      </c>
      <c r="E4341" s="0" t="s">
        <v>536</v>
      </c>
      <c r="F4341" s="0" t="s">
        <v>529</v>
      </c>
      <c r="G4341" s="0" t="s">
        <v>530</v>
      </c>
    </row>
    <row r="4342" customFormat="false" ht="12.8" hidden="false" customHeight="false" outlineLevel="0" collapsed="false">
      <c r="A4342" s="0" t="s">
        <v>24</v>
      </c>
      <c r="B4342" s="0" t="s">
        <v>479</v>
      </c>
      <c r="C4342" s="0" t="s">
        <v>519</v>
      </c>
      <c r="D4342" s="0" t="s">
        <v>520</v>
      </c>
      <c r="E4342" s="0" t="s">
        <v>528</v>
      </c>
      <c r="F4342" s="0" t="s">
        <v>529</v>
      </c>
      <c r="G4342" s="0" t="s">
        <v>530</v>
      </c>
    </row>
    <row r="4343" customFormat="false" ht="12.8" hidden="false" customHeight="false" outlineLevel="0" collapsed="false">
      <c r="A4343" s="0" t="s">
        <v>24</v>
      </c>
      <c r="B4343" s="0" t="s">
        <v>479</v>
      </c>
      <c r="C4343" s="0" t="s">
        <v>519</v>
      </c>
      <c r="D4343" s="0" t="s">
        <v>520</v>
      </c>
      <c r="E4343" s="0" t="s">
        <v>531</v>
      </c>
      <c r="F4343" s="0" t="s">
        <v>529</v>
      </c>
      <c r="G4343" s="0" t="s">
        <v>530</v>
      </c>
    </row>
    <row r="4344" customFormat="false" ht="12.8" hidden="false" customHeight="false" outlineLevel="0" collapsed="false">
      <c r="A4344" s="0" t="s">
        <v>24</v>
      </c>
      <c r="B4344" s="0" t="s">
        <v>479</v>
      </c>
      <c r="C4344" s="0" t="s">
        <v>519</v>
      </c>
      <c r="D4344" s="0" t="s">
        <v>520</v>
      </c>
      <c r="E4344" s="0" t="s">
        <v>533</v>
      </c>
      <c r="F4344" s="0" t="s">
        <v>529</v>
      </c>
      <c r="G4344" s="0" t="s">
        <v>530</v>
      </c>
    </row>
    <row r="4345" customFormat="false" ht="12.8" hidden="false" customHeight="false" outlineLevel="0" collapsed="false">
      <c r="A4345" s="0" t="s">
        <v>24</v>
      </c>
      <c r="B4345" s="0" t="s">
        <v>479</v>
      </c>
      <c r="C4345" s="0" t="s">
        <v>519</v>
      </c>
      <c r="D4345" s="0" t="s">
        <v>520</v>
      </c>
      <c r="E4345" s="0" t="s">
        <v>534</v>
      </c>
      <c r="F4345" s="0" t="s">
        <v>529</v>
      </c>
      <c r="G4345" s="0" t="s">
        <v>530</v>
      </c>
    </row>
    <row r="4346" customFormat="false" ht="12.8" hidden="false" customHeight="false" outlineLevel="0" collapsed="false">
      <c r="A4346" s="0" t="s">
        <v>24</v>
      </c>
      <c r="B4346" s="0" t="s">
        <v>479</v>
      </c>
      <c r="C4346" s="0" t="s">
        <v>519</v>
      </c>
      <c r="D4346" s="0" t="s">
        <v>520</v>
      </c>
      <c r="E4346" s="0" t="s">
        <v>535</v>
      </c>
      <c r="F4346" s="0" t="s">
        <v>529</v>
      </c>
      <c r="G4346" s="0" t="s">
        <v>530</v>
      </c>
    </row>
    <row r="4347" customFormat="false" ht="12.8" hidden="false" customHeight="false" outlineLevel="0" collapsed="false">
      <c r="A4347" s="0" t="s">
        <v>24</v>
      </c>
      <c r="B4347" s="0" t="s">
        <v>479</v>
      </c>
      <c r="C4347" s="0" t="s">
        <v>519</v>
      </c>
      <c r="D4347" s="0" t="s">
        <v>520</v>
      </c>
      <c r="E4347" s="0" t="s">
        <v>536</v>
      </c>
      <c r="F4347" s="0" t="s">
        <v>529</v>
      </c>
      <c r="G4347" s="0" t="s">
        <v>530</v>
      </c>
    </row>
    <row r="4348" customFormat="false" ht="12.8" hidden="false" customHeight="false" outlineLevel="0" collapsed="false">
      <c r="A4348" s="0" t="s">
        <v>24</v>
      </c>
      <c r="B4348" s="0" t="s">
        <v>479</v>
      </c>
      <c r="C4348" s="0" t="s">
        <v>521</v>
      </c>
      <c r="D4348" s="0" t="s">
        <v>520</v>
      </c>
      <c r="E4348" s="0" t="s">
        <v>537</v>
      </c>
      <c r="F4348" s="0" t="s">
        <v>529</v>
      </c>
      <c r="G4348" s="0" t="s">
        <v>530</v>
      </c>
    </row>
    <row r="4349" customFormat="false" ht="12.8" hidden="false" customHeight="false" outlineLevel="0" collapsed="false">
      <c r="A4349" s="0" t="s">
        <v>24</v>
      </c>
      <c r="B4349" s="0" t="s">
        <v>479</v>
      </c>
      <c r="C4349" s="0" t="s">
        <v>521</v>
      </c>
      <c r="D4349" s="0" t="s">
        <v>520</v>
      </c>
      <c r="E4349" s="0" t="s">
        <v>531</v>
      </c>
      <c r="F4349" s="0" t="s">
        <v>529</v>
      </c>
      <c r="G4349" s="0" t="s">
        <v>530</v>
      </c>
    </row>
    <row r="4350" customFormat="false" ht="12.8" hidden="false" customHeight="false" outlineLevel="0" collapsed="false">
      <c r="A4350" s="0" t="s">
        <v>24</v>
      </c>
      <c r="B4350" s="0" t="s">
        <v>479</v>
      </c>
      <c r="C4350" s="0" t="s">
        <v>521</v>
      </c>
      <c r="D4350" s="0" t="s">
        <v>520</v>
      </c>
      <c r="E4350" s="0" t="s">
        <v>538</v>
      </c>
      <c r="F4350" s="0" t="s">
        <v>529</v>
      </c>
      <c r="G4350" s="0" t="s">
        <v>530</v>
      </c>
    </row>
    <row r="4351" customFormat="false" ht="12.8" hidden="false" customHeight="false" outlineLevel="0" collapsed="false">
      <c r="A4351" s="0" t="s">
        <v>24</v>
      </c>
      <c r="B4351" s="0" t="s">
        <v>479</v>
      </c>
      <c r="C4351" s="0" t="s">
        <v>521</v>
      </c>
      <c r="D4351" s="0" t="s">
        <v>520</v>
      </c>
      <c r="E4351" s="0" t="s">
        <v>536</v>
      </c>
      <c r="F4351" s="0" t="s">
        <v>529</v>
      </c>
      <c r="G4351" s="0" t="s">
        <v>530</v>
      </c>
    </row>
    <row r="4352" customFormat="false" ht="12.8" hidden="false" customHeight="false" outlineLevel="0" collapsed="false">
      <c r="A4352" s="0" t="s">
        <v>24</v>
      </c>
      <c r="B4352" s="0" t="s">
        <v>480</v>
      </c>
      <c r="C4352" s="0" t="s">
        <v>519</v>
      </c>
      <c r="D4352" s="0" t="s">
        <v>520</v>
      </c>
      <c r="E4352" s="0" t="s">
        <v>528</v>
      </c>
      <c r="F4352" s="0" t="s">
        <v>539</v>
      </c>
      <c r="G4352" s="0" t="s">
        <v>530</v>
      </c>
    </row>
    <row r="4353" customFormat="false" ht="12.8" hidden="false" customHeight="false" outlineLevel="0" collapsed="false">
      <c r="A4353" s="0" t="s">
        <v>24</v>
      </c>
      <c r="B4353" s="0" t="s">
        <v>480</v>
      </c>
      <c r="C4353" s="0" t="s">
        <v>519</v>
      </c>
      <c r="D4353" s="0" t="s">
        <v>520</v>
      </c>
      <c r="E4353" s="0" t="s">
        <v>531</v>
      </c>
      <c r="F4353" s="0" t="s">
        <v>539</v>
      </c>
      <c r="G4353" s="0" t="s">
        <v>530</v>
      </c>
    </row>
    <row r="4354" customFormat="false" ht="12.8" hidden="false" customHeight="false" outlineLevel="0" collapsed="false">
      <c r="A4354" s="0" t="s">
        <v>24</v>
      </c>
      <c r="B4354" s="0" t="s">
        <v>480</v>
      </c>
      <c r="C4354" s="0" t="s">
        <v>519</v>
      </c>
      <c r="D4354" s="0" t="s">
        <v>520</v>
      </c>
      <c r="E4354" s="0" t="s">
        <v>533</v>
      </c>
      <c r="F4354" s="0" t="s">
        <v>539</v>
      </c>
      <c r="G4354" s="0" t="s">
        <v>530</v>
      </c>
    </row>
    <row r="4355" customFormat="false" ht="12.8" hidden="false" customHeight="false" outlineLevel="0" collapsed="false">
      <c r="A4355" s="0" t="s">
        <v>24</v>
      </c>
      <c r="B4355" s="0" t="s">
        <v>480</v>
      </c>
      <c r="C4355" s="0" t="s">
        <v>519</v>
      </c>
      <c r="D4355" s="0" t="s">
        <v>520</v>
      </c>
      <c r="E4355" s="0" t="s">
        <v>534</v>
      </c>
      <c r="F4355" s="0" t="s">
        <v>539</v>
      </c>
      <c r="G4355" s="0" t="s">
        <v>530</v>
      </c>
    </row>
    <row r="4356" customFormat="false" ht="12.8" hidden="false" customHeight="false" outlineLevel="0" collapsed="false">
      <c r="A4356" s="0" t="s">
        <v>24</v>
      </c>
      <c r="B4356" s="0" t="s">
        <v>480</v>
      </c>
      <c r="C4356" s="0" t="s">
        <v>519</v>
      </c>
      <c r="D4356" s="0" t="s">
        <v>520</v>
      </c>
      <c r="E4356" s="0" t="s">
        <v>535</v>
      </c>
      <c r="F4356" s="0" t="s">
        <v>539</v>
      </c>
      <c r="G4356" s="0" t="s">
        <v>530</v>
      </c>
    </row>
    <row r="4357" customFormat="false" ht="12.8" hidden="false" customHeight="false" outlineLevel="0" collapsed="false">
      <c r="A4357" s="0" t="s">
        <v>24</v>
      </c>
      <c r="B4357" s="0" t="s">
        <v>480</v>
      </c>
      <c r="C4357" s="0" t="s">
        <v>519</v>
      </c>
      <c r="D4357" s="0" t="s">
        <v>520</v>
      </c>
      <c r="E4357" s="0" t="s">
        <v>536</v>
      </c>
      <c r="F4357" s="0" t="s">
        <v>539</v>
      </c>
      <c r="G4357" s="0" t="s">
        <v>530</v>
      </c>
    </row>
    <row r="4358" customFormat="false" ht="12.8" hidden="false" customHeight="false" outlineLevel="0" collapsed="false">
      <c r="A4358" s="0" t="s">
        <v>24</v>
      </c>
      <c r="B4358" s="0" t="s">
        <v>480</v>
      </c>
      <c r="C4358" s="0" t="s">
        <v>521</v>
      </c>
      <c r="D4358" s="0" t="s">
        <v>520</v>
      </c>
      <c r="E4358" s="0" t="s">
        <v>537</v>
      </c>
      <c r="F4358" s="0" t="s">
        <v>539</v>
      </c>
      <c r="G4358" s="0" t="s">
        <v>530</v>
      </c>
    </row>
    <row r="4359" customFormat="false" ht="12.8" hidden="false" customHeight="false" outlineLevel="0" collapsed="false">
      <c r="A4359" s="0" t="s">
        <v>24</v>
      </c>
      <c r="B4359" s="0" t="s">
        <v>480</v>
      </c>
      <c r="C4359" s="0" t="s">
        <v>521</v>
      </c>
      <c r="D4359" s="0" t="s">
        <v>520</v>
      </c>
      <c r="E4359" s="0" t="s">
        <v>531</v>
      </c>
      <c r="F4359" s="0" t="s">
        <v>539</v>
      </c>
      <c r="G4359" s="0" t="s">
        <v>530</v>
      </c>
    </row>
    <row r="4360" customFormat="false" ht="12.8" hidden="false" customHeight="false" outlineLevel="0" collapsed="false">
      <c r="A4360" s="0" t="s">
        <v>24</v>
      </c>
      <c r="B4360" s="0" t="s">
        <v>480</v>
      </c>
      <c r="C4360" s="0" t="s">
        <v>521</v>
      </c>
      <c r="D4360" s="0" t="s">
        <v>520</v>
      </c>
      <c r="E4360" s="0" t="s">
        <v>538</v>
      </c>
      <c r="F4360" s="0" t="s">
        <v>539</v>
      </c>
      <c r="G4360" s="0" t="s">
        <v>530</v>
      </c>
    </row>
    <row r="4361" customFormat="false" ht="12.8" hidden="false" customHeight="false" outlineLevel="0" collapsed="false">
      <c r="A4361" s="0" t="s">
        <v>24</v>
      </c>
      <c r="B4361" s="0" t="s">
        <v>480</v>
      </c>
      <c r="C4361" s="0" t="s">
        <v>521</v>
      </c>
      <c r="D4361" s="0" t="s">
        <v>520</v>
      </c>
      <c r="E4361" s="0" t="s">
        <v>536</v>
      </c>
      <c r="F4361" s="0" t="s">
        <v>539</v>
      </c>
      <c r="G4361" s="0" t="s">
        <v>530</v>
      </c>
    </row>
    <row r="4362" customFormat="false" ht="12.8" hidden="false" customHeight="false" outlineLevel="0" collapsed="false">
      <c r="A4362" s="0" t="s">
        <v>24</v>
      </c>
      <c r="B4362" s="0" t="s">
        <v>481</v>
      </c>
      <c r="C4362" s="0" t="s">
        <v>519</v>
      </c>
      <c r="D4362" s="0" t="s">
        <v>520</v>
      </c>
      <c r="E4362" s="0" t="s">
        <v>528</v>
      </c>
      <c r="F4362" s="0" t="s">
        <v>539</v>
      </c>
      <c r="G4362" s="0" t="s">
        <v>530</v>
      </c>
    </row>
    <row r="4363" customFormat="false" ht="12.8" hidden="false" customHeight="false" outlineLevel="0" collapsed="false">
      <c r="A4363" s="0" t="s">
        <v>24</v>
      </c>
      <c r="B4363" s="0" t="s">
        <v>481</v>
      </c>
      <c r="C4363" s="0" t="s">
        <v>519</v>
      </c>
      <c r="D4363" s="0" t="s">
        <v>520</v>
      </c>
      <c r="E4363" s="0" t="s">
        <v>531</v>
      </c>
      <c r="F4363" s="0" t="s">
        <v>539</v>
      </c>
      <c r="G4363" s="0" t="s">
        <v>530</v>
      </c>
    </row>
    <row r="4364" customFormat="false" ht="12.8" hidden="false" customHeight="false" outlineLevel="0" collapsed="false">
      <c r="A4364" s="0" t="s">
        <v>24</v>
      </c>
      <c r="B4364" s="0" t="s">
        <v>481</v>
      </c>
      <c r="C4364" s="0" t="s">
        <v>519</v>
      </c>
      <c r="D4364" s="0" t="s">
        <v>520</v>
      </c>
      <c r="E4364" s="0" t="s">
        <v>533</v>
      </c>
      <c r="F4364" s="0" t="s">
        <v>539</v>
      </c>
      <c r="G4364" s="0" t="s">
        <v>530</v>
      </c>
    </row>
    <row r="4365" customFormat="false" ht="12.8" hidden="false" customHeight="false" outlineLevel="0" collapsed="false">
      <c r="A4365" s="0" t="s">
        <v>24</v>
      </c>
      <c r="B4365" s="0" t="s">
        <v>481</v>
      </c>
      <c r="C4365" s="0" t="s">
        <v>519</v>
      </c>
      <c r="D4365" s="0" t="s">
        <v>520</v>
      </c>
      <c r="E4365" s="0" t="s">
        <v>534</v>
      </c>
      <c r="F4365" s="0" t="s">
        <v>539</v>
      </c>
      <c r="G4365" s="0" t="s">
        <v>530</v>
      </c>
    </row>
    <row r="4366" customFormat="false" ht="12.8" hidden="false" customHeight="false" outlineLevel="0" collapsed="false">
      <c r="A4366" s="0" t="s">
        <v>24</v>
      </c>
      <c r="B4366" s="0" t="s">
        <v>481</v>
      </c>
      <c r="C4366" s="0" t="s">
        <v>519</v>
      </c>
      <c r="D4366" s="0" t="s">
        <v>520</v>
      </c>
      <c r="E4366" s="0" t="s">
        <v>535</v>
      </c>
      <c r="F4366" s="0" t="s">
        <v>539</v>
      </c>
      <c r="G4366" s="0" t="s">
        <v>530</v>
      </c>
    </row>
    <row r="4367" customFormat="false" ht="12.8" hidden="false" customHeight="false" outlineLevel="0" collapsed="false">
      <c r="A4367" s="0" t="s">
        <v>24</v>
      </c>
      <c r="B4367" s="0" t="s">
        <v>481</v>
      </c>
      <c r="C4367" s="0" t="s">
        <v>519</v>
      </c>
      <c r="D4367" s="0" t="s">
        <v>520</v>
      </c>
      <c r="E4367" s="0" t="s">
        <v>536</v>
      </c>
      <c r="F4367" s="0" t="s">
        <v>539</v>
      </c>
      <c r="G4367" s="0" t="s">
        <v>530</v>
      </c>
    </row>
    <row r="4368" customFormat="false" ht="12.8" hidden="false" customHeight="false" outlineLevel="0" collapsed="false">
      <c r="A4368" s="0" t="s">
        <v>24</v>
      </c>
      <c r="B4368" s="0" t="s">
        <v>481</v>
      </c>
      <c r="C4368" s="0" t="s">
        <v>521</v>
      </c>
      <c r="D4368" s="0" t="s">
        <v>520</v>
      </c>
      <c r="E4368" s="0" t="s">
        <v>537</v>
      </c>
      <c r="F4368" s="0" t="s">
        <v>539</v>
      </c>
      <c r="G4368" s="0" t="s">
        <v>530</v>
      </c>
    </row>
    <row r="4369" customFormat="false" ht="12.8" hidden="false" customHeight="false" outlineLevel="0" collapsed="false">
      <c r="A4369" s="0" t="s">
        <v>24</v>
      </c>
      <c r="B4369" s="0" t="s">
        <v>481</v>
      </c>
      <c r="C4369" s="0" t="s">
        <v>521</v>
      </c>
      <c r="D4369" s="0" t="s">
        <v>520</v>
      </c>
      <c r="E4369" s="0" t="s">
        <v>531</v>
      </c>
      <c r="F4369" s="0" t="s">
        <v>539</v>
      </c>
      <c r="G4369" s="0" t="s">
        <v>530</v>
      </c>
    </row>
    <row r="4370" customFormat="false" ht="12.8" hidden="false" customHeight="false" outlineLevel="0" collapsed="false">
      <c r="A4370" s="0" t="s">
        <v>24</v>
      </c>
      <c r="B4370" s="0" t="s">
        <v>481</v>
      </c>
      <c r="C4370" s="0" t="s">
        <v>521</v>
      </c>
      <c r="D4370" s="0" t="s">
        <v>520</v>
      </c>
      <c r="E4370" s="0" t="s">
        <v>538</v>
      </c>
      <c r="F4370" s="0" t="s">
        <v>539</v>
      </c>
      <c r="G4370" s="0" t="s">
        <v>530</v>
      </c>
    </row>
    <row r="4371" customFormat="false" ht="12.8" hidden="false" customHeight="false" outlineLevel="0" collapsed="false">
      <c r="A4371" s="0" t="s">
        <v>24</v>
      </c>
      <c r="B4371" s="0" t="s">
        <v>481</v>
      </c>
      <c r="C4371" s="0" t="s">
        <v>521</v>
      </c>
      <c r="D4371" s="0" t="s">
        <v>520</v>
      </c>
      <c r="E4371" s="0" t="s">
        <v>536</v>
      </c>
      <c r="F4371" s="0" t="s">
        <v>539</v>
      </c>
      <c r="G4371" s="0" t="s">
        <v>530</v>
      </c>
    </row>
    <row r="4372" customFormat="false" ht="12.8" hidden="false" customHeight="false" outlineLevel="0" collapsed="false">
      <c r="A4372" s="0" t="s">
        <v>24</v>
      </c>
      <c r="B4372" s="0" t="s">
        <v>482</v>
      </c>
      <c r="C4372" s="0" t="s">
        <v>519</v>
      </c>
      <c r="D4372" s="0" t="s">
        <v>520</v>
      </c>
      <c r="E4372" s="0" t="s">
        <v>528</v>
      </c>
      <c r="F4372" s="0" t="s">
        <v>539</v>
      </c>
      <c r="G4372" s="0" t="s">
        <v>530</v>
      </c>
    </row>
    <row r="4373" customFormat="false" ht="12.8" hidden="false" customHeight="false" outlineLevel="0" collapsed="false">
      <c r="A4373" s="0" t="s">
        <v>24</v>
      </c>
      <c r="B4373" s="0" t="s">
        <v>482</v>
      </c>
      <c r="C4373" s="0" t="s">
        <v>519</v>
      </c>
      <c r="D4373" s="0" t="s">
        <v>520</v>
      </c>
      <c r="E4373" s="0" t="s">
        <v>531</v>
      </c>
      <c r="F4373" s="0" t="s">
        <v>539</v>
      </c>
      <c r="G4373" s="0" t="s">
        <v>530</v>
      </c>
    </row>
    <row r="4374" customFormat="false" ht="12.8" hidden="false" customHeight="false" outlineLevel="0" collapsed="false">
      <c r="A4374" s="0" t="s">
        <v>24</v>
      </c>
      <c r="B4374" s="0" t="s">
        <v>482</v>
      </c>
      <c r="C4374" s="0" t="s">
        <v>519</v>
      </c>
      <c r="D4374" s="0" t="s">
        <v>520</v>
      </c>
      <c r="E4374" s="0" t="s">
        <v>533</v>
      </c>
      <c r="F4374" s="0" t="s">
        <v>539</v>
      </c>
      <c r="G4374" s="0" t="s">
        <v>530</v>
      </c>
    </row>
    <row r="4375" customFormat="false" ht="12.8" hidden="false" customHeight="false" outlineLevel="0" collapsed="false">
      <c r="A4375" s="0" t="s">
        <v>24</v>
      </c>
      <c r="B4375" s="0" t="s">
        <v>482</v>
      </c>
      <c r="C4375" s="0" t="s">
        <v>519</v>
      </c>
      <c r="D4375" s="0" t="s">
        <v>520</v>
      </c>
      <c r="E4375" s="0" t="s">
        <v>534</v>
      </c>
      <c r="F4375" s="0" t="s">
        <v>539</v>
      </c>
      <c r="G4375" s="0" t="s">
        <v>530</v>
      </c>
    </row>
    <row r="4376" customFormat="false" ht="12.8" hidden="false" customHeight="false" outlineLevel="0" collapsed="false">
      <c r="A4376" s="0" t="s">
        <v>24</v>
      </c>
      <c r="B4376" s="0" t="s">
        <v>482</v>
      </c>
      <c r="C4376" s="0" t="s">
        <v>519</v>
      </c>
      <c r="D4376" s="0" t="s">
        <v>520</v>
      </c>
      <c r="E4376" s="0" t="s">
        <v>535</v>
      </c>
      <c r="F4376" s="0" t="s">
        <v>539</v>
      </c>
      <c r="G4376" s="0" t="s">
        <v>530</v>
      </c>
    </row>
    <row r="4377" customFormat="false" ht="12.8" hidden="false" customHeight="false" outlineLevel="0" collapsed="false">
      <c r="A4377" s="0" t="s">
        <v>24</v>
      </c>
      <c r="B4377" s="0" t="s">
        <v>482</v>
      </c>
      <c r="C4377" s="0" t="s">
        <v>519</v>
      </c>
      <c r="D4377" s="0" t="s">
        <v>520</v>
      </c>
      <c r="E4377" s="0" t="s">
        <v>536</v>
      </c>
      <c r="F4377" s="0" t="s">
        <v>539</v>
      </c>
      <c r="G4377" s="0" t="s">
        <v>530</v>
      </c>
    </row>
    <row r="4378" customFormat="false" ht="12.8" hidden="false" customHeight="false" outlineLevel="0" collapsed="false">
      <c r="A4378" s="0" t="s">
        <v>24</v>
      </c>
      <c r="B4378" s="0" t="s">
        <v>482</v>
      </c>
      <c r="C4378" s="0" t="s">
        <v>521</v>
      </c>
      <c r="D4378" s="0" t="s">
        <v>520</v>
      </c>
      <c r="E4378" s="0" t="s">
        <v>537</v>
      </c>
      <c r="F4378" s="0" t="s">
        <v>539</v>
      </c>
      <c r="G4378" s="0" t="s">
        <v>530</v>
      </c>
    </row>
    <row r="4379" customFormat="false" ht="12.8" hidden="false" customHeight="false" outlineLevel="0" collapsed="false">
      <c r="A4379" s="0" t="s">
        <v>24</v>
      </c>
      <c r="B4379" s="0" t="s">
        <v>482</v>
      </c>
      <c r="C4379" s="0" t="s">
        <v>521</v>
      </c>
      <c r="D4379" s="0" t="s">
        <v>520</v>
      </c>
      <c r="E4379" s="0" t="s">
        <v>531</v>
      </c>
      <c r="F4379" s="0" t="s">
        <v>539</v>
      </c>
      <c r="G4379" s="0" t="s">
        <v>530</v>
      </c>
    </row>
    <row r="4380" customFormat="false" ht="12.8" hidden="false" customHeight="false" outlineLevel="0" collapsed="false">
      <c r="A4380" s="0" t="s">
        <v>24</v>
      </c>
      <c r="B4380" s="0" t="s">
        <v>482</v>
      </c>
      <c r="C4380" s="0" t="s">
        <v>521</v>
      </c>
      <c r="D4380" s="0" t="s">
        <v>520</v>
      </c>
      <c r="E4380" s="0" t="s">
        <v>538</v>
      </c>
      <c r="F4380" s="0" t="s">
        <v>539</v>
      </c>
      <c r="G4380" s="0" t="s">
        <v>530</v>
      </c>
    </row>
    <row r="4381" customFormat="false" ht="12.8" hidden="false" customHeight="false" outlineLevel="0" collapsed="false">
      <c r="A4381" s="0" t="s">
        <v>24</v>
      </c>
      <c r="B4381" s="0" t="s">
        <v>482</v>
      </c>
      <c r="C4381" s="0" t="s">
        <v>521</v>
      </c>
      <c r="D4381" s="0" t="s">
        <v>520</v>
      </c>
      <c r="E4381" s="0" t="s">
        <v>536</v>
      </c>
      <c r="F4381" s="0" t="s">
        <v>539</v>
      </c>
      <c r="G4381" s="0" t="s">
        <v>530</v>
      </c>
    </row>
    <row r="4382" customFormat="false" ht="12.8" hidden="false" customHeight="false" outlineLevel="0" collapsed="false">
      <c r="A4382" s="0" t="s">
        <v>24</v>
      </c>
      <c r="B4382" s="0" t="s">
        <v>483</v>
      </c>
      <c r="C4382" s="0" t="s">
        <v>519</v>
      </c>
      <c r="D4382" s="0" t="s">
        <v>520</v>
      </c>
      <c r="E4382" s="0" t="s">
        <v>528</v>
      </c>
      <c r="F4382" s="0" t="s">
        <v>539</v>
      </c>
      <c r="G4382" s="0" t="s">
        <v>530</v>
      </c>
    </row>
    <row r="4383" customFormat="false" ht="12.8" hidden="false" customHeight="false" outlineLevel="0" collapsed="false">
      <c r="A4383" s="0" t="s">
        <v>24</v>
      </c>
      <c r="B4383" s="0" t="s">
        <v>483</v>
      </c>
      <c r="C4383" s="0" t="s">
        <v>519</v>
      </c>
      <c r="D4383" s="0" t="s">
        <v>520</v>
      </c>
      <c r="E4383" s="0" t="s">
        <v>531</v>
      </c>
      <c r="F4383" s="0" t="s">
        <v>539</v>
      </c>
      <c r="G4383" s="0" t="s">
        <v>530</v>
      </c>
    </row>
    <row r="4384" customFormat="false" ht="12.8" hidden="false" customHeight="false" outlineLevel="0" collapsed="false">
      <c r="A4384" s="0" t="s">
        <v>24</v>
      </c>
      <c r="B4384" s="0" t="s">
        <v>483</v>
      </c>
      <c r="C4384" s="0" t="s">
        <v>519</v>
      </c>
      <c r="D4384" s="0" t="s">
        <v>520</v>
      </c>
      <c r="E4384" s="0" t="s">
        <v>533</v>
      </c>
      <c r="F4384" s="0" t="s">
        <v>539</v>
      </c>
      <c r="G4384" s="0" t="s">
        <v>530</v>
      </c>
    </row>
    <row r="4385" customFormat="false" ht="12.8" hidden="false" customHeight="false" outlineLevel="0" collapsed="false">
      <c r="A4385" s="0" t="s">
        <v>24</v>
      </c>
      <c r="B4385" s="0" t="s">
        <v>483</v>
      </c>
      <c r="C4385" s="0" t="s">
        <v>519</v>
      </c>
      <c r="D4385" s="0" t="s">
        <v>520</v>
      </c>
      <c r="E4385" s="0" t="s">
        <v>534</v>
      </c>
      <c r="F4385" s="0" t="s">
        <v>539</v>
      </c>
      <c r="G4385" s="0" t="s">
        <v>530</v>
      </c>
    </row>
    <row r="4386" customFormat="false" ht="12.8" hidden="false" customHeight="false" outlineLevel="0" collapsed="false">
      <c r="A4386" s="0" t="s">
        <v>24</v>
      </c>
      <c r="B4386" s="0" t="s">
        <v>483</v>
      </c>
      <c r="C4386" s="0" t="s">
        <v>519</v>
      </c>
      <c r="D4386" s="0" t="s">
        <v>520</v>
      </c>
      <c r="E4386" s="0" t="s">
        <v>535</v>
      </c>
      <c r="F4386" s="0" t="s">
        <v>539</v>
      </c>
      <c r="G4386" s="0" t="s">
        <v>530</v>
      </c>
    </row>
    <row r="4387" customFormat="false" ht="12.8" hidden="false" customHeight="false" outlineLevel="0" collapsed="false">
      <c r="A4387" s="0" t="s">
        <v>24</v>
      </c>
      <c r="B4387" s="0" t="s">
        <v>483</v>
      </c>
      <c r="C4387" s="0" t="s">
        <v>519</v>
      </c>
      <c r="D4387" s="0" t="s">
        <v>520</v>
      </c>
      <c r="E4387" s="0" t="s">
        <v>536</v>
      </c>
      <c r="F4387" s="0" t="s">
        <v>539</v>
      </c>
      <c r="G4387" s="0" t="s">
        <v>530</v>
      </c>
    </row>
    <row r="4388" customFormat="false" ht="12.8" hidden="false" customHeight="false" outlineLevel="0" collapsed="false">
      <c r="A4388" s="0" t="s">
        <v>24</v>
      </c>
      <c r="B4388" s="0" t="s">
        <v>483</v>
      </c>
      <c r="C4388" s="0" t="s">
        <v>521</v>
      </c>
      <c r="D4388" s="0" t="s">
        <v>520</v>
      </c>
      <c r="E4388" s="0" t="s">
        <v>537</v>
      </c>
      <c r="F4388" s="0" t="s">
        <v>539</v>
      </c>
      <c r="G4388" s="0" t="s">
        <v>530</v>
      </c>
    </row>
    <row r="4389" customFormat="false" ht="12.8" hidden="false" customHeight="false" outlineLevel="0" collapsed="false">
      <c r="A4389" s="0" t="s">
        <v>24</v>
      </c>
      <c r="B4389" s="0" t="s">
        <v>483</v>
      </c>
      <c r="C4389" s="0" t="s">
        <v>521</v>
      </c>
      <c r="D4389" s="0" t="s">
        <v>520</v>
      </c>
      <c r="E4389" s="0" t="s">
        <v>531</v>
      </c>
      <c r="F4389" s="0" t="s">
        <v>539</v>
      </c>
      <c r="G4389" s="0" t="s">
        <v>530</v>
      </c>
    </row>
    <row r="4390" customFormat="false" ht="12.8" hidden="false" customHeight="false" outlineLevel="0" collapsed="false">
      <c r="A4390" s="0" t="s">
        <v>24</v>
      </c>
      <c r="B4390" s="0" t="s">
        <v>483</v>
      </c>
      <c r="C4390" s="0" t="s">
        <v>521</v>
      </c>
      <c r="D4390" s="0" t="s">
        <v>520</v>
      </c>
      <c r="E4390" s="0" t="s">
        <v>538</v>
      </c>
      <c r="F4390" s="0" t="s">
        <v>539</v>
      </c>
      <c r="G4390" s="0" t="s">
        <v>530</v>
      </c>
    </row>
    <row r="4391" customFormat="false" ht="12.8" hidden="false" customHeight="false" outlineLevel="0" collapsed="false">
      <c r="A4391" s="0" t="s">
        <v>24</v>
      </c>
      <c r="B4391" s="0" t="s">
        <v>483</v>
      </c>
      <c r="C4391" s="0" t="s">
        <v>521</v>
      </c>
      <c r="D4391" s="0" t="s">
        <v>520</v>
      </c>
      <c r="E4391" s="0" t="s">
        <v>536</v>
      </c>
      <c r="F4391" s="0" t="s">
        <v>539</v>
      </c>
      <c r="G4391" s="0" t="s">
        <v>530</v>
      </c>
    </row>
    <row r="4392" customFormat="false" ht="12.8" hidden="false" customHeight="false" outlineLevel="0" collapsed="false">
      <c r="A4392" s="0" t="s">
        <v>24</v>
      </c>
      <c r="B4392" s="0" t="s">
        <v>484</v>
      </c>
      <c r="C4392" s="0" t="s">
        <v>519</v>
      </c>
      <c r="D4392" s="0" t="s">
        <v>520</v>
      </c>
      <c r="E4392" s="0" t="s">
        <v>528</v>
      </c>
      <c r="F4392" s="0" t="s">
        <v>539</v>
      </c>
      <c r="G4392" s="0" t="s">
        <v>530</v>
      </c>
    </row>
    <row r="4393" customFormat="false" ht="12.8" hidden="false" customHeight="false" outlineLevel="0" collapsed="false">
      <c r="A4393" s="0" t="s">
        <v>24</v>
      </c>
      <c r="B4393" s="0" t="s">
        <v>484</v>
      </c>
      <c r="C4393" s="0" t="s">
        <v>519</v>
      </c>
      <c r="D4393" s="0" t="s">
        <v>520</v>
      </c>
      <c r="E4393" s="0" t="s">
        <v>531</v>
      </c>
      <c r="F4393" s="0" t="s">
        <v>539</v>
      </c>
      <c r="G4393" s="0" t="s">
        <v>530</v>
      </c>
    </row>
    <row r="4394" customFormat="false" ht="12.8" hidden="false" customHeight="false" outlineLevel="0" collapsed="false">
      <c r="A4394" s="0" t="s">
        <v>24</v>
      </c>
      <c r="B4394" s="0" t="s">
        <v>484</v>
      </c>
      <c r="C4394" s="0" t="s">
        <v>519</v>
      </c>
      <c r="D4394" s="0" t="s">
        <v>520</v>
      </c>
      <c r="E4394" s="0" t="s">
        <v>533</v>
      </c>
      <c r="F4394" s="0" t="s">
        <v>539</v>
      </c>
      <c r="G4394" s="0" t="s">
        <v>530</v>
      </c>
    </row>
    <row r="4395" customFormat="false" ht="12.8" hidden="false" customHeight="false" outlineLevel="0" collapsed="false">
      <c r="A4395" s="0" t="s">
        <v>24</v>
      </c>
      <c r="B4395" s="0" t="s">
        <v>484</v>
      </c>
      <c r="C4395" s="0" t="s">
        <v>519</v>
      </c>
      <c r="D4395" s="0" t="s">
        <v>520</v>
      </c>
      <c r="E4395" s="0" t="s">
        <v>534</v>
      </c>
      <c r="F4395" s="0" t="s">
        <v>539</v>
      </c>
      <c r="G4395" s="0" t="s">
        <v>530</v>
      </c>
    </row>
    <row r="4396" customFormat="false" ht="12.8" hidden="false" customHeight="false" outlineLevel="0" collapsed="false">
      <c r="A4396" s="0" t="s">
        <v>24</v>
      </c>
      <c r="B4396" s="0" t="s">
        <v>484</v>
      </c>
      <c r="C4396" s="0" t="s">
        <v>519</v>
      </c>
      <c r="D4396" s="0" t="s">
        <v>520</v>
      </c>
      <c r="E4396" s="0" t="s">
        <v>535</v>
      </c>
      <c r="F4396" s="0" t="s">
        <v>539</v>
      </c>
      <c r="G4396" s="0" t="s">
        <v>530</v>
      </c>
    </row>
    <row r="4397" customFormat="false" ht="12.8" hidden="false" customHeight="false" outlineLevel="0" collapsed="false">
      <c r="A4397" s="0" t="s">
        <v>24</v>
      </c>
      <c r="B4397" s="0" t="s">
        <v>484</v>
      </c>
      <c r="C4397" s="0" t="s">
        <v>519</v>
      </c>
      <c r="D4397" s="0" t="s">
        <v>520</v>
      </c>
      <c r="E4397" s="0" t="s">
        <v>536</v>
      </c>
      <c r="F4397" s="0" t="s">
        <v>539</v>
      </c>
      <c r="G4397" s="0" t="s">
        <v>530</v>
      </c>
    </row>
    <row r="4398" customFormat="false" ht="12.8" hidden="false" customHeight="false" outlineLevel="0" collapsed="false">
      <c r="A4398" s="0" t="s">
        <v>24</v>
      </c>
      <c r="B4398" s="0" t="s">
        <v>484</v>
      </c>
      <c r="C4398" s="0" t="s">
        <v>521</v>
      </c>
      <c r="D4398" s="0" t="s">
        <v>520</v>
      </c>
      <c r="E4398" s="0" t="s">
        <v>537</v>
      </c>
      <c r="F4398" s="0" t="s">
        <v>539</v>
      </c>
      <c r="G4398" s="0" t="s">
        <v>530</v>
      </c>
    </row>
    <row r="4399" customFormat="false" ht="12.8" hidden="false" customHeight="false" outlineLevel="0" collapsed="false">
      <c r="A4399" s="0" t="s">
        <v>24</v>
      </c>
      <c r="B4399" s="0" t="s">
        <v>484</v>
      </c>
      <c r="C4399" s="0" t="s">
        <v>521</v>
      </c>
      <c r="D4399" s="0" t="s">
        <v>520</v>
      </c>
      <c r="E4399" s="0" t="s">
        <v>531</v>
      </c>
      <c r="F4399" s="0" t="s">
        <v>539</v>
      </c>
      <c r="G4399" s="0" t="s">
        <v>530</v>
      </c>
    </row>
    <row r="4400" customFormat="false" ht="12.8" hidden="false" customHeight="false" outlineLevel="0" collapsed="false">
      <c r="A4400" s="0" t="s">
        <v>24</v>
      </c>
      <c r="B4400" s="0" t="s">
        <v>484</v>
      </c>
      <c r="C4400" s="0" t="s">
        <v>521</v>
      </c>
      <c r="D4400" s="0" t="s">
        <v>520</v>
      </c>
      <c r="E4400" s="0" t="s">
        <v>538</v>
      </c>
      <c r="F4400" s="0" t="s">
        <v>539</v>
      </c>
      <c r="G4400" s="0" t="s">
        <v>530</v>
      </c>
    </row>
    <row r="4401" customFormat="false" ht="12.8" hidden="false" customHeight="false" outlineLevel="0" collapsed="false">
      <c r="A4401" s="0" t="s">
        <v>24</v>
      </c>
      <c r="B4401" s="0" t="s">
        <v>484</v>
      </c>
      <c r="C4401" s="0" t="s">
        <v>521</v>
      </c>
      <c r="D4401" s="0" t="s">
        <v>520</v>
      </c>
      <c r="E4401" s="0" t="s">
        <v>536</v>
      </c>
      <c r="F4401" s="0" t="s">
        <v>539</v>
      </c>
      <c r="G4401" s="0" t="s">
        <v>530</v>
      </c>
    </row>
    <row r="4402" customFormat="false" ht="12.8" hidden="false" customHeight="false" outlineLevel="0" collapsed="false">
      <c r="A4402" s="0" t="s">
        <v>24</v>
      </c>
      <c r="B4402" s="0" t="s">
        <v>485</v>
      </c>
      <c r="C4402" s="0" t="s">
        <v>519</v>
      </c>
      <c r="D4402" s="0" t="s">
        <v>520</v>
      </c>
      <c r="E4402" s="0" t="s">
        <v>528</v>
      </c>
      <c r="F4402" s="0" t="s">
        <v>539</v>
      </c>
      <c r="G4402" s="0" t="s">
        <v>530</v>
      </c>
    </row>
    <row r="4403" customFormat="false" ht="12.8" hidden="false" customHeight="false" outlineLevel="0" collapsed="false">
      <c r="A4403" s="0" t="s">
        <v>24</v>
      </c>
      <c r="B4403" s="0" t="s">
        <v>485</v>
      </c>
      <c r="C4403" s="0" t="s">
        <v>519</v>
      </c>
      <c r="D4403" s="0" t="s">
        <v>520</v>
      </c>
      <c r="E4403" s="0" t="s">
        <v>531</v>
      </c>
      <c r="F4403" s="0" t="s">
        <v>539</v>
      </c>
      <c r="G4403" s="0" t="s">
        <v>530</v>
      </c>
    </row>
    <row r="4404" customFormat="false" ht="12.8" hidden="false" customHeight="false" outlineLevel="0" collapsed="false">
      <c r="A4404" s="0" t="s">
        <v>24</v>
      </c>
      <c r="B4404" s="0" t="s">
        <v>485</v>
      </c>
      <c r="C4404" s="0" t="s">
        <v>519</v>
      </c>
      <c r="D4404" s="0" t="s">
        <v>520</v>
      </c>
      <c r="E4404" s="0" t="s">
        <v>533</v>
      </c>
      <c r="F4404" s="0" t="s">
        <v>539</v>
      </c>
      <c r="G4404" s="0" t="s">
        <v>530</v>
      </c>
    </row>
    <row r="4405" customFormat="false" ht="12.8" hidden="false" customHeight="false" outlineLevel="0" collapsed="false">
      <c r="A4405" s="0" t="s">
        <v>24</v>
      </c>
      <c r="B4405" s="0" t="s">
        <v>485</v>
      </c>
      <c r="C4405" s="0" t="s">
        <v>519</v>
      </c>
      <c r="D4405" s="0" t="s">
        <v>520</v>
      </c>
      <c r="E4405" s="0" t="s">
        <v>534</v>
      </c>
      <c r="F4405" s="0" t="s">
        <v>539</v>
      </c>
      <c r="G4405" s="0" t="s">
        <v>530</v>
      </c>
    </row>
    <row r="4406" customFormat="false" ht="12.8" hidden="false" customHeight="false" outlineLevel="0" collapsed="false">
      <c r="A4406" s="0" t="s">
        <v>24</v>
      </c>
      <c r="B4406" s="0" t="s">
        <v>485</v>
      </c>
      <c r="C4406" s="0" t="s">
        <v>519</v>
      </c>
      <c r="D4406" s="0" t="s">
        <v>520</v>
      </c>
      <c r="E4406" s="0" t="s">
        <v>535</v>
      </c>
      <c r="F4406" s="0" t="s">
        <v>539</v>
      </c>
      <c r="G4406" s="0" t="s">
        <v>530</v>
      </c>
    </row>
    <row r="4407" customFormat="false" ht="12.8" hidden="false" customHeight="false" outlineLevel="0" collapsed="false">
      <c r="A4407" s="0" t="s">
        <v>24</v>
      </c>
      <c r="B4407" s="0" t="s">
        <v>485</v>
      </c>
      <c r="C4407" s="0" t="s">
        <v>519</v>
      </c>
      <c r="D4407" s="0" t="s">
        <v>520</v>
      </c>
      <c r="E4407" s="0" t="s">
        <v>536</v>
      </c>
      <c r="F4407" s="0" t="s">
        <v>539</v>
      </c>
      <c r="G4407" s="0" t="s">
        <v>530</v>
      </c>
    </row>
    <row r="4408" customFormat="false" ht="12.8" hidden="false" customHeight="false" outlineLevel="0" collapsed="false">
      <c r="A4408" s="0" t="s">
        <v>24</v>
      </c>
      <c r="B4408" s="0" t="s">
        <v>485</v>
      </c>
      <c r="C4408" s="0" t="s">
        <v>521</v>
      </c>
      <c r="D4408" s="0" t="s">
        <v>520</v>
      </c>
      <c r="E4408" s="0" t="s">
        <v>537</v>
      </c>
      <c r="F4408" s="0" t="s">
        <v>539</v>
      </c>
      <c r="G4408" s="0" t="s">
        <v>530</v>
      </c>
    </row>
    <row r="4409" customFormat="false" ht="12.8" hidden="false" customHeight="false" outlineLevel="0" collapsed="false">
      <c r="A4409" s="0" t="s">
        <v>24</v>
      </c>
      <c r="B4409" s="0" t="s">
        <v>485</v>
      </c>
      <c r="C4409" s="0" t="s">
        <v>521</v>
      </c>
      <c r="D4409" s="0" t="s">
        <v>520</v>
      </c>
      <c r="E4409" s="0" t="s">
        <v>531</v>
      </c>
      <c r="F4409" s="0" t="s">
        <v>539</v>
      </c>
      <c r="G4409" s="0" t="s">
        <v>530</v>
      </c>
    </row>
    <row r="4410" customFormat="false" ht="12.8" hidden="false" customHeight="false" outlineLevel="0" collapsed="false">
      <c r="A4410" s="0" t="s">
        <v>24</v>
      </c>
      <c r="B4410" s="0" t="s">
        <v>485</v>
      </c>
      <c r="C4410" s="0" t="s">
        <v>521</v>
      </c>
      <c r="D4410" s="0" t="s">
        <v>520</v>
      </c>
      <c r="E4410" s="0" t="s">
        <v>538</v>
      </c>
      <c r="F4410" s="0" t="s">
        <v>539</v>
      </c>
      <c r="G4410" s="0" t="s">
        <v>530</v>
      </c>
    </row>
    <row r="4411" customFormat="false" ht="12.8" hidden="false" customHeight="false" outlineLevel="0" collapsed="false">
      <c r="A4411" s="0" t="s">
        <v>24</v>
      </c>
      <c r="B4411" s="0" t="s">
        <v>485</v>
      </c>
      <c r="C4411" s="0" t="s">
        <v>521</v>
      </c>
      <c r="D4411" s="0" t="s">
        <v>520</v>
      </c>
      <c r="E4411" s="0" t="s">
        <v>536</v>
      </c>
      <c r="F4411" s="0" t="s">
        <v>539</v>
      </c>
      <c r="G4411" s="0" t="s">
        <v>530</v>
      </c>
    </row>
    <row r="4412" customFormat="false" ht="12.8" hidden="false" customHeight="false" outlineLevel="0" collapsed="false">
      <c r="A4412" s="0" t="s">
        <v>24</v>
      </c>
      <c r="B4412" s="0" t="s">
        <v>486</v>
      </c>
      <c r="C4412" s="0" t="s">
        <v>519</v>
      </c>
      <c r="D4412" s="0" t="s">
        <v>520</v>
      </c>
      <c r="E4412" s="0" t="s">
        <v>528</v>
      </c>
      <c r="F4412" s="0" t="s">
        <v>539</v>
      </c>
      <c r="G4412" s="0" t="s">
        <v>530</v>
      </c>
    </row>
    <row r="4413" customFormat="false" ht="12.8" hidden="false" customHeight="false" outlineLevel="0" collapsed="false">
      <c r="A4413" s="0" t="s">
        <v>24</v>
      </c>
      <c r="B4413" s="0" t="s">
        <v>486</v>
      </c>
      <c r="C4413" s="0" t="s">
        <v>519</v>
      </c>
      <c r="D4413" s="0" t="s">
        <v>520</v>
      </c>
      <c r="E4413" s="0" t="s">
        <v>531</v>
      </c>
      <c r="F4413" s="0" t="s">
        <v>539</v>
      </c>
      <c r="G4413" s="0" t="s">
        <v>530</v>
      </c>
    </row>
    <row r="4414" customFormat="false" ht="12.8" hidden="false" customHeight="false" outlineLevel="0" collapsed="false">
      <c r="A4414" s="0" t="s">
        <v>24</v>
      </c>
      <c r="B4414" s="0" t="s">
        <v>486</v>
      </c>
      <c r="C4414" s="0" t="s">
        <v>519</v>
      </c>
      <c r="D4414" s="0" t="s">
        <v>520</v>
      </c>
      <c r="E4414" s="0" t="s">
        <v>533</v>
      </c>
      <c r="F4414" s="0" t="s">
        <v>539</v>
      </c>
      <c r="G4414" s="0" t="s">
        <v>530</v>
      </c>
    </row>
    <row r="4415" customFormat="false" ht="12.8" hidden="false" customHeight="false" outlineLevel="0" collapsed="false">
      <c r="A4415" s="0" t="s">
        <v>24</v>
      </c>
      <c r="B4415" s="0" t="s">
        <v>486</v>
      </c>
      <c r="C4415" s="0" t="s">
        <v>519</v>
      </c>
      <c r="D4415" s="0" t="s">
        <v>520</v>
      </c>
      <c r="E4415" s="0" t="s">
        <v>534</v>
      </c>
      <c r="F4415" s="0" t="s">
        <v>539</v>
      </c>
      <c r="G4415" s="0" t="s">
        <v>530</v>
      </c>
    </row>
    <row r="4416" customFormat="false" ht="12.8" hidden="false" customHeight="false" outlineLevel="0" collapsed="false">
      <c r="A4416" s="0" t="s">
        <v>24</v>
      </c>
      <c r="B4416" s="0" t="s">
        <v>486</v>
      </c>
      <c r="C4416" s="0" t="s">
        <v>519</v>
      </c>
      <c r="D4416" s="0" t="s">
        <v>520</v>
      </c>
      <c r="E4416" s="0" t="s">
        <v>535</v>
      </c>
      <c r="F4416" s="0" t="s">
        <v>539</v>
      </c>
      <c r="G4416" s="0" t="s">
        <v>530</v>
      </c>
    </row>
    <row r="4417" customFormat="false" ht="12.8" hidden="false" customHeight="false" outlineLevel="0" collapsed="false">
      <c r="A4417" s="0" t="s">
        <v>24</v>
      </c>
      <c r="B4417" s="0" t="s">
        <v>486</v>
      </c>
      <c r="C4417" s="0" t="s">
        <v>519</v>
      </c>
      <c r="D4417" s="0" t="s">
        <v>520</v>
      </c>
      <c r="E4417" s="0" t="s">
        <v>536</v>
      </c>
      <c r="F4417" s="0" t="s">
        <v>539</v>
      </c>
      <c r="G4417" s="0" t="s">
        <v>530</v>
      </c>
    </row>
    <row r="4418" customFormat="false" ht="12.8" hidden="false" customHeight="false" outlineLevel="0" collapsed="false">
      <c r="A4418" s="0" t="s">
        <v>24</v>
      </c>
      <c r="B4418" s="0" t="s">
        <v>486</v>
      </c>
      <c r="C4418" s="0" t="s">
        <v>521</v>
      </c>
      <c r="D4418" s="0" t="s">
        <v>520</v>
      </c>
      <c r="E4418" s="0" t="s">
        <v>537</v>
      </c>
      <c r="F4418" s="0" t="s">
        <v>539</v>
      </c>
      <c r="G4418" s="0" t="s">
        <v>530</v>
      </c>
    </row>
    <row r="4419" customFormat="false" ht="12.8" hidden="false" customHeight="false" outlineLevel="0" collapsed="false">
      <c r="A4419" s="0" t="s">
        <v>24</v>
      </c>
      <c r="B4419" s="0" t="s">
        <v>486</v>
      </c>
      <c r="C4419" s="0" t="s">
        <v>521</v>
      </c>
      <c r="D4419" s="0" t="s">
        <v>520</v>
      </c>
      <c r="E4419" s="0" t="s">
        <v>531</v>
      </c>
      <c r="F4419" s="0" t="s">
        <v>539</v>
      </c>
      <c r="G4419" s="0" t="s">
        <v>530</v>
      </c>
    </row>
    <row r="4420" customFormat="false" ht="12.8" hidden="false" customHeight="false" outlineLevel="0" collapsed="false">
      <c r="A4420" s="0" t="s">
        <v>24</v>
      </c>
      <c r="B4420" s="0" t="s">
        <v>486</v>
      </c>
      <c r="C4420" s="0" t="s">
        <v>521</v>
      </c>
      <c r="D4420" s="0" t="s">
        <v>520</v>
      </c>
      <c r="E4420" s="0" t="s">
        <v>538</v>
      </c>
      <c r="F4420" s="0" t="s">
        <v>539</v>
      </c>
      <c r="G4420" s="0" t="s">
        <v>530</v>
      </c>
    </row>
    <row r="4421" customFormat="false" ht="12.8" hidden="false" customHeight="false" outlineLevel="0" collapsed="false">
      <c r="A4421" s="0" t="s">
        <v>24</v>
      </c>
      <c r="B4421" s="0" t="s">
        <v>486</v>
      </c>
      <c r="C4421" s="0" t="s">
        <v>521</v>
      </c>
      <c r="D4421" s="0" t="s">
        <v>520</v>
      </c>
      <c r="E4421" s="0" t="s">
        <v>536</v>
      </c>
      <c r="F4421" s="0" t="s">
        <v>539</v>
      </c>
      <c r="G4421" s="0" t="s">
        <v>530</v>
      </c>
    </row>
    <row r="4422" customFormat="false" ht="12.8" hidden="false" customHeight="false" outlineLevel="0" collapsed="false">
      <c r="A4422" s="0" t="s">
        <v>24</v>
      </c>
      <c r="B4422" s="0" t="s">
        <v>487</v>
      </c>
      <c r="C4422" s="0" t="s">
        <v>519</v>
      </c>
      <c r="D4422" s="0" t="s">
        <v>520</v>
      </c>
      <c r="E4422" s="0" t="s">
        <v>528</v>
      </c>
      <c r="F4422" s="0" t="s">
        <v>539</v>
      </c>
      <c r="G4422" s="0" t="s">
        <v>530</v>
      </c>
    </row>
    <row r="4423" customFormat="false" ht="12.8" hidden="false" customHeight="false" outlineLevel="0" collapsed="false">
      <c r="A4423" s="0" t="s">
        <v>24</v>
      </c>
      <c r="B4423" s="0" t="s">
        <v>487</v>
      </c>
      <c r="C4423" s="0" t="s">
        <v>519</v>
      </c>
      <c r="D4423" s="0" t="s">
        <v>520</v>
      </c>
      <c r="E4423" s="0" t="s">
        <v>531</v>
      </c>
      <c r="F4423" s="0" t="s">
        <v>539</v>
      </c>
      <c r="G4423" s="0" t="s">
        <v>530</v>
      </c>
    </row>
    <row r="4424" customFormat="false" ht="12.8" hidden="false" customHeight="false" outlineLevel="0" collapsed="false">
      <c r="A4424" s="0" t="s">
        <v>24</v>
      </c>
      <c r="B4424" s="0" t="s">
        <v>487</v>
      </c>
      <c r="C4424" s="0" t="s">
        <v>519</v>
      </c>
      <c r="D4424" s="0" t="s">
        <v>520</v>
      </c>
      <c r="E4424" s="0" t="s">
        <v>533</v>
      </c>
      <c r="F4424" s="0" t="s">
        <v>539</v>
      </c>
      <c r="G4424" s="0" t="s">
        <v>530</v>
      </c>
    </row>
    <row r="4425" customFormat="false" ht="12.8" hidden="false" customHeight="false" outlineLevel="0" collapsed="false">
      <c r="A4425" s="0" t="s">
        <v>24</v>
      </c>
      <c r="B4425" s="0" t="s">
        <v>487</v>
      </c>
      <c r="C4425" s="0" t="s">
        <v>519</v>
      </c>
      <c r="D4425" s="0" t="s">
        <v>520</v>
      </c>
      <c r="E4425" s="0" t="s">
        <v>534</v>
      </c>
      <c r="F4425" s="0" t="s">
        <v>539</v>
      </c>
      <c r="G4425" s="0" t="s">
        <v>530</v>
      </c>
    </row>
    <row r="4426" customFormat="false" ht="12.8" hidden="false" customHeight="false" outlineLevel="0" collapsed="false">
      <c r="A4426" s="0" t="s">
        <v>24</v>
      </c>
      <c r="B4426" s="0" t="s">
        <v>487</v>
      </c>
      <c r="C4426" s="0" t="s">
        <v>519</v>
      </c>
      <c r="D4426" s="0" t="s">
        <v>520</v>
      </c>
      <c r="E4426" s="0" t="s">
        <v>535</v>
      </c>
      <c r="F4426" s="0" t="s">
        <v>539</v>
      </c>
      <c r="G4426" s="0" t="s">
        <v>530</v>
      </c>
    </row>
    <row r="4427" customFormat="false" ht="12.8" hidden="false" customHeight="false" outlineLevel="0" collapsed="false">
      <c r="A4427" s="0" t="s">
        <v>24</v>
      </c>
      <c r="B4427" s="0" t="s">
        <v>487</v>
      </c>
      <c r="C4427" s="0" t="s">
        <v>519</v>
      </c>
      <c r="D4427" s="0" t="s">
        <v>520</v>
      </c>
      <c r="E4427" s="0" t="s">
        <v>536</v>
      </c>
      <c r="F4427" s="0" t="s">
        <v>539</v>
      </c>
      <c r="G4427" s="0" t="s">
        <v>530</v>
      </c>
    </row>
    <row r="4428" customFormat="false" ht="12.8" hidden="false" customHeight="false" outlineLevel="0" collapsed="false">
      <c r="A4428" s="0" t="s">
        <v>24</v>
      </c>
      <c r="B4428" s="0" t="s">
        <v>487</v>
      </c>
      <c r="C4428" s="0" t="s">
        <v>521</v>
      </c>
      <c r="D4428" s="0" t="s">
        <v>520</v>
      </c>
      <c r="E4428" s="0" t="s">
        <v>537</v>
      </c>
      <c r="F4428" s="0" t="s">
        <v>539</v>
      </c>
      <c r="G4428" s="0" t="s">
        <v>530</v>
      </c>
    </row>
    <row r="4429" customFormat="false" ht="12.8" hidden="false" customHeight="false" outlineLevel="0" collapsed="false">
      <c r="A4429" s="0" t="s">
        <v>24</v>
      </c>
      <c r="B4429" s="0" t="s">
        <v>487</v>
      </c>
      <c r="C4429" s="0" t="s">
        <v>521</v>
      </c>
      <c r="D4429" s="0" t="s">
        <v>520</v>
      </c>
      <c r="E4429" s="0" t="s">
        <v>531</v>
      </c>
      <c r="F4429" s="0" t="s">
        <v>539</v>
      </c>
      <c r="G4429" s="0" t="s">
        <v>530</v>
      </c>
    </row>
    <row r="4430" customFormat="false" ht="12.8" hidden="false" customHeight="false" outlineLevel="0" collapsed="false">
      <c r="A4430" s="0" t="s">
        <v>24</v>
      </c>
      <c r="B4430" s="0" t="s">
        <v>487</v>
      </c>
      <c r="C4430" s="0" t="s">
        <v>521</v>
      </c>
      <c r="D4430" s="0" t="s">
        <v>520</v>
      </c>
      <c r="E4430" s="0" t="s">
        <v>538</v>
      </c>
      <c r="F4430" s="0" t="s">
        <v>539</v>
      </c>
      <c r="G4430" s="0" t="s">
        <v>530</v>
      </c>
    </row>
    <row r="4431" customFormat="false" ht="12.8" hidden="false" customHeight="false" outlineLevel="0" collapsed="false">
      <c r="A4431" s="0" t="s">
        <v>24</v>
      </c>
      <c r="B4431" s="0" t="s">
        <v>487</v>
      </c>
      <c r="C4431" s="0" t="s">
        <v>521</v>
      </c>
      <c r="D4431" s="0" t="s">
        <v>520</v>
      </c>
      <c r="E4431" s="0" t="s">
        <v>536</v>
      </c>
      <c r="F4431" s="0" t="s">
        <v>539</v>
      </c>
      <c r="G4431" s="0" t="s">
        <v>530</v>
      </c>
    </row>
    <row r="4432" customFormat="false" ht="12.8" hidden="false" customHeight="false" outlineLevel="0" collapsed="false">
      <c r="A4432" s="0" t="s">
        <v>24</v>
      </c>
      <c r="B4432" s="0" t="s">
        <v>488</v>
      </c>
      <c r="C4432" s="0" t="s">
        <v>519</v>
      </c>
      <c r="D4432" s="0" t="s">
        <v>520</v>
      </c>
      <c r="E4432" s="0" t="s">
        <v>528</v>
      </c>
      <c r="F4432" s="0" t="s">
        <v>539</v>
      </c>
      <c r="G4432" s="0" t="s">
        <v>530</v>
      </c>
    </row>
    <row r="4433" customFormat="false" ht="12.8" hidden="false" customHeight="false" outlineLevel="0" collapsed="false">
      <c r="A4433" s="0" t="s">
        <v>24</v>
      </c>
      <c r="B4433" s="0" t="s">
        <v>488</v>
      </c>
      <c r="C4433" s="0" t="s">
        <v>519</v>
      </c>
      <c r="D4433" s="0" t="s">
        <v>520</v>
      </c>
      <c r="E4433" s="0" t="s">
        <v>531</v>
      </c>
      <c r="F4433" s="0" t="s">
        <v>539</v>
      </c>
      <c r="G4433" s="0" t="s">
        <v>530</v>
      </c>
    </row>
    <row r="4434" customFormat="false" ht="12.8" hidden="false" customHeight="false" outlineLevel="0" collapsed="false">
      <c r="A4434" s="0" t="s">
        <v>24</v>
      </c>
      <c r="B4434" s="0" t="s">
        <v>488</v>
      </c>
      <c r="C4434" s="0" t="s">
        <v>519</v>
      </c>
      <c r="D4434" s="0" t="s">
        <v>520</v>
      </c>
      <c r="E4434" s="0" t="s">
        <v>533</v>
      </c>
      <c r="F4434" s="0" t="s">
        <v>539</v>
      </c>
      <c r="G4434" s="0" t="s">
        <v>530</v>
      </c>
    </row>
    <row r="4435" customFormat="false" ht="12.8" hidden="false" customHeight="false" outlineLevel="0" collapsed="false">
      <c r="A4435" s="0" t="s">
        <v>24</v>
      </c>
      <c r="B4435" s="0" t="s">
        <v>488</v>
      </c>
      <c r="C4435" s="0" t="s">
        <v>519</v>
      </c>
      <c r="D4435" s="0" t="s">
        <v>520</v>
      </c>
      <c r="E4435" s="0" t="s">
        <v>534</v>
      </c>
      <c r="F4435" s="0" t="s">
        <v>539</v>
      </c>
      <c r="G4435" s="0" t="s">
        <v>530</v>
      </c>
    </row>
    <row r="4436" customFormat="false" ht="12.8" hidden="false" customHeight="false" outlineLevel="0" collapsed="false">
      <c r="A4436" s="0" t="s">
        <v>24</v>
      </c>
      <c r="B4436" s="0" t="s">
        <v>488</v>
      </c>
      <c r="C4436" s="0" t="s">
        <v>519</v>
      </c>
      <c r="D4436" s="0" t="s">
        <v>520</v>
      </c>
      <c r="E4436" s="0" t="s">
        <v>535</v>
      </c>
      <c r="F4436" s="0" t="s">
        <v>539</v>
      </c>
      <c r="G4436" s="0" t="s">
        <v>530</v>
      </c>
    </row>
    <row r="4437" customFormat="false" ht="12.8" hidden="false" customHeight="false" outlineLevel="0" collapsed="false">
      <c r="A4437" s="0" t="s">
        <v>24</v>
      </c>
      <c r="B4437" s="0" t="s">
        <v>488</v>
      </c>
      <c r="C4437" s="0" t="s">
        <v>519</v>
      </c>
      <c r="D4437" s="0" t="s">
        <v>520</v>
      </c>
      <c r="E4437" s="0" t="s">
        <v>536</v>
      </c>
      <c r="F4437" s="0" t="s">
        <v>539</v>
      </c>
      <c r="G4437" s="0" t="s">
        <v>530</v>
      </c>
    </row>
    <row r="4438" customFormat="false" ht="12.8" hidden="false" customHeight="false" outlineLevel="0" collapsed="false">
      <c r="A4438" s="0" t="s">
        <v>24</v>
      </c>
      <c r="B4438" s="0" t="s">
        <v>488</v>
      </c>
      <c r="C4438" s="0" t="s">
        <v>521</v>
      </c>
      <c r="D4438" s="0" t="s">
        <v>520</v>
      </c>
      <c r="E4438" s="0" t="s">
        <v>537</v>
      </c>
      <c r="F4438" s="0" t="s">
        <v>539</v>
      </c>
      <c r="G4438" s="0" t="s">
        <v>530</v>
      </c>
    </row>
    <row r="4439" customFormat="false" ht="12.8" hidden="false" customHeight="false" outlineLevel="0" collapsed="false">
      <c r="A4439" s="0" t="s">
        <v>24</v>
      </c>
      <c r="B4439" s="0" t="s">
        <v>488</v>
      </c>
      <c r="C4439" s="0" t="s">
        <v>521</v>
      </c>
      <c r="D4439" s="0" t="s">
        <v>520</v>
      </c>
      <c r="E4439" s="0" t="s">
        <v>531</v>
      </c>
      <c r="F4439" s="0" t="s">
        <v>539</v>
      </c>
      <c r="G4439" s="0" t="s">
        <v>530</v>
      </c>
    </row>
    <row r="4440" customFormat="false" ht="12.8" hidden="false" customHeight="false" outlineLevel="0" collapsed="false">
      <c r="A4440" s="0" t="s">
        <v>24</v>
      </c>
      <c r="B4440" s="0" t="s">
        <v>488</v>
      </c>
      <c r="C4440" s="0" t="s">
        <v>521</v>
      </c>
      <c r="D4440" s="0" t="s">
        <v>520</v>
      </c>
      <c r="E4440" s="0" t="s">
        <v>538</v>
      </c>
      <c r="F4440" s="0" t="s">
        <v>539</v>
      </c>
      <c r="G4440" s="0" t="s">
        <v>530</v>
      </c>
    </row>
    <row r="4441" customFormat="false" ht="12.8" hidden="false" customHeight="false" outlineLevel="0" collapsed="false">
      <c r="A4441" s="0" t="s">
        <v>24</v>
      </c>
      <c r="B4441" s="0" t="s">
        <v>488</v>
      </c>
      <c r="C4441" s="0" t="s">
        <v>521</v>
      </c>
      <c r="D4441" s="0" t="s">
        <v>520</v>
      </c>
      <c r="E4441" s="0" t="s">
        <v>536</v>
      </c>
      <c r="F4441" s="0" t="s">
        <v>539</v>
      </c>
      <c r="G4441" s="0" t="s">
        <v>530</v>
      </c>
    </row>
    <row r="4442" customFormat="false" ht="12.8" hidden="false" customHeight="false" outlineLevel="0" collapsed="false">
      <c r="A4442" s="0" t="s">
        <v>24</v>
      </c>
      <c r="B4442" s="0" t="s">
        <v>489</v>
      </c>
      <c r="C4442" s="0" t="s">
        <v>519</v>
      </c>
      <c r="D4442" s="0" t="s">
        <v>520</v>
      </c>
      <c r="E4442" s="0" t="s">
        <v>528</v>
      </c>
      <c r="F4442" s="0" t="s">
        <v>539</v>
      </c>
      <c r="G4442" s="0" t="s">
        <v>530</v>
      </c>
    </row>
    <row r="4443" customFormat="false" ht="12.8" hidden="false" customHeight="false" outlineLevel="0" collapsed="false">
      <c r="A4443" s="0" t="s">
        <v>24</v>
      </c>
      <c r="B4443" s="0" t="s">
        <v>489</v>
      </c>
      <c r="C4443" s="0" t="s">
        <v>519</v>
      </c>
      <c r="D4443" s="0" t="s">
        <v>520</v>
      </c>
      <c r="E4443" s="0" t="s">
        <v>531</v>
      </c>
      <c r="F4443" s="0" t="s">
        <v>539</v>
      </c>
      <c r="G4443" s="0" t="s">
        <v>530</v>
      </c>
    </row>
    <row r="4444" customFormat="false" ht="12.8" hidden="false" customHeight="false" outlineLevel="0" collapsed="false">
      <c r="A4444" s="0" t="s">
        <v>24</v>
      </c>
      <c r="B4444" s="0" t="s">
        <v>489</v>
      </c>
      <c r="C4444" s="0" t="s">
        <v>519</v>
      </c>
      <c r="D4444" s="0" t="s">
        <v>520</v>
      </c>
      <c r="E4444" s="0" t="s">
        <v>533</v>
      </c>
      <c r="F4444" s="0" t="s">
        <v>539</v>
      </c>
      <c r="G4444" s="0" t="s">
        <v>530</v>
      </c>
    </row>
    <row r="4445" customFormat="false" ht="12.8" hidden="false" customHeight="false" outlineLevel="0" collapsed="false">
      <c r="A4445" s="0" t="s">
        <v>24</v>
      </c>
      <c r="B4445" s="0" t="s">
        <v>489</v>
      </c>
      <c r="C4445" s="0" t="s">
        <v>519</v>
      </c>
      <c r="D4445" s="0" t="s">
        <v>520</v>
      </c>
      <c r="E4445" s="0" t="s">
        <v>534</v>
      </c>
      <c r="F4445" s="0" t="s">
        <v>539</v>
      </c>
      <c r="G4445" s="0" t="s">
        <v>530</v>
      </c>
    </row>
    <row r="4446" customFormat="false" ht="12.8" hidden="false" customHeight="false" outlineLevel="0" collapsed="false">
      <c r="A4446" s="0" t="s">
        <v>24</v>
      </c>
      <c r="B4446" s="0" t="s">
        <v>489</v>
      </c>
      <c r="C4446" s="0" t="s">
        <v>519</v>
      </c>
      <c r="D4446" s="0" t="s">
        <v>520</v>
      </c>
      <c r="E4446" s="0" t="s">
        <v>535</v>
      </c>
      <c r="F4446" s="0" t="s">
        <v>539</v>
      </c>
      <c r="G4446" s="0" t="s">
        <v>530</v>
      </c>
    </row>
    <row r="4447" customFormat="false" ht="12.8" hidden="false" customHeight="false" outlineLevel="0" collapsed="false">
      <c r="A4447" s="0" t="s">
        <v>24</v>
      </c>
      <c r="B4447" s="0" t="s">
        <v>489</v>
      </c>
      <c r="C4447" s="0" t="s">
        <v>519</v>
      </c>
      <c r="D4447" s="0" t="s">
        <v>520</v>
      </c>
      <c r="E4447" s="0" t="s">
        <v>536</v>
      </c>
      <c r="F4447" s="0" t="s">
        <v>539</v>
      </c>
      <c r="G4447" s="0" t="s">
        <v>530</v>
      </c>
    </row>
    <row r="4448" customFormat="false" ht="12.8" hidden="false" customHeight="false" outlineLevel="0" collapsed="false">
      <c r="A4448" s="0" t="s">
        <v>24</v>
      </c>
      <c r="B4448" s="0" t="s">
        <v>489</v>
      </c>
      <c r="C4448" s="0" t="s">
        <v>521</v>
      </c>
      <c r="D4448" s="0" t="s">
        <v>520</v>
      </c>
      <c r="E4448" s="0" t="s">
        <v>537</v>
      </c>
      <c r="F4448" s="0" t="s">
        <v>539</v>
      </c>
      <c r="G4448" s="0" t="s">
        <v>530</v>
      </c>
    </row>
    <row r="4449" customFormat="false" ht="12.8" hidden="false" customHeight="false" outlineLevel="0" collapsed="false">
      <c r="A4449" s="0" t="s">
        <v>24</v>
      </c>
      <c r="B4449" s="0" t="s">
        <v>489</v>
      </c>
      <c r="C4449" s="0" t="s">
        <v>521</v>
      </c>
      <c r="D4449" s="0" t="s">
        <v>520</v>
      </c>
      <c r="E4449" s="0" t="s">
        <v>531</v>
      </c>
      <c r="F4449" s="0" t="s">
        <v>539</v>
      </c>
      <c r="G4449" s="0" t="s">
        <v>530</v>
      </c>
    </row>
    <row r="4450" customFormat="false" ht="12.8" hidden="false" customHeight="false" outlineLevel="0" collapsed="false">
      <c r="A4450" s="0" t="s">
        <v>24</v>
      </c>
      <c r="B4450" s="0" t="s">
        <v>489</v>
      </c>
      <c r="C4450" s="0" t="s">
        <v>521</v>
      </c>
      <c r="D4450" s="0" t="s">
        <v>520</v>
      </c>
      <c r="E4450" s="0" t="s">
        <v>538</v>
      </c>
      <c r="F4450" s="0" t="s">
        <v>539</v>
      </c>
      <c r="G4450" s="0" t="s">
        <v>530</v>
      </c>
    </row>
    <row r="4451" customFormat="false" ht="12.8" hidden="false" customHeight="false" outlineLevel="0" collapsed="false">
      <c r="A4451" s="0" t="s">
        <v>24</v>
      </c>
      <c r="B4451" s="0" t="s">
        <v>489</v>
      </c>
      <c r="C4451" s="0" t="s">
        <v>521</v>
      </c>
      <c r="D4451" s="0" t="s">
        <v>520</v>
      </c>
      <c r="E4451" s="0" t="s">
        <v>536</v>
      </c>
      <c r="F4451" s="0" t="s">
        <v>539</v>
      </c>
      <c r="G4451" s="0" t="s">
        <v>530</v>
      </c>
    </row>
    <row r="4452" customFormat="false" ht="12.8" hidden="false" customHeight="false" outlineLevel="0" collapsed="false">
      <c r="A4452" s="0" t="s">
        <v>24</v>
      </c>
      <c r="B4452" s="0" t="s">
        <v>490</v>
      </c>
      <c r="C4452" s="0" t="s">
        <v>519</v>
      </c>
      <c r="D4452" s="0" t="s">
        <v>520</v>
      </c>
      <c r="E4452" s="0" t="s">
        <v>528</v>
      </c>
      <c r="F4452" s="0" t="s">
        <v>539</v>
      </c>
      <c r="G4452" s="0" t="s">
        <v>530</v>
      </c>
    </row>
    <row r="4453" customFormat="false" ht="12.8" hidden="false" customHeight="false" outlineLevel="0" collapsed="false">
      <c r="A4453" s="0" t="s">
        <v>24</v>
      </c>
      <c r="B4453" s="0" t="s">
        <v>490</v>
      </c>
      <c r="C4453" s="0" t="s">
        <v>519</v>
      </c>
      <c r="D4453" s="0" t="s">
        <v>520</v>
      </c>
      <c r="E4453" s="0" t="s">
        <v>531</v>
      </c>
      <c r="F4453" s="0" t="s">
        <v>539</v>
      </c>
      <c r="G4453" s="0" t="s">
        <v>530</v>
      </c>
    </row>
    <row r="4454" customFormat="false" ht="12.8" hidden="false" customHeight="false" outlineLevel="0" collapsed="false">
      <c r="A4454" s="0" t="s">
        <v>24</v>
      </c>
      <c r="B4454" s="0" t="s">
        <v>490</v>
      </c>
      <c r="C4454" s="0" t="s">
        <v>519</v>
      </c>
      <c r="D4454" s="0" t="s">
        <v>520</v>
      </c>
      <c r="E4454" s="0" t="s">
        <v>533</v>
      </c>
      <c r="F4454" s="0" t="s">
        <v>539</v>
      </c>
      <c r="G4454" s="0" t="s">
        <v>530</v>
      </c>
    </row>
    <row r="4455" customFormat="false" ht="12.8" hidden="false" customHeight="false" outlineLevel="0" collapsed="false">
      <c r="A4455" s="0" t="s">
        <v>24</v>
      </c>
      <c r="B4455" s="0" t="s">
        <v>490</v>
      </c>
      <c r="C4455" s="0" t="s">
        <v>519</v>
      </c>
      <c r="D4455" s="0" t="s">
        <v>520</v>
      </c>
      <c r="E4455" s="0" t="s">
        <v>534</v>
      </c>
      <c r="F4455" s="0" t="s">
        <v>539</v>
      </c>
      <c r="G4455" s="0" t="s">
        <v>530</v>
      </c>
    </row>
    <row r="4456" customFormat="false" ht="12.8" hidden="false" customHeight="false" outlineLevel="0" collapsed="false">
      <c r="A4456" s="0" t="s">
        <v>24</v>
      </c>
      <c r="B4456" s="0" t="s">
        <v>490</v>
      </c>
      <c r="C4456" s="0" t="s">
        <v>519</v>
      </c>
      <c r="D4456" s="0" t="s">
        <v>520</v>
      </c>
      <c r="E4456" s="0" t="s">
        <v>535</v>
      </c>
      <c r="F4456" s="0" t="s">
        <v>539</v>
      </c>
      <c r="G4456" s="0" t="s">
        <v>530</v>
      </c>
    </row>
    <row r="4457" customFormat="false" ht="12.8" hidden="false" customHeight="false" outlineLevel="0" collapsed="false">
      <c r="A4457" s="0" t="s">
        <v>24</v>
      </c>
      <c r="B4457" s="0" t="s">
        <v>490</v>
      </c>
      <c r="C4457" s="0" t="s">
        <v>519</v>
      </c>
      <c r="D4457" s="0" t="s">
        <v>520</v>
      </c>
      <c r="E4457" s="0" t="s">
        <v>536</v>
      </c>
      <c r="F4457" s="0" t="s">
        <v>539</v>
      </c>
      <c r="G4457" s="0" t="s">
        <v>530</v>
      </c>
    </row>
    <row r="4458" customFormat="false" ht="12.8" hidden="false" customHeight="false" outlineLevel="0" collapsed="false">
      <c r="A4458" s="0" t="s">
        <v>24</v>
      </c>
      <c r="B4458" s="0" t="s">
        <v>490</v>
      </c>
      <c r="C4458" s="0" t="s">
        <v>521</v>
      </c>
      <c r="D4458" s="0" t="s">
        <v>520</v>
      </c>
      <c r="E4458" s="0" t="s">
        <v>537</v>
      </c>
      <c r="F4458" s="0" t="s">
        <v>539</v>
      </c>
      <c r="G4458" s="0" t="s">
        <v>530</v>
      </c>
    </row>
    <row r="4459" customFormat="false" ht="12.8" hidden="false" customHeight="false" outlineLevel="0" collapsed="false">
      <c r="A4459" s="0" t="s">
        <v>24</v>
      </c>
      <c r="B4459" s="0" t="s">
        <v>490</v>
      </c>
      <c r="C4459" s="0" t="s">
        <v>521</v>
      </c>
      <c r="D4459" s="0" t="s">
        <v>520</v>
      </c>
      <c r="E4459" s="0" t="s">
        <v>531</v>
      </c>
      <c r="F4459" s="0" t="s">
        <v>539</v>
      </c>
      <c r="G4459" s="0" t="s">
        <v>530</v>
      </c>
    </row>
    <row r="4460" customFormat="false" ht="12.8" hidden="false" customHeight="false" outlineLevel="0" collapsed="false">
      <c r="A4460" s="0" t="s">
        <v>24</v>
      </c>
      <c r="B4460" s="0" t="s">
        <v>490</v>
      </c>
      <c r="C4460" s="0" t="s">
        <v>521</v>
      </c>
      <c r="D4460" s="0" t="s">
        <v>520</v>
      </c>
      <c r="E4460" s="0" t="s">
        <v>538</v>
      </c>
      <c r="F4460" s="0" t="s">
        <v>539</v>
      </c>
      <c r="G4460" s="0" t="s">
        <v>530</v>
      </c>
    </row>
    <row r="4461" customFormat="false" ht="12.8" hidden="false" customHeight="false" outlineLevel="0" collapsed="false">
      <c r="A4461" s="0" t="s">
        <v>24</v>
      </c>
      <c r="B4461" s="0" t="s">
        <v>490</v>
      </c>
      <c r="C4461" s="0" t="s">
        <v>521</v>
      </c>
      <c r="D4461" s="0" t="s">
        <v>520</v>
      </c>
      <c r="E4461" s="0" t="s">
        <v>536</v>
      </c>
      <c r="F4461" s="0" t="s">
        <v>539</v>
      </c>
      <c r="G4461" s="0" t="s">
        <v>530</v>
      </c>
    </row>
    <row r="4462" customFormat="false" ht="12.8" hidden="false" customHeight="false" outlineLevel="0" collapsed="false">
      <c r="A4462" s="0" t="s">
        <v>25</v>
      </c>
      <c r="B4462" s="0" t="s">
        <v>491</v>
      </c>
      <c r="C4462" s="0" t="s">
        <v>519</v>
      </c>
      <c r="D4462" s="0" t="s">
        <v>520</v>
      </c>
      <c r="E4462" s="0" t="s">
        <v>528</v>
      </c>
      <c r="F4462" s="0" t="s">
        <v>539</v>
      </c>
      <c r="G4462" s="0" t="s">
        <v>530</v>
      </c>
    </row>
    <row r="4463" customFormat="false" ht="12.8" hidden="false" customHeight="false" outlineLevel="0" collapsed="false">
      <c r="A4463" s="0" t="s">
        <v>25</v>
      </c>
      <c r="B4463" s="0" t="s">
        <v>491</v>
      </c>
      <c r="C4463" s="0" t="s">
        <v>519</v>
      </c>
      <c r="D4463" s="0" t="s">
        <v>520</v>
      </c>
      <c r="E4463" s="0" t="s">
        <v>531</v>
      </c>
      <c r="F4463" s="0" t="s">
        <v>539</v>
      </c>
      <c r="G4463" s="0" t="s">
        <v>530</v>
      </c>
    </row>
    <row r="4464" customFormat="false" ht="12.8" hidden="false" customHeight="false" outlineLevel="0" collapsed="false">
      <c r="A4464" s="0" t="s">
        <v>25</v>
      </c>
      <c r="B4464" s="0" t="s">
        <v>491</v>
      </c>
      <c r="C4464" s="0" t="s">
        <v>519</v>
      </c>
      <c r="D4464" s="0" t="s">
        <v>520</v>
      </c>
      <c r="E4464" s="0" t="s">
        <v>533</v>
      </c>
      <c r="F4464" s="0" t="s">
        <v>539</v>
      </c>
      <c r="G4464" s="0" t="s">
        <v>530</v>
      </c>
    </row>
    <row r="4465" customFormat="false" ht="12.8" hidden="false" customHeight="false" outlineLevel="0" collapsed="false">
      <c r="A4465" s="0" t="s">
        <v>25</v>
      </c>
      <c r="B4465" s="0" t="s">
        <v>491</v>
      </c>
      <c r="C4465" s="0" t="s">
        <v>519</v>
      </c>
      <c r="D4465" s="0" t="s">
        <v>520</v>
      </c>
      <c r="E4465" s="0" t="s">
        <v>534</v>
      </c>
      <c r="F4465" s="0" t="s">
        <v>539</v>
      </c>
      <c r="G4465" s="0" t="s">
        <v>530</v>
      </c>
    </row>
    <row r="4466" customFormat="false" ht="12.8" hidden="false" customHeight="false" outlineLevel="0" collapsed="false">
      <c r="A4466" s="0" t="s">
        <v>25</v>
      </c>
      <c r="B4466" s="0" t="s">
        <v>491</v>
      </c>
      <c r="C4466" s="0" t="s">
        <v>519</v>
      </c>
      <c r="D4466" s="0" t="s">
        <v>520</v>
      </c>
      <c r="E4466" s="0" t="s">
        <v>535</v>
      </c>
      <c r="F4466" s="0" t="s">
        <v>539</v>
      </c>
      <c r="G4466" s="0" t="s">
        <v>530</v>
      </c>
    </row>
    <row r="4467" customFormat="false" ht="12.8" hidden="false" customHeight="false" outlineLevel="0" collapsed="false">
      <c r="A4467" s="0" t="s">
        <v>25</v>
      </c>
      <c r="B4467" s="0" t="s">
        <v>491</v>
      </c>
      <c r="C4467" s="0" t="s">
        <v>519</v>
      </c>
      <c r="D4467" s="0" t="s">
        <v>520</v>
      </c>
      <c r="E4467" s="0" t="s">
        <v>536</v>
      </c>
      <c r="F4467" s="0" t="s">
        <v>539</v>
      </c>
      <c r="G4467" s="0" t="s">
        <v>530</v>
      </c>
    </row>
    <row r="4468" customFormat="false" ht="12.8" hidden="false" customHeight="false" outlineLevel="0" collapsed="false">
      <c r="A4468" s="0" t="s">
        <v>25</v>
      </c>
      <c r="B4468" s="0" t="s">
        <v>491</v>
      </c>
      <c r="C4468" s="0" t="s">
        <v>521</v>
      </c>
      <c r="D4468" s="0" t="s">
        <v>520</v>
      </c>
      <c r="E4468" s="0" t="s">
        <v>537</v>
      </c>
      <c r="F4468" s="0" t="s">
        <v>539</v>
      </c>
      <c r="G4468" s="0" t="s">
        <v>530</v>
      </c>
    </row>
    <row r="4469" customFormat="false" ht="12.8" hidden="false" customHeight="false" outlineLevel="0" collapsed="false">
      <c r="A4469" s="0" t="s">
        <v>25</v>
      </c>
      <c r="B4469" s="0" t="s">
        <v>491</v>
      </c>
      <c r="C4469" s="0" t="s">
        <v>521</v>
      </c>
      <c r="D4469" s="0" t="s">
        <v>520</v>
      </c>
      <c r="E4469" s="0" t="s">
        <v>531</v>
      </c>
      <c r="F4469" s="0" t="s">
        <v>539</v>
      </c>
      <c r="G4469" s="0" t="s">
        <v>530</v>
      </c>
    </row>
    <row r="4470" customFormat="false" ht="12.8" hidden="false" customHeight="false" outlineLevel="0" collapsed="false">
      <c r="A4470" s="0" t="s">
        <v>25</v>
      </c>
      <c r="B4470" s="0" t="s">
        <v>491</v>
      </c>
      <c r="C4470" s="0" t="s">
        <v>521</v>
      </c>
      <c r="D4470" s="0" t="s">
        <v>520</v>
      </c>
      <c r="E4470" s="0" t="s">
        <v>538</v>
      </c>
      <c r="F4470" s="0" t="s">
        <v>539</v>
      </c>
      <c r="G4470" s="0" t="s">
        <v>530</v>
      </c>
    </row>
    <row r="4471" customFormat="false" ht="12.8" hidden="false" customHeight="false" outlineLevel="0" collapsed="false">
      <c r="A4471" s="0" t="s">
        <v>25</v>
      </c>
      <c r="B4471" s="0" t="s">
        <v>491</v>
      </c>
      <c r="C4471" s="0" t="s">
        <v>521</v>
      </c>
      <c r="D4471" s="0" t="s">
        <v>520</v>
      </c>
      <c r="E4471" s="0" t="s">
        <v>536</v>
      </c>
      <c r="F4471" s="0" t="s">
        <v>539</v>
      </c>
      <c r="G4471" s="0" t="s">
        <v>530</v>
      </c>
    </row>
    <row r="4472" customFormat="false" ht="12.8" hidden="false" customHeight="false" outlineLevel="0" collapsed="false">
      <c r="A4472" s="0" t="s">
        <v>25</v>
      </c>
      <c r="B4472" s="0" t="s">
        <v>492</v>
      </c>
      <c r="C4472" s="0" t="s">
        <v>519</v>
      </c>
      <c r="D4472" s="0" t="s">
        <v>520</v>
      </c>
      <c r="E4472" s="0" t="s">
        <v>528</v>
      </c>
      <c r="F4472" s="0" t="s">
        <v>539</v>
      </c>
      <c r="G4472" s="0" t="s">
        <v>530</v>
      </c>
    </row>
    <row r="4473" customFormat="false" ht="12.8" hidden="false" customHeight="false" outlineLevel="0" collapsed="false">
      <c r="A4473" s="0" t="s">
        <v>25</v>
      </c>
      <c r="B4473" s="0" t="s">
        <v>492</v>
      </c>
      <c r="C4473" s="0" t="s">
        <v>519</v>
      </c>
      <c r="D4473" s="0" t="s">
        <v>520</v>
      </c>
      <c r="E4473" s="0" t="s">
        <v>531</v>
      </c>
      <c r="F4473" s="0" t="s">
        <v>539</v>
      </c>
      <c r="G4473" s="0" t="s">
        <v>530</v>
      </c>
    </row>
    <row r="4474" customFormat="false" ht="12.8" hidden="false" customHeight="false" outlineLevel="0" collapsed="false">
      <c r="A4474" s="0" t="s">
        <v>25</v>
      </c>
      <c r="B4474" s="0" t="s">
        <v>492</v>
      </c>
      <c r="C4474" s="0" t="s">
        <v>519</v>
      </c>
      <c r="D4474" s="0" t="s">
        <v>520</v>
      </c>
      <c r="E4474" s="0" t="s">
        <v>533</v>
      </c>
      <c r="F4474" s="0" t="s">
        <v>539</v>
      </c>
      <c r="G4474" s="0" t="s">
        <v>530</v>
      </c>
    </row>
    <row r="4475" customFormat="false" ht="12.8" hidden="false" customHeight="false" outlineLevel="0" collapsed="false">
      <c r="A4475" s="0" t="s">
        <v>25</v>
      </c>
      <c r="B4475" s="0" t="s">
        <v>492</v>
      </c>
      <c r="C4475" s="0" t="s">
        <v>519</v>
      </c>
      <c r="D4475" s="0" t="s">
        <v>520</v>
      </c>
      <c r="E4475" s="0" t="s">
        <v>534</v>
      </c>
      <c r="F4475" s="0" t="s">
        <v>539</v>
      </c>
      <c r="G4475" s="0" t="s">
        <v>530</v>
      </c>
    </row>
    <row r="4476" customFormat="false" ht="12.8" hidden="false" customHeight="false" outlineLevel="0" collapsed="false">
      <c r="A4476" s="0" t="s">
        <v>25</v>
      </c>
      <c r="B4476" s="0" t="s">
        <v>492</v>
      </c>
      <c r="C4476" s="0" t="s">
        <v>519</v>
      </c>
      <c r="D4476" s="0" t="s">
        <v>520</v>
      </c>
      <c r="E4476" s="0" t="s">
        <v>535</v>
      </c>
      <c r="F4476" s="0" t="s">
        <v>539</v>
      </c>
      <c r="G4476" s="0" t="s">
        <v>530</v>
      </c>
    </row>
    <row r="4477" customFormat="false" ht="12.8" hidden="false" customHeight="false" outlineLevel="0" collapsed="false">
      <c r="A4477" s="0" t="s">
        <v>25</v>
      </c>
      <c r="B4477" s="0" t="s">
        <v>492</v>
      </c>
      <c r="C4477" s="0" t="s">
        <v>519</v>
      </c>
      <c r="D4477" s="0" t="s">
        <v>520</v>
      </c>
      <c r="E4477" s="0" t="s">
        <v>536</v>
      </c>
      <c r="F4477" s="0" t="s">
        <v>539</v>
      </c>
      <c r="G4477" s="0" t="s">
        <v>530</v>
      </c>
    </row>
    <row r="4478" customFormat="false" ht="12.8" hidden="false" customHeight="false" outlineLevel="0" collapsed="false">
      <c r="A4478" s="0" t="s">
        <v>25</v>
      </c>
      <c r="B4478" s="0" t="s">
        <v>492</v>
      </c>
      <c r="C4478" s="0" t="s">
        <v>521</v>
      </c>
      <c r="D4478" s="0" t="s">
        <v>520</v>
      </c>
      <c r="E4478" s="0" t="s">
        <v>537</v>
      </c>
      <c r="F4478" s="0" t="s">
        <v>539</v>
      </c>
      <c r="G4478" s="0" t="s">
        <v>530</v>
      </c>
    </row>
    <row r="4479" customFormat="false" ht="12.8" hidden="false" customHeight="false" outlineLevel="0" collapsed="false">
      <c r="A4479" s="0" t="s">
        <v>25</v>
      </c>
      <c r="B4479" s="0" t="s">
        <v>492</v>
      </c>
      <c r="C4479" s="0" t="s">
        <v>521</v>
      </c>
      <c r="D4479" s="0" t="s">
        <v>520</v>
      </c>
      <c r="E4479" s="0" t="s">
        <v>531</v>
      </c>
      <c r="F4479" s="0" t="s">
        <v>539</v>
      </c>
      <c r="G4479" s="0" t="s">
        <v>530</v>
      </c>
    </row>
    <row r="4480" customFormat="false" ht="12.8" hidden="false" customHeight="false" outlineLevel="0" collapsed="false">
      <c r="A4480" s="0" t="s">
        <v>25</v>
      </c>
      <c r="B4480" s="0" t="s">
        <v>492</v>
      </c>
      <c r="C4480" s="0" t="s">
        <v>521</v>
      </c>
      <c r="D4480" s="0" t="s">
        <v>520</v>
      </c>
      <c r="E4480" s="0" t="s">
        <v>538</v>
      </c>
      <c r="F4480" s="0" t="s">
        <v>539</v>
      </c>
      <c r="G4480" s="0" t="s">
        <v>530</v>
      </c>
    </row>
    <row r="4481" customFormat="false" ht="12.8" hidden="false" customHeight="false" outlineLevel="0" collapsed="false">
      <c r="A4481" s="0" t="s">
        <v>25</v>
      </c>
      <c r="B4481" s="0" t="s">
        <v>492</v>
      </c>
      <c r="C4481" s="0" t="s">
        <v>521</v>
      </c>
      <c r="D4481" s="0" t="s">
        <v>520</v>
      </c>
      <c r="E4481" s="0" t="s">
        <v>536</v>
      </c>
      <c r="F4481" s="0" t="s">
        <v>539</v>
      </c>
      <c r="G4481" s="0" t="s">
        <v>530</v>
      </c>
    </row>
    <row r="4482" customFormat="false" ht="12.8" hidden="false" customHeight="false" outlineLevel="0" collapsed="false">
      <c r="A4482" s="0" t="s">
        <v>25</v>
      </c>
      <c r="B4482" s="0" t="s">
        <v>493</v>
      </c>
      <c r="C4482" s="0" t="s">
        <v>519</v>
      </c>
      <c r="D4482" s="0" t="s">
        <v>520</v>
      </c>
      <c r="E4482" s="0" t="s">
        <v>528</v>
      </c>
      <c r="F4482" s="0" t="s">
        <v>539</v>
      </c>
      <c r="G4482" s="0" t="s">
        <v>530</v>
      </c>
    </row>
    <row r="4483" customFormat="false" ht="12.8" hidden="false" customHeight="false" outlineLevel="0" collapsed="false">
      <c r="A4483" s="0" t="s">
        <v>25</v>
      </c>
      <c r="B4483" s="0" t="s">
        <v>493</v>
      </c>
      <c r="C4483" s="0" t="s">
        <v>519</v>
      </c>
      <c r="D4483" s="0" t="s">
        <v>520</v>
      </c>
      <c r="E4483" s="0" t="s">
        <v>531</v>
      </c>
      <c r="F4483" s="0" t="s">
        <v>539</v>
      </c>
      <c r="G4483" s="0" t="s">
        <v>530</v>
      </c>
    </row>
    <row r="4484" customFormat="false" ht="12.8" hidden="false" customHeight="false" outlineLevel="0" collapsed="false">
      <c r="A4484" s="0" t="s">
        <v>25</v>
      </c>
      <c r="B4484" s="0" t="s">
        <v>493</v>
      </c>
      <c r="C4484" s="0" t="s">
        <v>519</v>
      </c>
      <c r="D4484" s="0" t="s">
        <v>520</v>
      </c>
      <c r="E4484" s="0" t="s">
        <v>533</v>
      </c>
      <c r="F4484" s="0" t="s">
        <v>539</v>
      </c>
      <c r="G4484" s="0" t="s">
        <v>530</v>
      </c>
    </row>
    <row r="4485" customFormat="false" ht="12.8" hidden="false" customHeight="false" outlineLevel="0" collapsed="false">
      <c r="A4485" s="0" t="s">
        <v>25</v>
      </c>
      <c r="B4485" s="0" t="s">
        <v>493</v>
      </c>
      <c r="C4485" s="0" t="s">
        <v>519</v>
      </c>
      <c r="D4485" s="0" t="s">
        <v>520</v>
      </c>
      <c r="E4485" s="0" t="s">
        <v>534</v>
      </c>
      <c r="F4485" s="0" t="s">
        <v>539</v>
      </c>
      <c r="G4485" s="0" t="s">
        <v>530</v>
      </c>
    </row>
    <row r="4486" customFormat="false" ht="12.8" hidden="false" customHeight="false" outlineLevel="0" collapsed="false">
      <c r="A4486" s="0" t="s">
        <v>25</v>
      </c>
      <c r="B4486" s="0" t="s">
        <v>493</v>
      </c>
      <c r="C4486" s="0" t="s">
        <v>519</v>
      </c>
      <c r="D4486" s="0" t="s">
        <v>520</v>
      </c>
      <c r="E4486" s="0" t="s">
        <v>535</v>
      </c>
      <c r="F4486" s="0" t="s">
        <v>539</v>
      </c>
      <c r="G4486" s="0" t="s">
        <v>530</v>
      </c>
    </row>
    <row r="4487" customFormat="false" ht="12.8" hidden="false" customHeight="false" outlineLevel="0" collapsed="false">
      <c r="A4487" s="0" t="s">
        <v>25</v>
      </c>
      <c r="B4487" s="0" t="s">
        <v>493</v>
      </c>
      <c r="C4487" s="0" t="s">
        <v>519</v>
      </c>
      <c r="D4487" s="0" t="s">
        <v>520</v>
      </c>
      <c r="E4487" s="0" t="s">
        <v>536</v>
      </c>
      <c r="F4487" s="0" t="s">
        <v>539</v>
      </c>
      <c r="G4487" s="0" t="s">
        <v>530</v>
      </c>
    </row>
    <row r="4488" customFormat="false" ht="12.8" hidden="false" customHeight="false" outlineLevel="0" collapsed="false">
      <c r="A4488" s="0" t="s">
        <v>25</v>
      </c>
      <c r="B4488" s="0" t="s">
        <v>493</v>
      </c>
      <c r="C4488" s="0" t="s">
        <v>521</v>
      </c>
      <c r="D4488" s="0" t="s">
        <v>520</v>
      </c>
      <c r="E4488" s="0" t="s">
        <v>537</v>
      </c>
      <c r="F4488" s="0" t="s">
        <v>539</v>
      </c>
      <c r="G4488" s="0" t="s">
        <v>530</v>
      </c>
    </row>
    <row r="4489" customFormat="false" ht="12.8" hidden="false" customHeight="false" outlineLevel="0" collapsed="false">
      <c r="A4489" s="0" t="s">
        <v>25</v>
      </c>
      <c r="B4489" s="0" t="s">
        <v>493</v>
      </c>
      <c r="C4489" s="0" t="s">
        <v>521</v>
      </c>
      <c r="D4489" s="0" t="s">
        <v>520</v>
      </c>
      <c r="E4489" s="0" t="s">
        <v>531</v>
      </c>
      <c r="F4489" s="0" t="s">
        <v>539</v>
      </c>
      <c r="G4489" s="0" t="s">
        <v>530</v>
      </c>
    </row>
    <row r="4490" customFormat="false" ht="12.8" hidden="false" customHeight="false" outlineLevel="0" collapsed="false">
      <c r="A4490" s="0" t="s">
        <v>25</v>
      </c>
      <c r="B4490" s="0" t="s">
        <v>493</v>
      </c>
      <c r="C4490" s="0" t="s">
        <v>521</v>
      </c>
      <c r="D4490" s="0" t="s">
        <v>520</v>
      </c>
      <c r="E4490" s="0" t="s">
        <v>538</v>
      </c>
      <c r="F4490" s="0" t="s">
        <v>539</v>
      </c>
      <c r="G4490" s="0" t="s">
        <v>530</v>
      </c>
    </row>
    <row r="4491" customFormat="false" ht="12.8" hidden="false" customHeight="false" outlineLevel="0" collapsed="false">
      <c r="A4491" s="0" t="s">
        <v>25</v>
      </c>
      <c r="B4491" s="0" t="s">
        <v>493</v>
      </c>
      <c r="C4491" s="0" t="s">
        <v>521</v>
      </c>
      <c r="D4491" s="0" t="s">
        <v>520</v>
      </c>
      <c r="E4491" s="0" t="s">
        <v>536</v>
      </c>
      <c r="F4491" s="0" t="s">
        <v>539</v>
      </c>
      <c r="G4491" s="0" t="s">
        <v>530</v>
      </c>
    </row>
    <row r="4492" customFormat="false" ht="12.8" hidden="false" customHeight="false" outlineLevel="0" collapsed="false">
      <c r="A4492" s="0" t="s">
        <v>25</v>
      </c>
      <c r="B4492" s="0" t="s">
        <v>494</v>
      </c>
      <c r="C4492" s="0" t="s">
        <v>519</v>
      </c>
      <c r="D4492" s="0" t="s">
        <v>520</v>
      </c>
      <c r="E4492" s="0" t="s">
        <v>528</v>
      </c>
      <c r="F4492" s="0" t="s">
        <v>539</v>
      </c>
      <c r="G4492" s="0" t="s">
        <v>530</v>
      </c>
    </row>
    <row r="4493" customFormat="false" ht="12.8" hidden="false" customHeight="false" outlineLevel="0" collapsed="false">
      <c r="A4493" s="0" t="s">
        <v>25</v>
      </c>
      <c r="B4493" s="0" t="s">
        <v>494</v>
      </c>
      <c r="C4493" s="0" t="s">
        <v>519</v>
      </c>
      <c r="D4493" s="0" t="s">
        <v>520</v>
      </c>
      <c r="E4493" s="0" t="s">
        <v>531</v>
      </c>
      <c r="F4493" s="0" t="s">
        <v>539</v>
      </c>
      <c r="G4493" s="0" t="s">
        <v>530</v>
      </c>
    </row>
    <row r="4494" customFormat="false" ht="12.8" hidden="false" customHeight="false" outlineLevel="0" collapsed="false">
      <c r="A4494" s="0" t="s">
        <v>25</v>
      </c>
      <c r="B4494" s="0" t="s">
        <v>494</v>
      </c>
      <c r="C4494" s="0" t="s">
        <v>519</v>
      </c>
      <c r="D4494" s="0" t="s">
        <v>520</v>
      </c>
      <c r="E4494" s="0" t="s">
        <v>533</v>
      </c>
      <c r="F4494" s="0" t="s">
        <v>539</v>
      </c>
      <c r="G4494" s="0" t="s">
        <v>530</v>
      </c>
    </row>
    <row r="4495" customFormat="false" ht="12.8" hidden="false" customHeight="false" outlineLevel="0" collapsed="false">
      <c r="A4495" s="0" t="s">
        <v>25</v>
      </c>
      <c r="B4495" s="0" t="s">
        <v>494</v>
      </c>
      <c r="C4495" s="0" t="s">
        <v>519</v>
      </c>
      <c r="D4495" s="0" t="s">
        <v>520</v>
      </c>
      <c r="E4495" s="0" t="s">
        <v>534</v>
      </c>
      <c r="F4495" s="0" t="s">
        <v>539</v>
      </c>
      <c r="G4495" s="0" t="s">
        <v>530</v>
      </c>
    </row>
    <row r="4496" customFormat="false" ht="12.8" hidden="false" customHeight="false" outlineLevel="0" collapsed="false">
      <c r="A4496" s="0" t="s">
        <v>25</v>
      </c>
      <c r="B4496" s="0" t="s">
        <v>494</v>
      </c>
      <c r="C4496" s="0" t="s">
        <v>519</v>
      </c>
      <c r="D4496" s="0" t="s">
        <v>520</v>
      </c>
      <c r="E4496" s="0" t="s">
        <v>535</v>
      </c>
      <c r="F4496" s="0" t="s">
        <v>539</v>
      </c>
      <c r="G4496" s="0" t="s">
        <v>530</v>
      </c>
    </row>
    <row r="4497" customFormat="false" ht="12.8" hidden="false" customHeight="false" outlineLevel="0" collapsed="false">
      <c r="A4497" s="0" t="s">
        <v>25</v>
      </c>
      <c r="B4497" s="0" t="s">
        <v>494</v>
      </c>
      <c r="C4497" s="0" t="s">
        <v>519</v>
      </c>
      <c r="D4497" s="0" t="s">
        <v>520</v>
      </c>
      <c r="E4497" s="0" t="s">
        <v>536</v>
      </c>
      <c r="F4497" s="0" t="s">
        <v>539</v>
      </c>
      <c r="G4497" s="0" t="s">
        <v>530</v>
      </c>
    </row>
    <row r="4498" customFormat="false" ht="12.8" hidden="false" customHeight="false" outlineLevel="0" collapsed="false">
      <c r="A4498" s="0" t="s">
        <v>25</v>
      </c>
      <c r="B4498" s="0" t="s">
        <v>494</v>
      </c>
      <c r="C4498" s="0" t="s">
        <v>521</v>
      </c>
      <c r="D4498" s="0" t="s">
        <v>520</v>
      </c>
      <c r="E4498" s="0" t="s">
        <v>537</v>
      </c>
      <c r="F4498" s="0" t="s">
        <v>539</v>
      </c>
      <c r="G4498" s="0" t="s">
        <v>530</v>
      </c>
    </row>
    <row r="4499" customFormat="false" ht="12.8" hidden="false" customHeight="false" outlineLevel="0" collapsed="false">
      <c r="A4499" s="0" t="s">
        <v>25</v>
      </c>
      <c r="B4499" s="0" t="s">
        <v>494</v>
      </c>
      <c r="C4499" s="0" t="s">
        <v>521</v>
      </c>
      <c r="D4499" s="0" t="s">
        <v>520</v>
      </c>
      <c r="E4499" s="0" t="s">
        <v>531</v>
      </c>
      <c r="F4499" s="0" t="s">
        <v>539</v>
      </c>
      <c r="G4499" s="0" t="s">
        <v>530</v>
      </c>
    </row>
    <row r="4500" customFormat="false" ht="12.8" hidden="false" customHeight="false" outlineLevel="0" collapsed="false">
      <c r="A4500" s="0" t="s">
        <v>25</v>
      </c>
      <c r="B4500" s="0" t="s">
        <v>494</v>
      </c>
      <c r="C4500" s="0" t="s">
        <v>521</v>
      </c>
      <c r="D4500" s="0" t="s">
        <v>520</v>
      </c>
      <c r="E4500" s="0" t="s">
        <v>538</v>
      </c>
      <c r="F4500" s="0" t="s">
        <v>539</v>
      </c>
      <c r="G4500" s="0" t="s">
        <v>530</v>
      </c>
    </row>
    <row r="4501" customFormat="false" ht="12.8" hidden="false" customHeight="false" outlineLevel="0" collapsed="false">
      <c r="A4501" s="0" t="s">
        <v>25</v>
      </c>
      <c r="B4501" s="0" t="s">
        <v>494</v>
      </c>
      <c r="C4501" s="0" t="s">
        <v>521</v>
      </c>
      <c r="D4501" s="0" t="s">
        <v>520</v>
      </c>
      <c r="E4501" s="0" t="s">
        <v>536</v>
      </c>
      <c r="F4501" s="0" t="s">
        <v>539</v>
      </c>
      <c r="G4501" s="0" t="s">
        <v>530</v>
      </c>
    </row>
    <row r="4502" customFormat="false" ht="12.8" hidden="false" customHeight="false" outlineLevel="0" collapsed="false">
      <c r="A4502" s="0" t="s">
        <v>25</v>
      </c>
      <c r="B4502" s="0" t="s">
        <v>495</v>
      </c>
      <c r="C4502" s="0" t="s">
        <v>519</v>
      </c>
      <c r="D4502" s="0" t="s">
        <v>520</v>
      </c>
      <c r="E4502" s="0" t="s">
        <v>528</v>
      </c>
      <c r="F4502" s="0" t="s">
        <v>539</v>
      </c>
      <c r="G4502" s="0" t="s">
        <v>530</v>
      </c>
    </row>
    <row r="4503" customFormat="false" ht="12.8" hidden="false" customHeight="false" outlineLevel="0" collapsed="false">
      <c r="A4503" s="0" t="s">
        <v>25</v>
      </c>
      <c r="B4503" s="0" t="s">
        <v>495</v>
      </c>
      <c r="C4503" s="0" t="s">
        <v>519</v>
      </c>
      <c r="D4503" s="0" t="s">
        <v>520</v>
      </c>
      <c r="E4503" s="0" t="s">
        <v>531</v>
      </c>
      <c r="F4503" s="0" t="s">
        <v>539</v>
      </c>
      <c r="G4503" s="0" t="s">
        <v>530</v>
      </c>
    </row>
    <row r="4504" customFormat="false" ht="12.8" hidden="false" customHeight="false" outlineLevel="0" collapsed="false">
      <c r="A4504" s="0" t="s">
        <v>25</v>
      </c>
      <c r="B4504" s="0" t="s">
        <v>495</v>
      </c>
      <c r="C4504" s="0" t="s">
        <v>519</v>
      </c>
      <c r="D4504" s="0" t="s">
        <v>520</v>
      </c>
      <c r="E4504" s="0" t="s">
        <v>533</v>
      </c>
      <c r="F4504" s="0" t="s">
        <v>539</v>
      </c>
      <c r="G4504" s="0" t="s">
        <v>530</v>
      </c>
    </row>
    <row r="4505" customFormat="false" ht="12.8" hidden="false" customHeight="false" outlineLevel="0" collapsed="false">
      <c r="A4505" s="0" t="s">
        <v>25</v>
      </c>
      <c r="B4505" s="0" t="s">
        <v>495</v>
      </c>
      <c r="C4505" s="0" t="s">
        <v>519</v>
      </c>
      <c r="D4505" s="0" t="s">
        <v>520</v>
      </c>
      <c r="E4505" s="0" t="s">
        <v>534</v>
      </c>
      <c r="F4505" s="0" t="s">
        <v>539</v>
      </c>
      <c r="G4505" s="0" t="s">
        <v>530</v>
      </c>
    </row>
    <row r="4506" customFormat="false" ht="12.8" hidden="false" customHeight="false" outlineLevel="0" collapsed="false">
      <c r="A4506" s="0" t="s">
        <v>25</v>
      </c>
      <c r="B4506" s="0" t="s">
        <v>495</v>
      </c>
      <c r="C4506" s="0" t="s">
        <v>519</v>
      </c>
      <c r="D4506" s="0" t="s">
        <v>520</v>
      </c>
      <c r="E4506" s="0" t="s">
        <v>535</v>
      </c>
      <c r="F4506" s="0" t="s">
        <v>539</v>
      </c>
      <c r="G4506" s="0" t="s">
        <v>530</v>
      </c>
    </row>
    <row r="4507" customFormat="false" ht="12.8" hidden="false" customHeight="false" outlineLevel="0" collapsed="false">
      <c r="A4507" s="0" t="s">
        <v>25</v>
      </c>
      <c r="B4507" s="0" t="s">
        <v>495</v>
      </c>
      <c r="C4507" s="0" t="s">
        <v>519</v>
      </c>
      <c r="D4507" s="0" t="s">
        <v>520</v>
      </c>
      <c r="E4507" s="0" t="s">
        <v>536</v>
      </c>
      <c r="F4507" s="0" t="s">
        <v>539</v>
      </c>
      <c r="G4507" s="0" t="s">
        <v>530</v>
      </c>
    </row>
    <row r="4508" customFormat="false" ht="12.8" hidden="false" customHeight="false" outlineLevel="0" collapsed="false">
      <c r="A4508" s="0" t="s">
        <v>25</v>
      </c>
      <c r="B4508" s="0" t="s">
        <v>495</v>
      </c>
      <c r="C4508" s="0" t="s">
        <v>521</v>
      </c>
      <c r="D4508" s="0" t="s">
        <v>520</v>
      </c>
      <c r="E4508" s="0" t="s">
        <v>537</v>
      </c>
      <c r="F4508" s="0" t="s">
        <v>539</v>
      </c>
      <c r="G4508" s="0" t="s">
        <v>530</v>
      </c>
    </row>
    <row r="4509" customFormat="false" ht="12.8" hidden="false" customHeight="false" outlineLevel="0" collapsed="false">
      <c r="A4509" s="0" t="s">
        <v>25</v>
      </c>
      <c r="B4509" s="0" t="s">
        <v>495</v>
      </c>
      <c r="C4509" s="0" t="s">
        <v>521</v>
      </c>
      <c r="D4509" s="0" t="s">
        <v>520</v>
      </c>
      <c r="E4509" s="0" t="s">
        <v>531</v>
      </c>
      <c r="F4509" s="0" t="s">
        <v>539</v>
      </c>
      <c r="G4509" s="0" t="s">
        <v>530</v>
      </c>
    </row>
    <row r="4510" customFormat="false" ht="12.8" hidden="false" customHeight="false" outlineLevel="0" collapsed="false">
      <c r="A4510" s="0" t="s">
        <v>25</v>
      </c>
      <c r="B4510" s="0" t="s">
        <v>495</v>
      </c>
      <c r="C4510" s="0" t="s">
        <v>521</v>
      </c>
      <c r="D4510" s="0" t="s">
        <v>520</v>
      </c>
      <c r="E4510" s="0" t="s">
        <v>538</v>
      </c>
      <c r="F4510" s="0" t="s">
        <v>539</v>
      </c>
      <c r="G4510" s="0" t="s">
        <v>530</v>
      </c>
    </row>
    <row r="4511" customFormat="false" ht="12.8" hidden="false" customHeight="false" outlineLevel="0" collapsed="false">
      <c r="A4511" s="0" t="s">
        <v>25</v>
      </c>
      <c r="B4511" s="0" t="s">
        <v>495</v>
      </c>
      <c r="C4511" s="0" t="s">
        <v>521</v>
      </c>
      <c r="D4511" s="0" t="s">
        <v>520</v>
      </c>
      <c r="E4511" s="0" t="s">
        <v>536</v>
      </c>
      <c r="F4511" s="0" t="s">
        <v>539</v>
      </c>
      <c r="G4511" s="0" t="s">
        <v>530</v>
      </c>
    </row>
    <row r="4512" customFormat="false" ht="12.8" hidden="false" customHeight="false" outlineLevel="0" collapsed="false">
      <c r="A4512" s="0" t="s">
        <v>25</v>
      </c>
      <c r="B4512" s="0" t="s">
        <v>496</v>
      </c>
      <c r="C4512" s="0" t="s">
        <v>519</v>
      </c>
      <c r="D4512" s="0" t="s">
        <v>520</v>
      </c>
      <c r="E4512" s="0" t="s">
        <v>528</v>
      </c>
      <c r="F4512" s="0" t="s">
        <v>529</v>
      </c>
      <c r="G4512" s="0" t="s">
        <v>530</v>
      </c>
    </row>
    <row r="4513" customFormat="false" ht="12.8" hidden="false" customHeight="false" outlineLevel="0" collapsed="false">
      <c r="A4513" s="0" t="s">
        <v>25</v>
      </c>
      <c r="B4513" s="0" t="s">
        <v>496</v>
      </c>
      <c r="C4513" s="0" t="s">
        <v>519</v>
      </c>
      <c r="D4513" s="0" t="s">
        <v>520</v>
      </c>
      <c r="E4513" s="0" t="s">
        <v>531</v>
      </c>
      <c r="F4513" s="0" t="s">
        <v>529</v>
      </c>
      <c r="G4513" s="0" t="s">
        <v>530</v>
      </c>
    </row>
    <row r="4514" customFormat="false" ht="12.8" hidden="false" customHeight="false" outlineLevel="0" collapsed="false">
      <c r="A4514" s="0" t="s">
        <v>25</v>
      </c>
      <c r="B4514" s="0" t="s">
        <v>496</v>
      </c>
      <c r="C4514" s="0" t="s">
        <v>519</v>
      </c>
      <c r="D4514" s="0" t="s">
        <v>520</v>
      </c>
      <c r="E4514" s="0" t="s">
        <v>533</v>
      </c>
      <c r="F4514" s="0" t="s">
        <v>529</v>
      </c>
      <c r="G4514" s="0" t="s">
        <v>530</v>
      </c>
    </row>
    <row r="4515" customFormat="false" ht="12.8" hidden="false" customHeight="false" outlineLevel="0" collapsed="false">
      <c r="A4515" s="0" t="s">
        <v>25</v>
      </c>
      <c r="B4515" s="0" t="s">
        <v>496</v>
      </c>
      <c r="C4515" s="0" t="s">
        <v>519</v>
      </c>
      <c r="D4515" s="0" t="s">
        <v>520</v>
      </c>
      <c r="E4515" s="0" t="s">
        <v>534</v>
      </c>
      <c r="F4515" s="0" t="s">
        <v>529</v>
      </c>
      <c r="G4515" s="0" t="s">
        <v>530</v>
      </c>
    </row>
    <row r="4516" customFormat="false" ht="12.8" hidden="false" customHeight="false" outlineLevel="0" collapsed="false">
      <c r="A4516" s="0" t="s">
        <v>25</v>
      </c>
      <c r="B4516" s="0" t="s">
        <v>496</v>
      </c>
      <c r="C4516" s="0" t="s">
        <v>519</v>
      </c>
      <c r="D4516" s="0" t="s">
        <v>520</v>
      </c>
      <c r="E4516" s="0" t="s">
        <v>535</v>
      </c>
      <c r="F4516" s="0" t="s">
        <v>529</v>
      </c>
      <c r="G4516" s="0" t="s">
        <v>530</v>
      </c>
    </row>
    <row r="4517" customFormat="false" ht="12.8" hidden="false" customHeight="false" outlineLevel="0" collapsed="false">
      <c r="A4517" s="0" t="s">
        <v>25</v>
      </c>
      <c r="B4517" s="0" t="s">
        <v>496</v>
      </c>
      <c r="C4517" s="0" t="s">
        <v>519</v>
      </c>
      <c r="D4517" s="0" t="s">
        <v>520</v>
      </c>
      <c r="E4517" s="0" t="s">
        <v>536</v>
      </c>
      <c r="F4517" s="0" t="s">
        <v>529</v>
      </c>
      <c r="G4517" s="0" t="s">
        <v>530</v>
      </c>
    </row>
    <row r="4518" customFormat="false" ht="12.8" hidden="false" customHeight="false" outlineLevel="0" collapsed="false">
      <c r="A4518" s="0" t="s">
        <v>25</v>
      </c>
      <c r="B4518" s="0" t="s">
        <v>496</v>
      </c>
      <c r="C4518" s="0" t="s">
        <v>521</v>
      </c>
      <c r="D4518" s="0" t="s">
        <v>520</v>
      </c>
      <c r="E4518" s="0" t="s">
        <v>537</v>
      </c>
      <c r="F4518" s="0" t="s">
        <v>529</v>
      </c>
      <c r="G4518" s="0" t="s">
        <v>530</v>
      </c>
    </row>
    <row r="4519" customFormat="false" ht="12.8" hidden="false" customHeight="false" outlineLevel="0" collapsed="false">
      <c r="A4519" s="0" t="s">
        <v>25</v>
      </c>
      <c r="B4519" s="0" t="s">
        <v>496</v>
      </c>
      <c r="C4519" s="0" t="s">
        <v>521</v>
      </c>
      <c r="D4519" s="0" t="s">
        <v>520</v>
      </c>
      <c r="E4519" s="0" t="s">
        <v>531</v>
      </c>
      <c r="F4519" s="0" t="s">
        <v>529</v>
      </c>
      <c r="G4519" s="0" t="s">
        <v>530</v>
      </c>
    </row>
    <row r="4520" customFormat="false" ht="12.8" hidden="false" customHeight="false" outlineLevel="0" collapsed="false">
      <c r="A4520" s="0" t="s">
        <v>25</v>
      </c>
      <c r="B4520" s="0" t="s">
        <v>496</v>
      </c>
      <c r="C4520" s="0" t="s">
        <v>521</v>
      </c>
      <c r="D4520" s="0" t="s">
        <v>520</v>
      </c>
      <c r="E4520" s="0" t="s">
        <v>538</v>
      </c>
      <c r="F4520" s="0" t="s">
        <v>529</v>
      </c>
      <c r="G4520" s="0" t="s">
        <v>530</v>
      </c>
    </row>
    <row r="4521" customFormat="false" ht="12.8" hidden="false" customHeight="false" outlineLevel="0" collapsed="false">
      <c r="A4521" s="0" t="s">
        <v>25</v>
      </c>
      <c r="B4521" s="0" t="s">
        <v>496</v>
      </c>
      <c r="C4521" s="0" t="s">
        <v>521</v>
      </c>
      <c r="D4521" s="0" t="s">
        <v>520</v>
      </c>
      <c r="E4521" s="0" t="s">
        <v>536</v>
      </c>
      <c r="F4521" s="0" t="s">
        <v>529</v>
      </c>
      <c r="G4521" s="0" t="s">
        <v>530</v>
      </c>
    </row>
    <row r="4522" customFormat="false" ht="12.8" hidden="false" customHeight="false" outlineLevel="0" collapsed="false">
      <c r="A4522" s="0" t="s">
        <v>25</v>
      </c>
      <c r="B4522" s="0" t="s">
        <v>497</v>
      </c>
      <c r="C4522" s="0" t="s">
        <v>519</v>
      </c>
      <c r="D4522" s="0" t="s">
        <v>520</v>
      </c>
      <c r="E4522" s="0" t="s">
        <v>528</v>
      </c>
      <c r="F4522" s="0" t="s">
        <v>529</v>
      </c>
      <c r="G4522" s="0" t="s">
        <v>530</v>
      </c>
    </row>
    <row r="4523" customFormat="false" ht="12.8" hidden="false" customHeight="false" outlineLevel="0" collapsed="false">
      <c r="A4523" s="0" t="s">
        <v>25</v>
      </c>
      <c r="B4523" s="0" t="s">
        <v>497</v>
      </c>
      <c r="C4523" s="0" t="s">
        <v>519</v>
      </c>
      <c r="D4523" s="0" t="s">
        <v>520</v>
      </c>
      <c r="E4523" s="0" t="s">
        <v>531</v>
      </c>
      <c r="F4523" s="0" t="s">
        <v>529</v>
      </c>
      <c r="G4523" s="0" t="s">
        <v>530</v>
      </c>
    </row>
    <row r="4524" customFormat="false" ht="12.8" hidden="false" customHeight="false" outlineLevel="0" collapsed="false">
      <c r="A4524" s="0" t="s">
        <v>25</v>
      </c>
      <c r="B4524" s="0" t="s">
        <v>497</v>
      </c>
      <c r="C4524" s="0" t="s">
        <v>519</v>
      </c>
      <c r="D4524" s="0" t="s">
        <v>520</v>
      </c>
      <c r="E4524" s="0" t="s">
        <v>533</v>
      </c>
      <c r="F4524" s="0" t="s">
        <v>529</v>
      </c>
      <c r="G4524" s="0" t="s">
        <v>530</v>
      </c>
    </row>
    <row r="4525" customFormat="false" ht="12.8" hidden="false" customHeight="false" outlineLevel="0" collapsed="false">
      <c r="A4525" s="0" t="s">
        <v>25</v>
      </c>
      <c r="B4525" s="0" t="s">
        <v>497</v>
      </c>
      <c r="C4525" s="0" t="s">
        <v>519</v>
      </c>
      <c r="D4525" s="0" t="s">
        <v>520</v>
      </c>
      <c r="E4525" s="0" t="s">
        <v>534</v>
      </c>
      <c r="F4525" s="0" t="s">
        <v>529</v>
      </c>
      <c r="G4525" s="0" t="s">
        <v>530</v>
      </c>
    </row>
    <row r="4526" customFormat="false" ht="12.8" hidden="false" customHeight="false" outlineLevel="0" collapsed="false">
      <c r="A4526" s="0" t="s">
        <v>25</v>
      </c>
      <c r="B4526" s="0" t="s">
        <v>497</v>
      </c>
      <c r="C4526" s="0" t="s">
        <v>519</v>
      </c>
      <c r="D4526" s="0" t="s">
        <v>520</v>
      </c>
      <c r="E4526" s="0" t="s">
        <v>535</v>
      </c>
      <c r="F4526" s="0" t="s">
        <v>529</v>
      </c>
      <c r="G4526" s="0" t="s">
        <v>530</v>
      </c>
    </row>
    <row r="4527" customFormat="false" ht="12.8" hidden="false" customHeight="false" outlineLevel="0" collapsed="false">
      <c r="A4527" s="0" t="s">
        <v>25</v>
      </c>
      <c r="B4527" s="0" t="s">
        <v>497</v>
      </c>
      <c r="C4527" s="0" t="s">
        <v>519</v>
      </c>
      <c r="D4527" s="0" t="s">
        <v>520</v>
      </c>
      <c r="E4527" s="0" t="s">
        <v>536</v>
      </c>
      <c r="F4527" s="0" t="s">
        <v>529</v>
      </c>
      <c r="G4527" s="0" t="s">
        <v>530</v>
      </c>
    </row>
    <row r="4528" customFormat="false" ht="12.8" hidden="false" customHeight="false" outlineLevel="0" collapsed="false">
      <c r="A4528" s="0" t="s">
        <v>25</v>
      </c>
      <c r="B4528" s="0" t="s">
        <v>497</v>
      </c>
      <c r="C4528" s="0" t="s">
        <v>521</v>
      </c>
      <c r="D4528" s="0" t="s">
        <v>520</v>
      </c>
      <c r="E4528" s="0" t="s">
        <v>537</v>
      </c>
      <c r="F4528" s="0" t="s">
        <v>529</v>
      </c>
      <c r="G4528" s="0" t="s">
        <v>530</v>
      </c>
    </row>
    <row r="4529" customFormat="false" ht="12.8" hidden="false" customHeight="false" outlineLevel="0" collapsed="false">
      <c r="A4529" s="0" t="s">
        <v>25</v>
      </c>
      <c r="B4529" s="0" t="s">
        <v>497</v>
      </c>
      <c r="C4529" s="0" t="s">
        <v>521</v>
      </c>
      <c r="D4529" s="0" t="s">
        <v>520</v>
      </c>
      <c r="E4529" s="0" t="s">
        <v>531</v>
      </c>
      <c r="F4529" s="0" t="s">
        <v>529</v>
      </c>
      <c r="G4529" s="0" t="s">
        <v>530</v>
      </c>
    </row>
    <row r="4530" customFormat="false" ht="12.8" hidden="false" customHeight="false" outlineLevel="0" collapsed="false">
      <c r="A4530" s="0" t="s">
        <v>25</v>
      </c>
      <c r="B4530" s="0" t="s">
        <v>497</v>
      </c>
      <c r="C4530" s="0" t="s">
        <v>521</v>
      </c>
      <c r="D4530" s="0" t="s">
        <v>520</v>
      </c>
      <c r="E4530" s="0" t="s">
        <v>538</v>
      </c>
      <c r="F4530" s="0" t="s">
        <v>529</v>
      </c>
      <c r="G4530" s="0" t="s">
        <v>530</v>
      </c>
    </row>
    <row r="4531" customFormat="false" ht="12.8" hidden="false" customHeight="false" outlineLevel="0" collapsed="false">
      <c r="A4531" s="0" t="s">
        <v>25</v>
      </c>
      <c r="B4531" s="0" t="s">
        <v>497</v>
      </c>
      <c r="C4531" s="0" t="s">
        <v>521</v>
      </c>
      <c r="D4531" s="0" t="s">
        <v>520</v>
      </c>
      <c r="E4531" s="0" t="s">
        <v>536</v>
      </c>
      <c r="F4531" s="0" t="s">
        <v>529</v>
      </c>
      <c r="G4531" s="0" t="s">
        <v>530</v>
      </c>
    </row>
    <row r="4532" customFormat="false" ht="12.8" hidden="false" customHeight="false" outlineLevel="0" collapsed="false">
      <c r="A4532" s="0" t="s">
        <v>25</v>
      </c>
      <c r="B4532" s="0" t="s">
        <v>498</v>
      </c>
      <c r="C4532" s="0" t="s">
        <v>519</v>
      </c>
      <c r="D4532" s="0" t="s">
        <v>520</v>
      </c>
      <c r="E4532" s="0" t="s">
        <v>528</v>
      </c>
      <c r="F4532" s="0" t="s">
        <v>529</v>
      </c>
      <c r="G4532" s="0" t="s">
        <v>530</v>
      </c>
    </row>
    <row r="4533" customFormat="false" ht="12.8" hidden="false" customHeight="false" outlineLevel="0" collapsed="false">
      <c r="A4533" s="0" t="s">
        <v>25</v>
      </c>
      <c r="B4533" s="0" t="s">
        <v>498</v>
      </c>
      <c r="C4533" s="0" t="s">
        <v>519</v>
      </c>
      <c r="D4533" s="0" t="s">
        <v>520</v>
      </c>
      <c r="E4533" s="0" t="s">
        <v>531</v>
      </c>
      <c r="F4533" s="0" t="s">
        <v>529</v>
      </c>
      <c r="G4533" s="0" t="s">
        <v>530</v>
      </c>
    </row>
    <row r="4534" customFormat="false" ht="12.8" hidden="false" customHeight="false" outlineLevel="0" collapsed="false">
      <c r="A4534" s="0" t="s">
        <v>25</v>
      </c>
      <c r="B4534" s="0" t="s">
        <v>498</v>
      </c>
      <c r="C4534" s="0" t="s">
        <v>519</v>
      </c>
      <c r="D4534" s="0" t="s">
        <v>520</v>
      </c>
      <c r="E4534" s="0" t="s">
        <v>533</v>
      </c>
      <c r="F4534" s="0" t="s">
        <v>529</v>
      </c>
      <c r="G4534" s="0" t="s">
        <v>530</v>
      </c>
    </row>
    <row r="4535" customFormat="false" ht="12.8" hidden="false" customHeight="false" outlineLevel="0" collapsed="false">
      <c r="A4535" s="0" t="s">
        <v>25</v>
      </c>
      <c r="B4535" s="0" t="s">
        <v>498</v>
      </c>
      <c r="C4535" s="0" t="s">
        <v>519</v>
      </c>
      <c r="D4535" s="0" t="s">
        <v>520</v>
      </c>
      <c r="E4535" s="0" t="s">
        <v>534</v>
      </c>
      <c r="F4535" s="0" t="s">
        <v>529</v>
      </c>
      <c r="G4535" s="0" t="s">
        <v>530</v>
      </c>
    </row>
    <row r="4536" customFormat="false" ht="12.8" hidden="false" customHeight="false" outlineLevel="0" collapsed="false">
      <c r="A4536" s="0" t="s">
        <v>25</v>
      </c>
      <c r="B4536" s="0" t="s">
        <v>498</v>
      </c>
      <c r="C4536" s="0" t="s">
        <v>519</v>
      </c>
      <c r="D4536" s="0" t="s">
        <v>520</v>
      </c>
      <c r="E4536" s="0" t="s">
        <v>535</v>
      </c>
      <c r="F4536" s="0" t="s">
        <v>529</v>
      </c>
      <c r="G4536" s="0" t="s">
        <v>530</v>
      </c>
    </row>
    <row r="4537" customFormat="false" ht="12.8" hidden="false" customHeight="false" outlineLevel="0" collapsed="false">
      <c r="A4537" s="0" t="s">
        <v>25</v>
      </c>
      <c r="B4537" s="0" t="s">
        <v>498</v>
      </c>
      <c r="C4537" s="0" t="s">
        <v>519</v>
      </c>
      <c r="D4537" s="0" t="s">
        <v>520</v>
      </c>
      <c r="E4537" s="0" t="s">
        <v>536</v>
      </c>
      <c r="F4537" s="0" t="s">
        <v>529</v>
      </c>
      <c r="G4537" s="0" t="s">
        <v>530</v>
      </c>
    </row>
    <row r="4538" customFormat="false" ht="12.8" hidden="false" customHeight="false" outlineLevel="0" collapsed="false">
      <c r="A4538" s="0" t="s">
        <v>25</v>
      </c>
      <c r="B4538" s="0" t="s">
        <v>498</v>
      </c>
      <c r="C4538" s="0" t="s">
        <v>521</v>
      </c>
      <c r="D4538" s="0" t="s">
        <v>520</v>
      </c>
      <c r="E4538" s="0" t="s">
        <v>537</v>
      </c>
      <c r="F4538" s="0" t="s">
        <v>529</v>
      </c>
      <c r="G4538" s="0" t="s">
        <v>530</v>
      </c>
    </row>
    <row r="4539" customFormat="false" ht="12.8" hidden="false" customHeight="false" outlineLevel="0" collapsed="false">
      <c r="A4539" s="0" t="s">
        <v>25</v>
      </c>
      <c r="B4539" s="0" t="s">
        <v>498</v>
      </c>
      <c r="C4539" s="0" t="s">
        <v>521</v>
      </c>
      <c r="D4539" s="0" t="s">
        <v>520</v>
      </c>
      <c r="E4539" s="0" t="s">
        <v>531</v>
      </c>
      <c r="F4539" s="0" t="s">
        <v>529</v>
      </c>
      <c r="G4539" s="0" t="s">
        <v>530</v>
      </c>
    </row>
    <row r="4540" customFormat="false" ht="12.8" hidden="false" customHeight="false" outlineLevel="0" collapsed="false">
      <c r="A4540" s="0" t="s">
        <v>25</v>
      </c>
      <c r="B4540" s="0" t="s">
        <v>498</v>
      </c>
      <c r="C4540" s="0" t="s">
        <v>521</v>
      </c>
      <c r="D4540" s="0" t="s">
        <v>520</v>
      </c>
      <c r="E4540" s="0" t="s">
        <v>538</v>
      </c>
      <c r="F4540" s="0" t="s">
        <v>529</v>
      </c>
      <c r="G4540" s="0" t="s">
        <v>530</v>
      </c>
    </row>
    <row r="4541" customFormat="false" ht="12.8" hidden="false" customHeight="false" outlineLevel="0" collapsed="false">
      <c r="A4541" s="0" t="s">
        <v>25</v>
      </c>
      <c r="B4541" s="0" t="s">
        <v>498</v>
      </c>
      <c r="C4541" s="0" t="s">
        <v>521</v>
      </c>
      <c r="D4541" s="0" t="s">
        <v>520</v>
      </c>
      <c r="E4541" s="0" t="s">
        <v>536</v>
      </c>
      <c r="F4541" s="0" t="s">
        <v>529</v>
      </c>
      <c r="G4541" s="0" t="s">
        <v>530</v>
      </c>
    </row>
    <row r="4542" customFormat="false" ht="12.8" hidden="false" customHeight="false" outlineLevel="0" collapsed="false">
      <c r="A4542" s="0" t="s">
        <v>26</v>
      </c>
      <c r="B4542" s="0" t="s">
        <v>499</v>
      </c>
      <c r="C4542" s="0" t="s">
        <v>519</v>
      </c>
      <c r="D4542" s="0" t="s">
        <v>520</v>
      </c>
      <c r="E4542" s="0" t="s">
        <v>528</v>
      </c>
      <c r="F4542" s="0" t="s">
        <v>539</v>
      </c>
      <c r="G4542" s="0" t="s">
        <v>530</v>
      </c>
    </row>
    <row r="4543" customFormat="false" ht="12.8" hidden="false" customHeight="false" outlineLevel="0" collapsed="false">
      <c r="A4543" s="0" t="s">
        <v>26</v>
      </c>
      <c r="B4543" s="0" t="s">
        <v>499</v>
      </c>
      <c r="C4543" s="0" t="s">
        <v>519</v>
      </c>
      <c r="D4543" s="0" t="s">
        <v>520</v>
      </c>
      <c r="E4543" s="0" t="s">
        <v>531</v>
      </c>
      <c r="F4543" s="0" t="s">
        <v>539</v>
      </c>
      <c r="G4543" s="0" t="s">
        <v>530</v>
      </c>
    </row>
    <row r="4544" customFormat="false" ht="12.8" hidden="false" customHeight="false" outlineLevel="0" collapsed="false">
      <c r="A4544" s="0" t="s">
        <v>26</v>
      </c>
      <c r="B4544" s="0" t="s">
        <v>499</v>
      </c>
      <c r="C4544" s="0" t="s">
        <v>519</v>
      </c>
      <c r="D4544" s="0" t="s">
        <v>520</v>
      </c>
      <c r="E4544" s="0" t="s">
        <v>533</v>
      </c>
      <c r="F4544" s="0" t="s">
        <v>539</v>
      </c>
      <c r="G4544" s="0" t="s">
        <v>530</v>
      </c>
    </row>
    <row r="4545" customFormat="false" ht="12.8" hidden="false" customHeight="false" outlineLevel="0" collapsed="false">
      <c r="A4545" s="0" t="s">
        <v>26</v>
      </c>
      <c r="B4545" s="0" t="s">
        <v>499</v>
      </c>
      <c r="C4545" s="0" t="s">
        <v>519</v>
      </c>
      <c r="D4545" s="0" t="s">
        <v>520</v>
      </c>
      <c r="E4545" s="0" t="s">
        <v>534</v>
      </c>
      <c r="F4545" s="0" t="s">
        <v>539</v>
      </c>
      <c r="G4545" s="0" t="s">
        <v>530</v>
      </c>
    </row>
    <row r="4546" customFormat="false" ht="12.8" hidden="false" customHeight="false" outlineLevel="0" collapsed="false">
      <c r="A4546" s="0" t="s">
        <v>26</v>
      </c>
      <c r="B4546" s="0" t="s">
        <v>499</v>
      </c>
      <c r="C4546" s="0" t="s">
        <v>519</v>
      </c>
      <c r="D4546" s="0" t="s">
        <v>520</v>
      </c>
      <c r="E4546" s="0" t="s">
        <v>535</v>
      </c>
      <c r="F4546" s="0" t="s">
        <v>539</v>
      </c>
      <c r="G4546" s="0" t="s">
        <v>530</v>
      </c>
    </row>
    <row r="4547" customFormat="false" ht="12.8" hidden="false" customHeight="false" outlineLevel="0" collapsed="false">
      <c r="A4547" s="0" t="s">
        <v>26</v>
      </c>
      <c r="B4547" s="0" t="s">
        <v>499</v>
      </c>
      <c r="C4547" s="0" t="s">
        <v>519</v>
      </c>
      <c r="D4547" s="0" t="s">
        <v>520</v>
      </c>
      <c r="E4547" s="0" t="s">
        <v>536</v>
      </c>
      <c r="F4547" s="0" t="s">
        <v>539</v>
      </c>
      <c r="G4547" s="0" t="s">
        <v>530</v>
      </c>
    </row>
    <row r="4548" customFormat="false" ht="12.8" hidden="false" customHeight="false" outlineLevel="0" collapsed="false">
      <c r="A4548" s="0" t="s">
        <v>26</v>
      </c>
      <c r="B4548" s="0" t="s">
        <v>499</v>
      </c>
      <c r="C4548" s="0" t="s">
        <v>521</v>
      </c>
      <c r="D4548" s="0" t="s">
        <v>520</v>
      </c>
      <c r="E4548" s="0" t="s">
        <v>537</v>
      </c>
      <c r="F4548" s="0" t="s">
        <v>539</v>
      </c>
      <c r="G4548" s="0" t="s">
        <v>530</v>
      </c>
    </row>
    <row r="4549" customFormat="false" ht="12.8" hidden="false" customHeight="false" outlineLevel="0" collapsed="false">
      <c r="A4549" s="0" t="s">
        <v>26</v>
      </c>
      <c r="B4549" s="0" t="s">
        <v>499</v>
      </c>
      <c r="C4549" s="0" t="s">
        <v>521</v>
      </c>
      <c r="D4549" s="0" t="s">
        <v>520</v>
      </c>
      <c r="E4549" s="0" t="s">
        <v>531</v>
      </c>
      <c r="F4549" s="0" t="s">
        <v>539</v>
      </c>
      <c r="G4549" s="0" t="s">
        <v>530</v>
      </c>
    </row>
    <row r="4550" customFormat="false" ht="12.8" hidden="false" customHeight="false" outlineLevel="0" collapsed="false">
      <c r="A4550" s="0" t="s">
        <v>26</v>
      </c>
      <c r="B4550" s="0" t="s">
        <v>499</v>
      </c>
      <c r="C4550" s="0" t="s">
        <v>521</v>
      </c>
      <c r="D4550" s="0" t="s">
        <v>520</v>
      </c>
      <c r="E4550" s="0" t="s">
        <v>538</v>
      </c>
      <c r="F4550" s="0" t="s">
        <v>539</v>
      </c>
      <c r="G4550" s="0" t="s">
        <v>530</v>
      </c>
    </row>
    <row r="4551" customFormat="false" ht="12.8" hidden="false" customHeight="false" outlineLevel="0" collapsed="false">
      <c r="A4551" s="0" t="s">
        <v>26</v>
      </c>
      <c r="B4551" s="0" t="s">
        <v>499</v>
      </c>
      <c r="C4551" s="0" t="s">
        <v>521</v>
      </c>
      <c r="D4551" s="0" t="s">
        <v>520</v>
      </c>
      <c r="E4551" s="0" t="s">
        <v>536</v>
      </c>
      <c r="F4551" s="0" t="s">
        <v>539</v>
      </c>
      <c r="G4551" s="0" t="s">
        <v>530</v>
      </c>
    </row>
    <row r="4552" customFormat="false" ht="12.8" hidden="false" customHeight="false" outlineLevel="0" collapsed="false">
      <c r="A4552" s="0" t="s">
        <v>26</v>
      </c>
      <c r="B4552" s="0" t="s">
        <v>500</v>
      </c>
      <c r="C4552" s="0" t="s">
        <v>519</v>
      </c>
      <c r="D4552" s="0" t="s">
        <v>520</v>
      </c>
      <c r="E4552" s="0" t="s">
        <v>528</v>
      </c>
      <c r="F4552" s="0" t="s">
        <v>539</v>
      </c>
      <c r="G4552" s="0" t="s">
        <v>530</v>
      </c>
    </row>
    <row r="4553" customFormat="false" ht="12.8" hidden="false" customHeight="false" outlineLevel="0" collapsed="false">
      <c r="A4553" s="0" t="s">
        <v>26</v>
      </c>
      <c r="B4553" s="0" t="s">
        <v>500</v>
      </c>
      <c r="C4553" s="0" t="s">
        <v>519</v>
      </c>
      <c r="D4553" s="0" t="s">
        <v>520</v>
      </c>
      <c r="E4553" s="0" t="s">
        <v>531</v>
      </c>
      <c r="F4553" s="0" t="s">
        <v>539</v>
      </c>
      <c r="G4553" s="0" t="s">
        <v>530</v>
      </c>
    </row>
    <row r="4554" customFormat="false" ht="12.8" hidden="false" customHeight="false" outlineLevel="0" collapsed="false">
      <c r="A4554" s="0" t="s">
        <v>26</v>
      </c>
      <c r="B4554" s="0" t="s">
        <v>500</v>
      </c>
      <c r="C4554" s="0" t="s">
        <v>519</v>
      </c>
      <c r="D4554" s="0" t="s">
        <v>520</v>
      </c>
      <c r="E4554" s="0" t="s">
        <v>533</v>
      </c>
      <c r="F4554" s="0" t="s">
        <v>539</v>
      </c>
      <c r="G4554" s="0" t="s">
        <v>530</v>
      </c>
    </row>
    <row r="4555" customFormat="false" ht="12.8" hidden="false" customHeight="false" outlineLevel="0" collapsed="false">
      <c r="A4555" s="0" t="s">
        <v>26</v>
      </c>
      <c r="B4555" s="0" t="s">
        <v>500</v>
      </c>
      <c r="C4555" s="0" t="s">
        <v>519</v>
      </c>
      <c r="D4555" s="0" t="s">
        <v>520</v>
      </c>
      <c r="E4555" s="0" t="s">
        <v>534</v>
      </c>
      <c r="F4555" s="0" t="s">
        <v>539</v>
      </c>
      <c r="G4555" s="0" t="s">
        <v>530</v>
      </c>
    </row>
    <row r="4556" customFormat="false" ht="12.8" hidden="false" customHeight="false" outlineLevel="0" collapsed="false">
      <c r="A4556" s="0" t="s">
        <v>26</v>
      </c>
      <c r="B4556" s="0" t="s">
        <v>500</v>
      </c>
      <c r="C4556" s="0" t="s">
        <v>519</v>
      </c>
      <c r="D4556" s="0" t="s">
        <v>520</v>
      </c>
      <c r="E4556" s="0" t="s">
        <v>535</v>
      </c>
      <c r="F4556" s="0" t="s">
        <v>539</v>
      </c>
      <c r="G4556" s="0" t="s">
        <v>530</v>
      </c>
    </row>
    <row r="4557" customFormat="false" ht="12.8" hidden="false" customHeight="false" outlineLevel="0" collapsed="false">
      <c r="A4557" s="0" t="s">
        <v>26</v>
      </c>
      <c r="B4557" s="0" t="s">
        <v>500</v>
      </c>
      <c r="C4557" s="0" t="s">
        <v>519</v>
      </c>
      <c r="D4557" s="0" t="s">
        <v>520</v>
      </c>
      <c r="E4557" s="0" t="s">
        <v>536</v>
      </c>
      <c r="F4557" s="0" t="s">
        <v>539</v>
      </c>
      <c r="G4557" s="0" t="s">
        <v>530</v>
      </c>
    </row>
    <row r="4558" customFormat="false" ht="12.8" hidden="false" customHeight="false" outlineLevel="0" collapsed="false">
      <c r="A4558" s="0" t="s">
        <v>26</v>
      </c>
      <c r="B4558" s="0" t="s">
        <v>500</v>
      </c>
      <c r="C4558" s="0" t="s">
        <v>521</v>
      </c>
      <c r="D4558" s="0" t="s">
        <v>520</v>
      </c>
      <c r="E4558" s="0" t="s">
        <v>537</v>
      </c>
      <c r="F4558" s="0" t="s">
        <v>539</v>
      </c>
      <c r="G4558" s="0" t="s">
        <v>530</v>
      </c>
    </row>
    <row r="4559" customFormat="false" ht="12.8" hidden="false" customHeight="false" outlineLevel="0" collapsed="false">
      <c r="A4559" s="0" t="s">
        <v>26</v>
      </c>
      <c r="B4559" s="0" t="s">
        <v>500</v>
      </c>
      <c r="C4559" s="0" t="s">
        <v>521</v>
      </c>
      <c r="D4559" s="0" t="s">
        <v>520</v>
      </c>
      <c r="E4559" s="0" t="s">
        <v>531</v>
      </c>
      <c r="F4559" s="0" t="s">
        <v>539</v>
      </c>
      <c r="G4559" s="0" t="s">
        <v>530</v>
      </c>
    </row>
    <row r="4560" customFormat="false" ht="12.8" hidden="false" customHeight="false" outlineLevel="0" collapsed="false">
      <c r="A4560" s="0" t="s">
        <v>26</v>
      </c>
      <c r="B4560" s="0" t="s">
        <v>500</v>
      </c>
      <c r="C4560" s="0" t="s">
        <v>521</v>
      </c>
      <c r="D4560" s="0" t="s">
        <v>520</v>
      </c>
      <c r="E4560" s="0" t="s">
        <v>538</v>
      </c>
      <c r="F4560" s="0" t="s">
        <v>539</v>
      </c>
      <c r="G4560" s="0" t="s">
        <v>530</v>
      </c>
    </row>
    <row r="4561" customFormat="false" ht="12.8" hidden="false" customHeight="false" outlineLevel="0" collapsed="false">
      <c r="A4561" s="0" t="s">
        <v>26</v>
      </c>
      <c r="B4561" s="0" t="s">
        <v>500</v>
      </c>
      <c r="C4561" s="0" t="s">
        <v>521</v>
      </c>
      <c r="D4561" s="0" t="s">
        <v>520</v>
      </c>
      <c r="E4561" s="0" t="s">
        <v>536</v>
      </c>
      <c r="F4561" s="0" t="s">
        <v>539</v>
      </c>
      <c r="G4561" s="0" t="s">
        <v>530</v>
      </c>
    </row>
    <row r="4562" customFormat="false" ht="12.8" hidden="false" customHeight="false" outlineLevel="0" collapsed="false">
      <c r="A4562" s="0" t="s">
        <v>26</v>
      </c>
      <c r="B4562" s="0" t="s">
        <v>501</v>
      </c>
      <c r="C4562" s="0" t="s">
        <v>519</v>
      </c>
      <c r="D4562" s="0" t="s">
        <v>520</v>
      </c>
      <c r="E4562" s="0" t="s">
        <v>528</v>
      </c>
      <c r="F4562" s="0" t="s">
        <v>539</v>
      </c>
      <c r="G4562" s="0" t="s">
        <v>530</v>
      </c>
    </row>
    <row r="4563" customFormat="false" ht="12.8" hidden="false" customHeight="false" outlineLevel="0" collapsed="false">
      <c r="A4563" s="0" t="s">
        <v>26</v>
      </c>
      <c r="B4563" s="0" t="s">
        <v>501</v>
      </c>
      <c r="C4563" s="0" t="s">
        <v>519</v>
      </c>
      <c r="D4563" s="0" t="s">
        <v>520</v>
      </c>
      <c r="E4563" s="0" t="s">
        <v>531</v>
      </c>
      <c r="F4563" s="0" t="s">
        <v>539</v>
      </c>
      <c r="G4563" s="0" t="s">
        <v>530</v>
      </c>
    </row>
    <row r="4564" customFormat="false" ht="12.8" hidden="false" customHeight="false" outlineLevel="0" collapsed="false">
      <c r="A4564" s="0" t="s">
        <v>26</v>
      </c>
      <c r="B4564" s="0" t="s">
        <v>501</v>
      </c>
      <c r="C4564" s="0" t="s">
        <v>519</v>
      </c>
      <c r="D4564" s="0" t="s">
        <v>520</v>
      </c>
      <c r="E4564" s="0" t="s">
        <v>533</v>
      </c>
      <c r="F4564" s="0" t="s">
        <v>539</v>
      </c>
      <c r="G4564" s="0" t="s">
        <v>530</v>
      </c>
    </row>
    <row r="4565" customFormat="false" ht="12.8" hidden="false" customHeight="false" outlineLevel="0" collapsed="false">
      <c r="A4565" s="0" t="s">
        <v>26</v>
      </c>
      <c r="B4565" s="0" t="s">
        <v>501</v>
      </c>
      <c r="C4565" s="0" t="s">
        <v>519</v>
      </c>
      <c r="D4565" s="0" t="s">
        <v>520</v>
      </c>
      <c r="E4565" s="0" t="s">
        <v>534</v>
      </c>
      <c r="F4565" s="0" t="s">
        <v>539</v>
      </c>
      <c r="G4565" s="0" t="s">
        <v>530</v>
      </c>
    </row>
    <row r="4566" customFormat="false" ht="12.8" hidden="false" customHeight="false" outlineLevel="0" collapsed="false">
      <c r="A4566" s="0" t="s">
        <v>26</v>
      </c>
      <c r="B4566" s="0" t="s">
        <v>501</v>
      </c>
      <c r="C4566" s="0" t="s">
        <v>519</v>
      </c>
      <c r="D4566" s="0" t="s">
        <v>520</v>
      </c>
      <c r="E4566" s="0" t="s">
        <v>535</v>
      </c>
      <c r="F4566" s="0" t="s">
        <v>539</v>
      </c>
      <c r="G4566" s="0" t="s">
        <v>530</v>
      </c>
    </row>
    <row r="4567" customFormat="false" ht="12.8" hidden="false" customHeight="false" outlineLevel="0" collapsed="false">
      <c r="A4567" s="0" t="s">
        <v>26</v>
      </c>
      <c r="B4567" s="0" t="s">
        <v>501</v>
      </c>
      <c r="C4567" s="0" t="s">
        <v>519</v>
      </c>
      <c r="D4567" s="0" t="s">
        <v>520</v>
      </c>
      <c r="E4567" s="0" t="s">
        <v>536</v>
      </c>
      <c r="F4567" s="0" t="s">
        <v>539</v>
      </c>
      <c r="G4567" s="0" t="s">
        <v>530</v>
      </c>
    </row>
    <row r="4568" customFormat="false" ht="12.8" hidden="false" customHeight="false" outlineLevel="0" collapsed="false">
      <c r="A4568" s="0" t="s">
        <v>26</v>
      </c>
      <c r="B4568" s="0" t="s">
        <v>501</v>
      </c>
      <c r="C4568" s="0" t="s">
        <v>521</v>
      </c>
      <c r="D4568" s="0" t="s">
        <v>520</v>
      </c>
      <c r="E4568" s="0" t="s">
        <v>537</v>
      </c>
      <c r="F4568" s="0" t="s">
        <v>539</v>
      </c>
      <c r="G4568" s="0" t="s">
        <v>530</v>
      </c>
    </row>
    <row r="4569" customFormat="false" ht="12.8" hidden="false" customHeight="false" outlineLevel="0" collapsed="false">
      <c r="A4569" s="0" t="s">
        <v>26</v>
      </c>
      <c r="B4569" s="0" t="s">
        <v>501</v>
      </c>
      <c r="C4569" s="0" t="s">
        <v>521</v>
      </c>
      <c r="D4569" s="0" t="s">
        <v>520</v>
      </c>
      <c r="E4569" s="0" t="s">
        <v>531</v>
      </c>
      <c r="F4569" s="0" t="s">
        <v>539</v>
      </c>
      <c r="G4569" s="0" t="s">
        <v>530</v>
      </c>
    </row>
    <row r="4570" customFormat="false" ht="12.8" hidden="false" customHeight="false" outlineLevel="0" collapsed="false">
      <c r="A4570" s="0" t="s">
        <v>26</v>
      </c>
      <c r="B4570" s="0" t="s">
        <v>501</v>
      </c>
      <c r="C4570" s="0" t="s">
        <v>521</v>
      </c>
      <c r="D4570" s="0" t="s">
        <v>520</v>
      </c>
      <c r="E4570" s="0" t="s">
        <v>538</v>
      </c>
      <c r="F4570" s="0" t="s">
        <v>539</v>
      </c>
      <c r="G4570" s="0" t="s">
        <v>530</v>
      </c>
    </row>
    <row r="4571" customFormat="false" ht="12.8" hidden="false" customHeight="false" outlineLevel="0" collapsed="false">
      <c r="A4571" s="0" t="s">
        <v>26</v>
      </c>
      <c r="B4571" s="0" t="s">
        <v>501</v>
      </c>
      <c r="C4571" s="0" t="s">
        <v>521</v>
      </c>
      <c r="D4571" s="0" t="s">
        <v>520</v>
      </c>
      <c r="E4571" s="0" t="s">
        <v>536</v>
      </c>
      <c r="F4571" s="0" t="s">
        <v>539</v>
      </c>
      <c r="G4571" s="0" t="s">
        <v>530</v>
      </c>
    </row>
    <row r="4572" customFormat="false" ht="12.8" hidden="false" customHeight="false" outlineLevel="0" collapsed="false">
      <c r="A4572" s="0" t="s">
        <v>26</v>
      </c>
      <c r="B4572" s="0" t="s">
        <v>502</v>
      </c>
      <c r="C4572" s="0" t="s">
        <v>519</v>
      </c>
      <c r="D4572" s="0" t="s">
        <v>520</v>
      </c>
      <c r="E4572" s="0" t="s">
        <v>528</v>
      </c>
      <c r="F4572" s="0" t="s">
        <v>539</v>
      </c>
      <c r="G4572" s="0" t="s">
        <v>530</v>
      </c>
    </row>
    <row r="4573" customFormat="false" ht="12.8" hidden="false" customHeight="false" outlineLevel="0" collapsed="false">
      <c r="A4573" s="0" t="s">
        <v>26</v>
      </c>
      <c r="B4573" s="0" t="s">
        <v>502</v>
      </c>
      <c r="C4573" s="0" t="s">
        <v>519</v>
      </c>
      <c r="D4573" s="0" t="s">
        <v>520</v>
      </c>
      <c r="E4573" s="0" t="s">
        <v>531</v>
      </c>
      <c r="F4573" s="0" t="s">
        <v>539</v>
      </c>
      <c r="G4573" s="0" t="s">
        <v>530</v>
      </c>
    </row>
    <row r="4574" customFormat="false" ht="12.8" hidden="false" customHeight="false" outlineLevel="0" collapsed="false">
      <c r="A4574" s="0" t="s">
        <v>26</v>
      </c>
      <c r="B4574" s="0" t="s">
        <v>502</v>
      </c>
      <c r="C4574" s="0" t="s">
        <v>519</v>
      </c>
      <c r="D4574" s="0" t="s">
        <v>520</v>
      </c>
      <c r="E4574" s="0" t="s">
        <v>533</v>
      </c>
      <c r="F4574" s="0" t="s">
        <v>539</v>
      </c>
      <c r="G4574" s="0" t="s">
        <v>530</v>
      </c>
    </row>
    <row r="4575" customFormat="false" ht="12.8" hidden="false" customHeight="false" outlineLevel="0" collapsed="false">
      <c r="A4575" s="0" t="s">
        <v>26</v>
      </c>
      <c r="B4575" s="0" t="s">
        <v>502</v>
      </c>
      <c r="C4575" s="0" t="s">
        <v>519</v>
      </c>
      <c r="D4575" s="0" t="s">
        <v>520</v>
      </c>
      <c r="E4575" s="0" t="s">
        <v>534</v>
      </c>
      <c r="F4575" s="0" t="s">
        <v>539</v>
      </c>
      <c r="G4575" s="0" t="s">
        <v>530</v>
      </c>
    </row>
    <row r="4576" customFormat="false" ht="12.8" hidden="false" customHeight="false" outlineLevel="0" collapsed="false">
      <c r="A4576" s="0" t="s">
        <v>26</v>
      </c>
      <c r="B4576" s="0" t="s">
        <v>502</v>
      </c>
      <c r="C4576" s="0" t="s">
        <v>519</v>
      </c>
      <c r="D4576" s="0" t="s">
        <v>520</v>
      </c>
      <c r="E4576" s="0" t="s">
        <v>535</v>
      </c>
      <c r="F4576" s="0" t="s">
        <v>539</v>
      </c>
      <c r="G4576" s="0" t="s">
        <v>530</v>
      </c>
    </row>
    <row r="4577" customFormat="false" ht="12.8" hidden="false" customHeight="false" outlineLevel="0" collapsed="false">
      <c r="A4577" s="0" t="s">
        <v>26</v>
      </c>
      <c r="B4577" s="0" t="s">
        <v>502</v>
      </c>
      <c r="C4577" s="0" t="s">
        <v>519</v>
      </c>
      <c r="D4577" s="0" t="s">
        <v>520</v>
      </c>
      <c r="E4577" s="0" t="s">
        <v>536</v>
      </c>
      <c r="F4577" s="0" t="s">
        <v>539</v>
      </c>
      <c r="G4577" s="0" t="s">
        <v>530</v>
      </c>
    </row>
    <row r="4578" customFormat="false" ht="12.8" hidden="false" customHeight="false" outlineLevel="0" collapsed="false">
      <c r="A4578" s="0" t="s">
        <v>26</v>
      </c>
      <c r="B4578" s="0" t="s">
        <v>502</v>
      </c>
      <c r="C4578" s="0" t="s">
        <v>521</v>
      </c>
      <c r="D4578" s="0" t="s">
        <v>520</v>
      </c>
      <c r="E4578" s="0" t="s">
        <v>537</v>
      </c>
      <c r="F4578" s="0" t="s">
        <v>539</v>
      </c>
      <c r="G4578" s="0" t="s">
        <v>530</v>
      </c>
    </row>
    <row r="4579" customFormat="false" ht="12.8" hidden="false" customHeight="false" outlineLevel="0" collapsed="false">
      <c r="A4579" s="0" t="s">
        <v>26</v>
      </c>
      <c r="B4579" s="0" t="s">
        <v>502</v>
      </c>
      <c r="C4579" s="0" t="s">
        <v>521</v>
      </c>
      <c r="D4579" s="0" t="s">
        <v>520</v>
      </c>
      <c r="E4579" s="0" t="s">
        <v>531</v>
      </c>
      <c r="F4579" s="0" t="s">
        <v>539</v>
      </c>
      <c r="G4579" s="0" t="s">
        <v>530</v>
      </c>
    </row>
    <row r="4580" customFormat="false" ht="12.8" hidden="false" customHeight="false" outlineLevel="0" collapsed="false">
      <c r="A4580" s="0" t="s">
        <v>26</v>
      </c>
      <c r="B4580" s="0" t="s">
        <v>502</v>
      </c>
      <c r="C4580" s="0" t="s">
        <v>521</v>
      </c>
      <c r="D4580" s="0" t="s">
        <v>520</v>
      </c>
      <c r="E4580" s="0" t="s">
        <v>538</v>
      </c>
      <c r="F4580" s="0" t="s">
        <v>539</v>
      </c>
      <c r="G4580" s="0" t="s">
        <v>530</v>
      </c>
    </row>
    <row r="4581" customFormat="false" ht="12.8" hidden="false" customHeight="false" outlineLevel="0" collapsed="false">
      <c r="A4581" s="0" t="s">
        <v>26</v>
      </c>
      <c r="B4581" s="0" t="s">
        <v>502</v>
      </c>
      <c r="C4581" s="0" t="s">
        <v>521</v>
      </c>
      <c r="D4581" s="0" t="s">
        <v>520</v>
      </c>
      <c r="E4581" s="0" t="s">
        <v>536</v>
      </c>
      <c r="F4581" s="0" t="s">
        <v>539</v>
      </c>
      <c r="G4581" s="0" t="s">
        <v>530</v>
      </c>
    </row>
    <row r="4582" customFormat="false" ht="12.8" hidden="false" customHeight="false" outlineLevel="0" collapsed="false">
      <c r="A4582" s="0" t="s">
        <v>26</v>
      </c>
      <c r="B4582" s="0" t="s">
        <v>503</v>
      </c>
      <c r="C4582" s="0" t="s">
        <v>519</v>
      </c>
      <c r="D4582" s="0" t="s">
        <v>520</v>
      </c>
      <c r="E4582" s="0" t="s">
        <v>528</v>
      </c>
      <c r="F4582" s="0" t="s">
        <v>539</v>
      </c>
      <c r="G4582" s="0" t="s">
        <v>530</v>
      </c>
    </row>
    <row r="4583" customFormat="false" ht="12.8" hidden="false" customHeight="false" outlineLevel="0" collapsed="false">
      <c r="A4583" s="0" t="s">
        <v>26</v>
      </c>
      <c r="B4583" s="0" t="s">
        <v>503</v>
      </c>
      <c r="C4583" s="0" t="s">
        <v>519</v>
      </c>
      <c r="D4583" s="0" t="s">
        <v>520</v>
      </c>
      <c r="E4583" s="0" t="s">
        <v>531</v>
      </c>
      <c r="F4583" s="0" t="s">
        <v>539</v>
      </c>
      <c r="G4583" s="0" t="s">
        <v>530</v>
      </c>
    </row>
    <row r="4584" customFormat="false" ht="12.8" hidden="false" customHeight="false" outlineLevel="0" collapsed="false">
      <c r="A4584" s="0" t="s">
        <v>26</v>
      </c>
      <c r="B4584" s="0" t="s">
        <v>503</v>
      </c>
      <c r="C4584" s="0" t="s">
        <v>519</v>
      </c>
      <c r="D4584" s="0" t="s">
        <v>520</v>
      </c>
      <c r="E4584" s="0" t="s">
        <v>533</v>
      </c>
      <c r="F4584" s="0" t="s">
        <v>539</v>
      </c>
      <c r="G4584" s="0" t="s">
        <v>530</v>
      </c>
    </row>
    <row r="4585" customFormat="false" ht="12.8" hidden="false" customHeight="false" outlineLevel="0" collapsed="false">
      <c r="A4585" s="0" t="s">
        <v>26</v>
      </c>
      <c r="B4585" s="0" t="s">
        <v>503</v>
      </c>
      <c r="C4585" s="0" t="s">
        <v>519</v>
      </c>
      <c r="D4585" s="0" t="s">
        <v>520</v>
      </c>
      <c r="E4585" s="0" t="s">
        <v>534</v>
      </c>
      <c r="F4585" s="0" t="s">
        <v>539</v>
      </c>
      <c r="G4585" s="0" t="s">
        <v>530</v>
      </c>
    </row>
    <row r="4586" customFormat="false" ht="12.8" hidden="false" customHeight="false" outlineLevel="0" collapsed="false">
      <c r="A4586" s="0" t="s">
        <v>26</v>
      </c>
      <c r="B4586" s="0" t="s">
        <v>503</v>
      </c>
      <c r="C4586" s="0" t="s">
        <v>519</v>
      </c>
      <c r="D4586" s="0" t="s">
        <v>520</v>
      </c>
      <c r="E4586" s="0" t="s">
        <v>535</v>
      </c>
      <c r="F4586" s="0" t="s">
        <v>539</v>
      </c>
      <c r="G4586" s="0" t="s">
        <v>530</v>
      </c>
    </row>
    <row r="4587" customFormat="false" ht="12.8" hidden="false" customHeight="false" outlineLevel="0" collapsed="false">
      <c r="A4587" s="0" t="s">
        <v>26</v>
      </c>
      <c r="B4587" s="0" t="s">
        <v>503</v>
      </c>
      <c r="C4587" s="0" t="s">
        <v>519</v>
      </c>
      <c r="D4587" s="0" t="s">
        <v>520</v>
      </c>
      <c r="E4587" s="0" t="s">
        <v>536</v>
      </c>
      <c r="F4587" s="0" t="s">
        <v>539</v>
      </c>
      <c r="G4587" s="0" t="s">
        <v>530</v>
      </c>
    </row>
    <row r="4588" customFormat="false" ht="12.8" hidden="false" customHeight="false" outlineLevel="0" collapsed="false">
      <c r="A4588" s="0" t="s">
        <v>26</v>
      </c>
      <c r="B4588" s="0" t="s">
        <v>503</v>
      </c>
      <c r="C4588" s="0" t="s">
        <v>521</v>
      </c>
      <c r="D4588" s="0" t="s">
        <v>520</v>
      </c>
      <c r="E4588" s="0" t="s">
        <v>537</v>
      </c>
      <c r="F4588" s="0" t="s">
        <v>539</v>
      </c>
      <c r="G4588" s="0" t="s">
        <v>530</v>
      </c>
    </row>
    <row r="4589" customFormat="false" ht="12.8" hidden="false" customHeight="false" outlineLevel="0" collapsed="false">
      <c r="A4589" s="0" t="s">
        <v>26</v>
      </c>
      <c r="B4589" s="0" t="s">
        <v>503</v>
      </c>
      <c r="C4589" s="0" t="s">
        <v>521</v>
      </c>
      <c r="D4589" s="0" t="s">
        <v>520</v>
      </c>
      <c r="E4589" s="0" t="s">
        <v>531</v>
      </c>
      <c r="F4589" s="0" t="s">
        <v>539</v>
      </c>
      <c r="G4589" s="0" t="s">
        <v>530</v>
      </c>
    </row>
    <row r="4590" customFormat="false" ht="12.8" hidden="false" customHeight="false" outlineLevel="0" collapsed="false">
      <c r="A4590" s="0" t="s">
        <v>26</v>
      </c>
      <c r="B4590" s="0" t="s">
        <v>503</v>
      </c>
      <c r="C4590" s="0" t="s">
        <v>521</v>
      </c>
      <c r="D4590" s="0" t="s">
        <v>520</v>
      </c>
      <c r="E4590" s="0" t="s">
        <v>538</v>
      </c>
      <c r="F4590" s="0" t="s">
        <v>539</v>
      </c>
      <c r="G4590" s="0" t="s">
        <v>530</v>
      </c>
    </row>
    <row r="4591" customFormat="false" ht="12.8" hidden="false" customHeight="false" outlineLevel="0" collapsed="false">
      <c r="A4591" s="0" t="s">
        <v>26</v>
      </c>
      <c r="B4591" s="0" t="s">
        <v>503</v>
      </c>
      <c r="C4591" s="0" t="s">
        <v>521</v>
      </c>
      <c r="D4591" s="0" t="s">
        <v>520</v>
      </c>
      <c r="E4591" s="0" t="s">
        <v>536</v>
      </c>
      <c r="F4591" s="0" t="s">
        <v>539</v>
      </c>
      <c r="G4591" s="0" t="s">
        <v>530</v>
      </c>
    </row>
    <row r="4592" customFormat="false" ht="12.8" hidden="false" customHeight="false" outlineLevel="0" collapsed="false">
      <c r="A4592" s="0" t="s">
        <v>26</v>
      </c>
      <c r="B4592" s="0" t="s">
        <v>504</v>
      </c>
      <c r="C4592" s="0" t="s">
        <v>519</v>
      </c>
      <c r="D4592" s="0" t="s">
        <v>520</v>
      </c>
      <c r="E4592" s="0" t="s">
        <v>528</v>
      </c>
      <c r="F4592" s="0" t="s">
        <v>539</v>
      </c>
      <c r="G4592" s="0" t="s">
        <v>530</v>
      </c>
    </row>
    <row r="4593" customFormat="false" ht="12.8" hidden="false" customHeight="false" outlineLevel="0" collapsed="false">
      <c r="A4593" s="0" t="s">
        <v>26</v>
      </c>
      <c r="B4593" s="0" t="s">
        <v>504</v>
      </c>
      <c r="C4593" s="0" t="s">
        <v>519</v>
      </c>
      <c r="D4593" s="0" t="s">
        <v>520</v>
      </c>
      <c r="E4593" s="0" t="s">
        <v>531</v>
      </c>
      <c r="F4593" s="0" t="s">
        <v>539</v>
      </c>
      <c r="G4593" s="0" t="s">
        <v>530</v>
      </c>
    </row>
    <row r="4594" customFormat="false" ht="12.8" hidden="false" customHeight="false" outlineLevel="0" collapsed="false">
      <c r="A4594" s="0" t="s">
        <v>26</v>
      </c>
      <c r="B4594" s="0" t="s">
        <v>504</v>
      </c>
      <c r="C4594" s="0" t="s">
        <v>519</v>
      </c>
      <c r="D4594" s="0" t="s">
        <v>520</v>
      </c>
      <c r="E4594" s="0" t="s">
        <v>533</v>
      </c>
      <c r="F4594" s="0" t="s">
        <v>539</v>
      </c>
      <c r="G4594" s="0" t="s">
        <v>530</v>
      </c>
    </row>
    <row r="4595" customFormat="false" ht="12.8" hidden="false" customHeight="false" outlineLevel="0" collapsed="false">
      <c r="A4595" s="0" t="s">
        <v>26</v>
      </c>
      <c r="B4595" s="0" t="s">
        <v>504</v>
      </c>
      <c r="C4595" s="0" t="s">
        <v>519</v>
      </c>
      <c r="D4595" s="0" t="s">
        <v>520</v>
      </c>
      <c r="E4595" s="0" t="s">
        <v>534</v>
      </c>
      <c r="F4595" s="0" t="s">
        <v>539</v>
      </c>
      <c r="G4595" s="0" t="s">
        <v>530</v>
      </c>
    </row>
    <row r="4596" customFormat="false" ht="12.8" hidden="false" customHeight="false" outlineLevel="0" collapsed="false">
      <c r="A4596" s="0" t="s">
        <v>26</v>
      </c>
      <c r="B4596" s="0" t="s">
        <v>504</v>
      </c>
      <c r="C4596" s="0" t="s">
        <v>519</v>
      </c>
      <c r="D4596" s="0" t="s">
        <v>520</v>
      </c>
      <c r="E4596" s="0" t="s">
        <v>535</v>
      </c>
      <c r="F4596" s="0" t="s">
        <v>539</v>
      </c>
      <c r="G4596" s="0" t="s">
        <v>530</v>
      </c>
    </row>
    <row r="4597" customFormat="false" ht="12.8" hidden="false" customHeight="false" outlineLevel="0" collapsed="false">
      <c r="A4597" s="0" t="s">
        <v>26</v>
      </c>
      <c r="B4597" s="0" t="s">
        <v>504</v>
      </c>
      <c r="C4597" s="0" t="s">
        <v>519</v>
      </c>
      <c r="D4597" s="0" t="s">
        <v>520</v>
      </c>
      <c r="E4597" s="0" t="s">
        <v>536</v>
      </c>
      <c r="F4597" s="0" t="s">
        <v>539</v>
      </c>
      <c r="G4597" s="0" t="s">
        <v>530</v>
      </c>
    </row>
    <row r="4598" customFormat="false" ht="12.8" hidden="false" customHeight="false" outlineLevel="0" collapsed="false">
      <c r="A4598" s="0" t="s">
        <v>26</v>
      </c>
      <c r="B4598" s="0" t="s">
        <v>504</v>
      </c>
      <c r="C4598" s="0" t="s">
        <v>521</v>
      </c>
      <c r="D4598" s="0" t="s">
        <v>520</v>
      </c>
      <c r="E4598" s="0" t="s">
        <v>537</v>
      </c>
      <c r="F4598" s="0" t="s">
        <v>539</v>
      </c>
      <c r="G4598" s="0" t="s">
        <v>530</v>
      </c>
    </row>
    <row r="4599" customFormat="false" ht="12.8" hidden="false" customHeight="false" outlineLevel="0" collapsed="false">
      <c r="A4599" s="0" t="s">
        <v>26</v>
      </c>
      <c r="B4599" s="0" t="s">
        <v>504</v>
      </c>
      <c r="C4599" s="0" t="s">
        <v>521</v>
      </c>
      <c r="D4599" s="0" t="s">
        <v>520</v>
      </c>
      <c r="E4599" s="0" t="s">
        <v>531</v>
      </c>
      <c r="F4599" s="0" t="s">
        <v>539</v>
      </c>
      <c r="G4599" s="0" t="s">
        <v>530</v>
      </c>
    </row>
    <row r="4600" customFormat="false" ht="12.8" hidden="false" customHeight="false" outlineLevel="0" collapsed="false">
      <c r="A4600" s="0" t="s">
        <v>26</v>
      </c>
      <c r="B4600" s="0" t="s">
        <v>504</v>
      </c>
      <c r="C4600" s="0" t="s">
        <v>521</v>
      </c>
      <c r="D4600" s="0" t="s">
        <v>520</v>
      </c>
      <c r="E4600" s="0" t="s">
        <v>538</v>
      </c>
      <c r="F4600" s="0" t="s">
        <v>539</v>
      </c>
      <c r="G4600" s="0" t="s">
        <v>530</v>
      </c>
    </row>
    <row r="4601" customFormat="false" ht="12.8" hidden="false" customHeight="false" outlineLevel="0" collapsed="false">
      <c r="A4601" s="0" t="s">
        <v>26</v>
      </c>
      <c r="B4601" s="0" t="s">
        <v>504</v>
      </c>
      <c r="C4601" s="0" t="s">
        <v>521</v>
      </c>
      <c r="D4601" s="0" t="s">
        <v>520</v>
      </c>
      <c r="E4601" s="0" t="s">
        <v>536</v>
      </c>
      <c r="F4601" s="0" t="s">
        <v>539</v>
      </c>
      <c r="G4601" s="0" t="s">
        <v>530</v>
      </c>
    </row>
    <row r="4602" customFormat="false" ht="12.8" hidden="false" customHeight="false" outlineLevel="0" collapsed="false">
      <c r="A4602" s="0" t="s">
        <v>26</v>
      </c>
      <c r="B4602" s="0" t="s">
        <v>505</v>
      </c>
      <c r="C4602" s="0" t="s">
        <v>519</v>
      </c>
      <c r="D4602" s="0" t="s">
        <v>520</v>
      </c>
      <c r="E4602" s="0" t="s">
        <v>528</v>
      </c>
      <c r="F4602" s="0" t="s">
        <v>539</v>
      </c>
      <c r="G4602" s="0" t="s">
        <v>530</v>
      </c>
    </row>
    <row r="4603" customFormat="false" ht="12.8" hidden="false" customHeight="false" outlineLevel="0" collapsed="false">
      <c r="A4603" s="0" t="s">
        <v>26</v>
      </c>
      <c r="B4603" s="0" t="s">
        <v>505</v>
      </c>
      <c r="C4603" s="0" t="s">
        <v>519</v>
      </c>
      <c r="D4603" s="0" t="s">
        <v>520</v>
      </c>
      <c r="E4603" s="0" t="s">
        <v>531</v>
      </c>
      <c r="F4603" s="0" t="s">
        <v>539</v>
      </c>
      <c r="G4603" s="0" t="s">
        <v>530</v>
      </c>
    </row>
    <row r="4604" customFormat="false" ht="12.8" hidden="false" customHeight="false" outlineLevel="0" collapsed="false">
      <c r="A4604" s="0" t="s">
        <v>26</v>
      </c>
      <c r="B4604" s="0" t="s">
        <v>505</v>
      </c>
      <c r="C4604" s="0" t="s">
        <v>519</v>
      </c>
      <c r="D4604" s="0" t="s">
        <v>520</v>
      </c>
      <c r="E4604" s="0" t="s">
        <v>533</v>
      </c>
      <c r="F4604" s="0" t="s">
        <v>539</v>
      </c>
      <c r="G4604" s="0" t="s">
        <v>530</v>
      </c>
    </row>
    <row r="4605" customFormat="false" ht="12.8" hidden="false" customHeight="false" outlineLevel="0" collapsed="false">
      <c r="A4605" s="0" t="s">
        <v>26</v>
      </c>
      <c r="B4605" s="0" t="s">
        <v>505</v>
      </c>
      <c r="C4605" s="0" t="s">
        <v>519</v>
      </c>
      <c r="D4605" s="0" t="s">
        <v>520</v>
      </c>
      <c r="E4605" s="0" t="s">
        <v>534</v>
      </c>
      <c r="F4605" s="0" t="s">
        <v>539</v>
      </c>
      <c r="G4605" s="0" t="s">
        <v>530</v>
      </c>
    </row>
    <row r="4606" customFormat="false" ht="12.8" hidden="false" customHeight="false" outlineLevel="0" collapsed="false">
      <c r="A4606" s="0" t="s">
        <v>26</v>
      </c>
      <c r="B4606" s="0" t="s">
        <v>505</v>
      </c>
      <c r="C4606" s="0" t="s">
        <v>519</v>
      </c>
      <c r="D4606" s="0" t="s">
        <v>520</v>
      </c>
      <c r="E4606" s="0" t="s">
        <v>535</v>
      </c>
      <c r="F4606" s="0" t="s">
        <v>539</v>
      </c>
      <c r="G4606" s="0" t="s">
        <v>530</v>
      </c>
    </row>
    <row r="4607" customFormat="false" ht="12.8" hidden="false" customHeight="false" outlineLevel="0" collapsed="false">
      <c r="A4607" s="0" t="s">
        <v>26</v>
      </c>
      <c r="B4607" s="0" t="s">
        <v>505</v>
      </c>
      <c r="C4607" s="0" t="s">
        <v>519</v>
      </c>
      <c r="D4607" s="0" t="s">
        <v>520</v>
      </c>
      <c r="E4607" s="0" t="s">
        <v>536</v>
      </c>
      <c r="F4607" s="0" t="s">
        <v>539</v>
      </c>
      <c r="G4607" s="0" t="s">
        <v>530</v>
      </c>
    </row>
    <row r="4608" customFormat="false" ht="12.8" hidden="false" customHeight="false" outlineLevel="0" collapsed="false">
      <c r="A4608" s="0" t="s">
        <v>26</v>
      </c>
      <c r="B4608" s="0" t="s">
        <v>505</v>
      </c>
      <c r="C4608" s="0" t="s">
        <v>521</v>
      </c>
      <c r="D4608" s="0" t="s">
        <v>520</v>
      </c>
      <c r="E4608" s="0" t="s">
        <v>537</v>
      </c>
      <c r="F4608" s="0" t="s">
        <v>539</v>
      </c>
      <c r="G4608" s="0" t="s">
        <v>530</v>
      </c>
    </row>
    <row r="4609" customFormat="false" ht="12.8" hidden="false" customHeight="false" outlineLevel="0" collapsed="false">
      <c r="A4609" s="0" t="s">
        <v>26</v>
      </c>
      <c r="B4609" s="0" t="s">
        <v>505</v>
      </c>
      <c r="C4609" s="0" t="s">
        <v>521</v>
      </c>
      <c r="D4609" s="0" t="s">
        <v>520</v>
      </c>
      <c r="E4609" s="0" t="s">
        <v>531</v>
      </c>
      <c r="F4609" s="0" t="s">
        <v>539</v>
      </c>
      <c r="G4609" s="0" t="s">
        <v>530</v>
      </c>
    </row>
    <row r="4610" customFormat="false" ht="12.8" hidden="false" customHeight="false" outlineLevel="0" collapsed="false">
      <c r="A4610" s="0" t="s">
        <v>26</v>
      </c>
      <c r="B4610" s="0" t="s">
        <v>505</v>
      </c>
      <c r="C4610" s="0" t="s">
        <v>521</v>
      </c>
      <c r="D4610" s="0" t="s">
        <v>520</v>
      </c>
      <c r="E4610" s="0" t="s">
        <v>538</v>
      </c>
      <c r="F4610" s="0" t="s">
        <v>539</v>
      </c>
      <c r="G4610" s="0" t="s">
        <v>530</v>
      </c>
    </row>
    <row r="4611" customFormat="false" ht="12.8" hidden="false" customHeight="false" outlineLevel="0" collapsed="false">
      <c r="A4611" s="0" t="s">
        <v>26</v>
      </c>
      <c r="B4611" s="0" t="s">
        <v>505</v>
      </c>
      <c r="C4611" s="0" t="s">
        <v>521</v>
      </c>
      <c r="D4611" s="0" t="s">
        <v>520</v>
      </c>
      <c r="E4611" s="0" t="s">
        <v>536</v>
      </c>
      <c r="F4611" s="0" t="s">
        <v>539</v>
      </c>
      <c r="G4611" s="0" t="s">
        <v>530</v>
      </c>
    </row>
    <row r="4612" customFormat="false" ht="12.8" hidden="false" customHeight="false" outlineLevel="0" collapsed="false">
      <c r="A4612" s="0" t="s">
        <v>26</v>
      </c>
      <c r="B4612" s="0" t="s">
        <v>506</v>
      </c>
      <c r="C4612" s="0" t="s">
        <v>519</v>
      </c>
      <c r="D4612" s="0" t="s">
        <v>520</v>
      </c>
      <c r="E4612" s="0" t="s">
        <v>528</v>
      </c>
      <c r="F4612" s="0" t="s">
        <v>539</v>
      </c>
      <c r="G4612" s="0" t="s">
        <v>530</v>
      </c>
    </row>
    <row r="4613" customFormat="false" ht="12.8" hidden="false" customHeight="false" outlineLevel="0" collapsed="false">
      <c r="A4613" s="0" t="s">
        <v>26</v>
      </c>
      <c r="B4613" s="0" t="s">
        <v>506</v>
      </c>
      <c r="C4613" s="0" t="s">
        <v>519</v>
      </c>
      <c r="D4613" s="0" t="s">
        <v>520</v>
      </c>
      <c r="E4613" s="0" t="s">
        <v>531</v>
      </c>
      <c r="F4613" s="0" t="s">
        <v>539</v>
      </c>
      <c r="G4613" s="0" t="s">
        <v>530</v>
      </c>
    </row>
    <row r="4614" customFormat="false" ht="12.8" hidden="false" customHeight="false" outlineLevel="0" collapsed="false">
      <c r="A4614" s="0" t="s">
        <v>26</v>
      </c>
      <c r="B4614" s="0" t="s">
        <v>506</v>
      </c>
      <c r="C4614" s="0" t="s">
        <v>519</v>
      </c>
      <c r="D4614" s="0" t="s">
        <v>520</v>
      </c>
      <c r="E4614" s="0" t="s">
        <v>533</v>
      </c>
      <c r="F4614" s="0" t="s">
        <v>539</v>
      </c>
      <c r="G4614" s="0" t="s">
        <v>530</v>
      </c>
    </row>
    <row r="4615" customFormat="false" ht="12.8" hidden="false" customHeight="false" outlineLevel="0" collapsed="false">
      <c r="A4615" s="0" t="s">
        <v>26</v>
      </c>
      <c r="B4615" s="0" t="s">
        <v>506</v>
      </c>
      <c r="C4615" s="0" t="s">
        <v>519</v>
      </c>
      <c r="D4615" s="0" t="s">
        <v>520</v>
      </c>
      <c r="E4615" s="0" t="s">
        <v>534</v>
      </c>
      <c r="F4615" s="0" t="s">
        <v>539</v>
      </c>
      <c r="G4615" s="0" t="s">
        <v>530</v>
      </c>
    </row>
    <row r="4616" customFormat="false" ht="12.8" hidden="false" customHeight="false" outlineLevel="0" collapsed="false">
      <c r="A4616" s="0" t="s">
        <v>26</v>
      </c>
      <c r="B4616" s="0" t="s">
        <v>506</v>
      </c>
      <c r="C4616" s="0" t="s">
        <v>519</v>
      </c>
      <c r="D4616" s="0" t="s">
        <v>520</v>
      </c>
      <c r="E4616" s="0" t="s">
        <v>535</v>
      </c>
      <c r="F4616" s="0" t="s">
        <v>539</v>
      </c>
      <c r="G4616" s="0" t="s">
        <v>530</v>
      </c>
    </row>
    <row r="4617" customFormat="false" ht="12.8" hidden="false" customHeight="false" outlineLevel="0" collapsed="false">
      <c r="A4617" s="0" t="s">
        <v>26</v>
      </c>
      <c r="B4617" s="0" t="s">
        <v>506</v>
      </c>
      <c r="C4617" s="0" t="s">
        <v>519</v>
      </c>
      <c r="D4617" s="0" t="s">
        <v>520</v>
      </c>
      <c r="E4617" s="0" t="s">
        <v>536</v>
      </c>
      <c r="F4617" s="0" t="s">
        <v>539</v>
      </c>
      <c r="G4617" s="0" t="s">
        <v>530</v>
      </c>
    </row>
    <row r="4618" customFormat="false" ht="12.8" hidden="false" customHeight="false" outlineLevel="0" collapsed="false">
      <c r="A4618" s="0" t="s">
        <v>26</v>
      </c>
      <c r="B4618" s="0" t="s">
        <v>506</v>
      </c>
      <c r="C4618" s="0" t="s">
        <v>521</v>
      </c>
      <c r="D4618" s="0" t="s">
        <v>520</v>
      </c>
      <c r="E4618" s="0" t="s">
        <v>537</v>
      </c>
      <c r="F4618" s="0" t="s">
        <v>539</v>
      </c>
      <c r="G4618" s="0" t="s">
        <v>530</v>
      </c>
    </row>
    <row r="4619" customFormat="false" ht="12.8" hidden="false" customHeight="false" outlineLevel="0" collapsed="false">
      <c r="A4619" s="0" t="s">
        <v>26</v>
      </c>
      <c r="B4619" s="0" t="s">
        <v>506</v>
      </c>
      <c r="C4619" s="0" t="s">
        <v>521</v>
      </c>
      <c r="D4619" s="0" t="s">
        <v>520</v>
      </c>
      <c r="E4619" s="0" t="s">
        <v>531</v>
      </c>
      <c r="F4619" s="0" t="s">
        <v>539</v>
      </c>
      <c r="G4619" s="0" t="s">
        <v>530</v>
      </c>
    </row>
    <row r="4620" customFormat="false" ht="12.8" hidden="false" customHeight="false" outlineLevel="0" collapsed="false">
      <c r="A4620" s="0" t="s">
        <v>26</v>
      </c>
      <c r="B4620" s="0" t="s">
        <v>506</v>
      </c>
      <c r="C4620" s="0" t="s">
        <v>521</v>
      </c>
      <c r="D4620" s="0" t="s">
        <v>520</v>
      </c>
      <c r="E4620" s="0" t="s">
        <v>538</v>
      </c>
      <c r="F4620" s="0" t="s">
        <v>539</v>
      </c>
      <c r="G4620" s="0" t="s">
        <v>530</v>
      </c>
    </row>
    <row r="4621" customFormat="false" ht="12.8" hidden="false" customHeight="false" outlineLevel="0" collapsed="false">
      <c r="A4621" s="0" t="s">
        <v>26</v>
      </c>
      <c r="B4621" s="0" t="s">
        <v>506</v>
      </c>
      <c r="C4621" s="0" t="s">
        <v>521</v>
      </c>
      <c r="D4621" s="0" t="s">
        <v>520</v>
      </c>
      <c r="E4621" s="0" t="s">
        <v>536</v>
      </c>
      <c r="F4621" s="0" t="s">
        <v>539</v>
      </c>
      <c r="G4621" s="0" t="s">
        <v>530</v>
      </c>
    </row>
    <row r="4622" customFormat="false" ht="12.8" hidden="false" customHeight="false" outlineLevel="0" collapsed="false">
      <c r="A4622" s="0" t="s">
        <v>26</v>
      </c>
      <c r="B4622" s="0" t="s">
        <v>507</v>
      </c>
      <c r="C4622" s="0" t="s">
        <v>519</v>
      </c>
      <c r="D4622" s="0" t="s">
        <v>520</v>
      </c>
      <c r="E4622" s="0" t="s">
        <v>528</v>
      </c>
      <c r="F4622" s="0" t="s">
        <v>539</v>
      </c>
      <c r="G4622" s="0" t="s">
        <v>530</v>
      </c>
    </row>
    <row r="4623" customFormat="false" ht="12.8" hidden="false" customHeight="false" outlineLevel="0" collapsed="false">
      <c r="A4623" s="0" t="s">
        <v>26</v>
      </c>
      <c r="B4623" s="0" t="s">
        <v>507</v>
      </c>
      <c r="C4623" s="0" t="s">
        <v>519</v>
      </c>
      <c r="D4623" s="0" t="s">
        <v>520</v>
      </c>
      <c r="E4623" s="0" t="s">
        <v>531</v>
      </c>
      <c r="F4623" s="0" t="s">
        <v>539</v>
      </c>
      <c r="G4623" s="0" t="s">
        <v>530</v>
      </c>
    </row>
    <row r="4624" customFormat="false" ht="12.8" hidden="false" customHeight="false" outlineLevel="0" collapsed="false">
      <c r="A4624" s="0" t="s">
        <v>26</v>
      </c>
      <c r="B4624" s="0" t="s">
        <v>507</v>
      </c>
      <c r="C4624" s="0" t="s">
        <v>519</v>
      </c>
      <c r="D4624" s="0" t="s">
        <v>520</v>
      </c>
      <c r="E4624" s="0" t="s">
        <v>533</v>
      </c>
      <c r="F4624" s="0" t="s">
        <v>539</v>
      </c>
      <c r="G4624" s="0" t="s">
        <v>530</v>
      </c>
    </row>
    <row r="4625" customFormat="false" ht="12.8" hidden="false" customHeight="false" outlineLevel="0" collapsed="false">
      <c r="A4625" s="0" t="s">
        <v>26</v>
      </c>
      <c r="B4625" s="0" t="s">
        <v>507</v>
      </c>
      <c r="C4625" s="0" t="s">
        <v>519</v>
      </c>
      <c r="D4625" s="0" t="s">
        <v>520</v>
      </c>
      <c r="E4625" s="0" t="s">
        <v>534</v>
      </c>
      <c r="F4625" s="0" t="s">
        <v>539</v>
      </c>
      <c r="G4625" s="0" t="s">
        <v>530</v>
      </c>
    </row>
    <row r="4626" customFormat="false" ht="12.8" hidden="false" customHeight="false" outlineLevel="0" collapsed="false">
      <c r="A4626" s="0" t="s">
        <v>26</v>
      </c>
      <c r="B4626" s="0" t="s">
        <v>507</v>
      </c>
      <c r="C4626" s="0" t="s">
        <v>519</v>
      </c>
      <c r="D4626" s="0" t="s">
        <v>520</v>
      </c>
      <c r="E4626" s="0" t="s">
        <v>535</v>
      </c>
      <c r="F4626" s="0" t="s">
        <v>539</v>
      </c>
      <c r="G4626" s="0" t="s">
        <v>530</v>
      </c>
    </row>
    <row r="4627" customFormat="false" ht="12.8" hidden="false" customHeight="false" outlineLevel="0" collapsed="false">
      <c r="A4627" s="0" t="s">
        <v>26</v>
      </c>
      <c r="B4627" s="0" t="s">
        <v>507</v>
      </c>
      <c r="C4627" s="0" t="s">
        <v>519</v>
      </c>
      <c r="D4627" s="0" t="s">
        <v>520</v>
      </c>
      <c r="E4627" s="0" t="s">
        <v>536</v>
      </c>
      <c r="F4627" s="0" t="s">
        <v>539</v>
      </c>
      <c r="G4627" s="0" t="s">
        <v>530</v>
      </c>
    </row>
    <row r="4628" customFormat="false" ht="12.8" hidden="false" customHeight="false" outlineLevel="0" collapsed="false">
      <c r="A4628" s="0" t="s">
        <v>26</v>
      </c>
      <c r="B4628" s="0" t="s">
        <v>507</v>
      </c>
      <c r="C4628" s="0" t="s">
        <v>521</v>
      </c>
      <c r="D4628" s="0" t="s">
        <v>520</v>
      </c>
      <c r="E4628" s="0" t="s">
        <v>537</v>
      </c>
      <c r="F4628" s="0" t="s">
        <v>539</v>
      </c>
      <c r="G4628" s="0" t="s">
        <v>530</v>
      </c>
    </row>
    <row r="4629" customFormat="false" ht="12.8" hidden="false" customHeight="false" outlineLevel="0" collapsed="false">
      <c r="A4629" s="0" t="s">
        <v>26</v>
      </c>
      <c r="B4629" s="0" t="s">
        <v>507</v>
      </c>
      <c r="C4629" s="0" t="s">
        <v>521</v>
      </c>
      <c r="D4629" s="0" t="s">
        <v>520</v>
      </c>
      <c r="E4629" s="0" t="s">
        <v>531</v>
      </c>
      <c r="F4629" s="0" t="s">
        <v>539</v>
      </c>
      <c r="G4629" s="0" t="s">
        <v>530</v>
      </c>
    </row>
    <row r="4630" customFormat="false" ht="12.8" hidden="false" customHeight="false" outlineLevel="0" collapsed="false">
      <c r="A4630" s="0" t="s">
        <v>26</v>
      </c>
      <c r="B4630" s="0" t="s">
        <v>507</v>
      </c>
      <c r="C4630" s="0" t="s">
        <v>521</v>
      </c>
      <c r="D4630" s="0" t="s">
        <v>520</v>
      </c>
      <c r="E4630" s="0" t="s">
        <v>538</v>
      </c>
      <c r="F4630" s="0" t="s">
        <v>539</v>
      </c>
      <c r="G4630" s="0" t="s">
        <v>530</v>
      </c>
    </row>
    <row r="4631" customFormat="false" ht="12.8" hidden="false" customHeight="false" outlineLevel="0" collapsed="false">
      <c r="A4631" s="0" t="s">
        <v>26</v>
      </c>
      <c r="B4631" s="0" t="s">
        <v>507</v>
      </c>
      <c r="C4631" s="0" t="s">
        <v>521</v>
      </c>
      <c r="D4631" s="0" t="s">
        <v>520</v>
      </c>
      <c r="E4631" s="0" t="s">
        <v>536</v>
      </c>
      <c r="F4631" s="0" t="s">
        <v>539</v>
      </c>
      <c r="G4631" s="0" t="s">
        <v>530</v>
      </c>
    </row>
    <row r="4632" customFormat="false" ht="12.8" hidden="false" customHeight="false" outlineLevel="0" collapsed="false">
      <c r="A4632" s="0" t="s">
        <v>26</v>
      </c>
      <c r="B4632" s="0" t="s">
        <v>508</v>
      </c>
      <c r="C4632" s="0" t="s">
        <v>519</v>
      </c>
      <c r="D4632" s="0" t="s">
        <v>520</v>
      </c>
      <c r="E4632" s="0" t="s">
        <v>528</v>
      </c>
      <c r="F4632" s="0" t="s">
        <v>539</v>
      </c>
      <c r="G4632" s="0" t="s">
        <v>530</v>
      </c>
    </row>
    <row r="4633" customFormat="false" ht="12.8" hidden="false" customHeight="false" outlineLevel="0" collapsed="false">
      <c r="A4633" s="0" t="s">
        <v>26</v>
      </c>
      <c r="B4633" s="0" t="s">
        <v>508</v>
      </c>
      <c r="C4633" s="0" t="s">
        <v>519</v>
      </c>
      <c r="D4633" s="0" t="s">
        <v>520</v>
      </c>
      <c r="E4633" s="0" t="s">
        <v>531</v>
      </c>
      <c r="F4633" s="0" t="s">
        <v>539</v>
      </c>
      <c r="G4633" s="0" t="s">
        <v>530</v>
      </c>
    </row>
    <row r="4634" customFormat="false" ht="12.8" hidden="false" customHeight="false" outlineLevel="0" collapsed="false">
      <c r="A4634" s="0" t="s">
        <v>26</v>
      </c>
      <c r="B4634" s="0" t="s">
        <v>508</v>
      </c>
      <c r="C4634" s="0" t="s">
        <v>519</v>
      </c>
      <c r="D4634" s="0" t="s">
        <v>520</v>
      </c>
      <c r="E4634" s="0" t="s">
        <v>533</v>
      </c>
      <c r="F4634" s="0" t="s">
        <v>539</v>
      </c>
      <c r="G4634" s="0" t="s">
        <v>530</v>
      </c>
    </row>
    <row r="4635" customFormat="false" ht="12.8" hidden="false" customHeight="false" outlineLevel="0" collapsed="false">
      <c r="A4635" s="0" t="s">
        <v>26</v>
      </c>
      <c r="B4635" s="0" t="s">
        <v>508</v>
      </c>
      <c r="C4635" s="0" t="s">
        <v>519</v>
      </c>
      <c r="D4635" s="0" t="s">
        <v>520</v>
      </c>
      <c r="E4635" s="0" t="s">
        <v>534</v>
      </c>
      <c r="F4635" s="0" t="s">
        <v>539</v>
      </c>
      <c r="G4635" s="0" t="s">
        <v>530</v>
      </c>
    </row>
    <row r="4636" customFormat="false" ht="12.8" hidden="false" customHeight="false" outlineLevel="0" collapsed="false">
      <c r="A4636" s="0" t="s">
        <v>26</v>
      </c>
      <c r="B4636" s="0" t="s">
        <v>508</v>
      </c>
      <c r="C4636" s="0" t="s">
        <v>519</v>
      </c>
      <c r="D4636" s="0" t="s">
        <v>520</v>
      </c>
      <c r="E4636" s="0" t="s">
        <v>535</v>
      </c>
      <c r="F4636" s="0" t="s">
        <v>539</v>
      </c>
      <c r="G4636" s="0" t="s">
        <v>530</v>
      </c>
    </row>
    <row r="4637" customFormat="false" ht="12.8" hidden="false" customHeight="false" outlineLevel="0" collapsed="false">
      <c r="A4637" s="0" t="s">
        <v>26</v>
      </c>
      <c r="B4637" s="0" t="s">
        <v>508</v>
      </c>
      <c r="C4637" s="0" t="s">
        <v>519</v>
      </c>
      <c r="D4637" s="0" t="s">
        <v>520</v>
      </c>
      <c r="E4637" s="0" t="s">
        <v>536</v>
      </c>
      <c r="F4637" s="0" t="s">
        <v>539</v>
      </c>
      <c r="G4637" s="0" t="s">
        <v>530</v>
      </c>
    </row>
    <row r="4638" customFormat="false" ht="12.8" hidden="false" customHeight="false" outlineLevel="0" collapsed="false">
      <c r="A4638" s="0" t="s">
        <v>26</v>
      </c>
      <c r="B4638" s="0" t="s">
        <v>508</v>
      </c>
      <c r="C4638" s="0" t="s">
        <v>521</v>
      </c>
      <c r="D4638" s="0" t="s">
        <v>520</v>
      </c>
      <c r="E4638" s="0" t="s">
        <v>537</v>
      </c>
      <c r="F4638" s="0" t="s">
        <v>539</v>
      </c>
      <c r="G4638" s="0" t="s">
        <v>530</v>
      </c>
    </row>
    <row r="4639" customFormat="false" ht="12.8" hidden="false" customHeight="false" outlineLevel="0" collapsed="false">
      <c r="A4639" s="0" t="s">
        <v>26</v>
      </c>
      <c r="B4639" s="0" t="s">
        <v>508</v>
      </c>
      <c r="C4639" s="0" t="s">
        <v>521</v>
      </c>
      <c r="D4639" s="0" t="s">
        <v>520</v>
      </c>
      <c r="E4639" s="0" t="s">
        <v>531</v>
      </c>
      <c r="F4639" s="0" t="s">
        <v>539</v>
      </c>
      <c r="G4639" s="0" t="s">
        <v>530</v>
      </c>
    </row>
    <row r="4640" customFormat="false" ht="12.8" hidden="false" customHeight="false" outlineLevel="0" collapsed="false">
      <c r="A4640" s="0" t="s">
        <v>26</v>
      </c>
      <c r="B4640" s="0" t="s">
        <v>508</v>
      </c>
      <c r="C4640" s="0" t="s">
        <v>521</v>
      </c>
      <c r="D4640" s="0" t="s">
        <v>520</v>
      </c>
      <c r="E4640" s="0" t="s">
        <v>538</v>
      </c>
      <c r="F4640" s="0" t="s">
        <v>539</v>
      </c>
      <c r="G4640" s="0" t="s">
        <v>530</v>
      </c>
    </row>
    <row r="4641" customFormat="false" ht="12.8" hidden="false" customHeight="false" outlineLevel="0" collapsed="false">
      <c r="A4641" s="0" t="s">
        <v>26</v>
      </c>
      <c r="B4641" s="0" t="s">
        <v>508</v>
      </c>
      <c r="C4641" s="0" t="s">
        <v>521</v>
      </c>
      <c r="D4641" s="0" t="s">
        <v>520</v>
      </c>
      <c r="E4641" s="0" t="s">
        <v>536</v>
      </c>
      <c r="F4641" s="0" t="s">
        <v>539</v>
      </c>
      <c r="G4641" s="0" t="s">
        <v>530</v>
      </c>
    </row>
    <row r="4642" customFormat="false" ht="12.8" hidden="false" customHeight="false" outlineLevel="0" collapsed="false">
      <c r="A4642" s="0" t="s">
        <v>26</v>
      </c>
      <c r="B4642" s="0" t="s">
        <v>509</v>
      </c>
      <c r="C4642" s="0" t="s">
        <v>519</v>
      </c>
      <c r="D4642" s="0" t="s">
        <v>520</v>
      </c>
      <c r="E4642" s="0" t="s">
        <v>528</v>
      </c>
      <c r="F4642" s="0" t="s">
        <v>539</v>
      </c>
      <c r="G4642" s="0" t="s">
        <v>530</v>
      </c>
    </row>
    <row r="4643" customFormat="false" ht="12.8" hidden="false" customHeight="false" outlineLevel="0" collapsed="false">
      <c r="A4643" s="0" t="s">
        <v>26</v>
      </c>
      <c r="B4643" s="0" t="s">
        <v>509</v>
      </c>
      <c r="C4643" s="0" t="s">
        <v>519</v>
      </c>
      <c r="D4643" s="0" t="s">
        <v>520</v>
      </c>
      <c r="E4643" s="0" t="s">
        <v>531</v>
      </c>
      <c r="F4643" s="0" t="s">
        <v>539</v>
      </c>
      <c r="G4643" s="0" t="s">
        <v>530</v>
      </c>
    </row>
    <row r="4644" customFormat="false" ht="12.8" hidden="false" customHeight="false" outlineLevel="0" collapsed="false">
      <c r="A4644" s="0" t="s">
        <v>26</v>
      </c>
      <c r="B4644" s="0" t="s">
        <v>509</v>
      </c>
      <c r="C4644" s="0" t="s">
        <v>519</v>
      </c>
      <c r="D4644" s="0" t="s">
        <v>520</v>
      </c>
      <c r="E4644" s="0" t="s">
        <v>533</v>
      </c>
      <c r="F4644" s="0" t="s">
        <v>539</v>
      </c>
      <c r="G4644" s="0" t="s">
        <v>530</v>
      </c>
    </row>
    <row r="4645" customFormat="false" ht="12.8" hidden="false" customHeight="false" outlineLevel="0" collapsed="false">
      <c r="A4645" s="0" t="s">
        <v>26</v>
      </c>
      <c r="B4645" s="0" t="s">
        <v>509</v>
      </c>
      <c r="C4645" s="0" t="s">
        <v>519</v>
      </c>
      <c r="D4645" s="0" t="s">
        <v>520</v>
      </c>
      <c r="E4645" s="0" t="s">
        <v>534</v>
      </c>
      <c r="F4645" s="0" t="s">
        <v>539</v>
      </c>
      <c r="G4645" s="0" t="s">
        <v>530</v>
      </c>
    </row>
    <row r="4646" customFormat="false" ht="12.8" hidden="false" customHeight="false" outlineLevel="0" collapsed="false">
      <c r="A4646" s="0" t="s">
        <v>26</v>
      </c>
      <c r="B4646" s="0" t="s">
        <v>509</v>
      </c>
      <c r="C4646" s="0" t="s">
        <v>519</v>
      </c>
      <c r="D4646" s="0" t="s">
        <v>520</v>
      </c>
      <c r="E4646" s="0" t="s">
        <v>535</v>
      </c>
      <c r="F4646" s="0" t="s">
        <v>539</v>
      </c>
      <c r="G4646" s="0" t="s">
        <v>530</v>
      </c>
    </row>
    <row r="4647" customFormat="false" ht="12.8" hidden="false" customHeight="false" outlineLevel="0" collapsed="false">
      <c r="A4647" s="0" t="s">
        <v>26</v>
      </c>
      <c r="B4647" s="0" t="s">
        <v>509</v>
      </c>
      <c r="C4647" s="0" t="s">
        <v>519</v>
      </c>
      <c r="D4647" s="0" t="s">
        <v>520</v>
      </c>
      <c r="E4647" s="0" t="s">
        <v>536</v>
      </c>
      <c r="F4647" s="0" t="s">
        <v>539</v>
      </c>
      <c r="G4647" s="0" t="s">
        <v>530</v>
      </c>
    </row>
    <row r="4648" customFormat="false" ht="12.8" hidden="false" customHeight="false" outlineLevel="0" collapsed="false">
      <c r="A4648" s="0" t="s">
        <v>26</v>
      </c>
      <c r="B4648" s="0" t="s">
        <v>509</v>
      </c>
      <c r="C4648" s="0" t="s">
        <v>521</v>
      </c>
      <c r="D4648" s="0" t="s">
        <v>520</v>
      </c>
      <c r="E4648" s="0" t="s">
        <v>537</v>
      </c>
      <c r="F4648" s="0" t="s">
        <v>539</v>
      </c>
      <c r="G4648" s="0" t="s">
        <v>530</v>
      </c>
    </row>
    <row r="4649" customFormat="false" ht="12.8" hidden="false" customHeight="false" outlineLevel="0" collapsed="false">
      <c r="A4649" s="0" t="s">
        <v>26</v>
      </c>
      <c r="B4649" s="0" t="s">
        <v>509</v>
      </c>
      <c r="C4649" s="0" t="s">
        <v>521</v>
      </c>
      <c r="D4649" s="0" t="s">
        <v>520</v>
      </c>
      <c r="E4649" s="0" t="s">
        <v>531</v>
      </c>
      <c r="F4649" s="0" t="s">
        <v>539</v>
      </c>
      <c r="G4649" s="0" t="s">
        <v>530</v>
      </c>
    </row>
    <row r="4650" customFormat="false" ht="12.8" hidden="false" customHeight="false" outlineLevel="0" collapsed="false">
      <c r="A4650" s="0" t="s">
        <v>26</v>
      </c>
      <c r="B4650" s="0" t="s">
        <v>509</v>
      </c>
      <c r="C4650" s="0" t="s">
        <v>521</v>
      </c>
      <c r="D4650" s="0" t="s">
        <v>520</v>
      </c>
      <c r="E4650" s="0" t="s">
        <v>538</v>
      </c>
      <c r="F4650" s="0" t="s">
        <v>539</v>
      </c>
      <c r="G4650" s="0" t="s">
        <v>530</v>
      </c>
    </row>
    <row r="4651" customFormat="false" ht="12.8" hidden="false" customHeight="false" outlineLevel="0" collapsed="false">
      <c r="A4651" s="0" t="s">
        <v>26</v>
      </c>
      <c r="B4651" s="0" t="s">
        <v>509</v>
      </c>
      <c r="C4651" s="0" t="s">
        <v>521</v>
      </c>
      <c r="D4651" s="0" t="s">
        <v>520</v>
      </c>
      <c r="E4651" s="0" t="s">
        <v>536</v>
      </c>
      <c r="F4651" s="0" t="s">
        <v>539</v>
      </c>
      <c r="G4651" s="0" t="s">
        <v>530</v>
      </c>
    </row>
    <row r="4652" customFormat="false" ht="12.8" hidden="false" customHeight="false" outlineLevel="0" collapsed="false">
      <c r="A4652" s="0" t="s">
        <v>26</v>
      </c>
      <c r="B4652" s="0" t="s">
        <v>510</v>
      </c>
      <c r="C4652" s="0" t="s">
        <v>519</v>
      </c>
      <c r="D4652" s="0" t="s">
        <v>520</v>
      </c>
      <c r="E4652" s="0" t="s">
        <v>528</v>
      </c>
      <c r="F4652" s="0" t="s">
        <v>539</v>
      </c>
      <c r="G4652" s="0" t="s">
        <v>530</v>
      </c>
    </row>
    <row r="4653" customFormat="false" ht="12.8" hidden="false" customHeight="false" outlineLevel="0" collapsed="false">
      <c r="A4653" s="0" t="s">
        <v>26</v>
      </c>
      <c r="B4653" s="0" t="s">
        <v>510</v>
      </c>
      <c r="C4653" s="0" t="s">
        <v>519</v>
      </c>
      <c r="D4653" s="0" t="s">
        <v>520</v>
      </c>
      <c r="E4653" s="0" t="s">
        <v>531</v>
      </c>
      <c r="F4653" s="0" t="s">
        <v>539</v>
      </c>
      <c r="G4653" s="0" t="s">
        <v>530</v>
      </c>
    </row>
    <row r="4654" customFormat="false" ht="12.8" hidden="false" customHeight="false" outlineLevel="0" collapsed="false">
      <c r="A4654" s="0" t="s">
        <v>26</v>
      </c>
      <c r="B4654" s="0" t="s">
        <v>510</v>
      </c>
      <c r="C4654" s="0" t="s">
        <v>519</v>
      </c>
      <c r="D4654" s="0" t="s">
        <v>520</v>
      </c>
      <c r="E4654" s="0" t="s">
        <v>533</v>
      </c>
      <c r="F4654" s="0" t="s">
        <v>539</v>
      </c>
      <c r="G4654" s="0" t="s">
        <v>530</v>
      </c>
    </row>
    <row r="4655" customFormat="false" ht="12.8" hidden="false" customHeight="false" outlineLevel="0" collapsed="false">
      <c r="A4655" s="0" t="s">
        <v>26</v>
      </c>
      <c r="B4655" s="0" t="s">
        <v>510</v>
      </c>
      <c r="C4655" s="0" t="s">
        <v>519</v>
      </c>
      <c r="D4655" s="0" t="s">
        <v>520</v>
      </c>
      <c r="E4655" s="0" t="s">
        <v>534</v>
      </c>
      <c r="F4655" s="0" t="s">
        <v>539</v>
      </c>
      <c r="G4655" s="0" t="s">
        <v>530</v>
      </c>
    </row>
    <row r="4656" customFormat="false" ht="12.8" hidden="false" customHeight="false" outlineLevel="0" collapsed="false">
      <c r="A4656" s="0" t="s">
        <v>26</v>
      </c>
      <c r="B4656" s="0" t="s">
        <v>510</v>
      </c>
      <c r="C4656" s="0" t="s">
        <v>519</v>
      </c>
      <c r="D4656" s="0" t="s">
        <v>520</v>
      </c>
      <c r="E4656" s="0" t="s">
        <v>535</v>
      </c>
      <c r="F4656" s="0" t="s">
        <v>539</v>
      </c>
      <c r="G4656" s="0" t="s">
        <v>530</v>
      </c>
    </row>
    <row r="4657" customFormat="false" ht="12.8" hidden="false" customHeight="false" outlineLevel="0" collapsed="false">
      <c r="A4657" s="0" t="s">
        <v>26</v>
      </c>
      <c r="B4657" s="0" t="s">
        <v>510</v>
      </c>
      <c r="C4657" s="0" t="s">
        <v>519</v>
      </c>
      <c r="D4657" s="0" t="s">
        <v>520</v>
      </c>
      <c r="E4657" s="0" t="s">
        <v>536</v>
      </c>
      <c r="F4657" s="0" t="s">
        <v>539</v>
      </c>
      <c r="G4657" s="0" t="s">
        <v>530</v>
      </c>
    </row>
    <row r="4658" customFormat="false" ht="12.8" hidden="false" customHeight="false" outlineLevel="0" collapsed="false">
      <c r="A4658" s="0" t="s">
        <v>26</v>
      </c>
      <c r="B4658" s="0" t="s">
        <v>510</v>
      </c>
      <c r="C4658" s="0" t="s">
        <v>521</v>
      </c>
      <c r="D4658" s="0" t="s">
        <v>520</v>
      </c>
      <c r="E4658" s="0" t="s">
        <v>537</v>
      </c>
      <c r="F4658" s="0" t="s">
        <v>539</v>
      </c>
      <c r="G4658" s="0" t="s">
        <v>530</v>
      </c>
    </row>
    <row r="4659" customFormat="false" ht="12.8" hidden="false" customHeight="false" outlineLevel="0" collapsed="false">
      <c r="A4659" s="0" t="s">
        <v>26</v>
      </c>
      <c r="B4659" s="0" t="s">
        <v>510</v>
      </c>
      <c r="C4659" s="0" t="s">
        <v>521</v>
      </c>
      <c r="D4659" s="0" t="s">
        <v>520</v>
      </c>
      <c r="E4659" s="0" t="s">
        <v>531</v>
      </c>
      <c r="F4659" s="0" t="s">
        <v>539</v>
      </c>
      <c r="G4659" s="0" t="s">
        <v>530</v>
      </c>
    </row>
    <row r="4660" customFormat="false" ht="12.8" hidden="false" customHeight="false" outlineLevel="0" collapsed="false">
      <c r="A4660" s="0" t="s">
        <v>26</v>
      </c>
      <c r="B4660" s="0" t="s">
        <v>510</v>
      </c>
      <c r="C4660" s="0" t="s">
        <v>521</v>
      </c>
      <c r="D4660" s="0" t="s">
        <v>520</v>
      </c>
      <c r="E4660" s="0" t="s">
        <v>538</v>
      </c>
      <c r="F4660" s="0" t="s">
        <v>539</v>
      </c>
      <c r="G4660" s="0" t="s">
        <v>530</v>
      </c>
    </row>
    <row r="4661" customFormat="false" ht="12.8" hidden="false" customHeight="false" outlineLevel="0" collapsed="false">
      <c r="A4661" s="0" t="s">
        <v>26</v>
      </c>
      <c r="B4661" s="0" t="s">
        <v>510</v>
      </c>
      <c r="C4661" s="0" t="s">
        <v>521</v>
      </c>
      <c r="D4661" s="0" t="s">
        <v>520</v>
      </c>
      <c r="E4661" s="0" t="s">
        <v>536</v>
      </c>
      <c r="F4661" s="0" t="s">
        <v>539</v>
      </c>
      <c r="G4661" s="0" t="s">
        <v>530</v>
      </c>
    </row>
    <row r="4662" customFormat="false" ht="12.8" hidden="false" customHeight="false" outlineLevel="0" collapsed="false">
      <c r="A4662" s="0" t="s">
        <v>26</v>
      </c>
      <c r="B4662" s="0" t="s">
        <v>511</v>
      </c>
      <c r="C4662" s="0" t="s">
        <v>519</v>
      </c>
      <c r="D4662" s="0" t="s">
        <v>520</v>
      </c>
      <c r="E4662" s="0" t="s">
        <v>528</v>
      </c>
      <c r="F4662" s="0" t="s">
        <v>539</v>
      </c>
      <c r="G4662" s="0" t="s">
        <v>530</v>
      </c>
    </row>
    <row r="4663" customFormat="false" ht="12.8" hidden="false" customHeight="false" outlineLevel="0" collapsed="false">
      <c r="A4663" s="0" t="s">
        <v>26</v>
      </c>
      <c r="B4663" s="0" t="s">
        <v>511</v>
      </c>
      <c r="C4663" s="0" t="s">
        <v>519</v>
      </c>
      <c r="D4663" s="0" t="s">
        <v>520</v>
      </c>
      <c r="E4663" s="0" t="s">
        <v>531</v>
      </c>
      <c r="F4663" s="0" t="s">
        <v>539</v>
      </c>
      <c r="G4663" s="0" t="s">
        <v>530</v>
      </c>
    </row>
    <row r="4664" customFormat="false" ht="12.8" hidden="false" customHeight="false" outlineLevel="0" collapsed="false">
      <c r="A4664" s="0" t="s">
        <v>26</v>
      </c>
      <c r="B4664" s="0" t="s">
        <v>511</v>
      </c>
      <c r="C4664" s="0" t="s">
        <v>519</v>
      </c>
      <c r="D4664" s="0" t="s">
        <v>520</v>
      </c>
      <c r="E4664" s="0" t="s">
        <v>533</v>
      </c>
      <c r="F4664" s="0" t="s">
        <v>539</v>
      </c>
      <c r="G4664" s="0" t="s">
        <v>530</v>
      </c>
    </row>
    <row r="4665" customFormat="false" ht="12.8" hidden="false" customHeight="false" outlineLevel="0" collapsed="false">
      <c r="A4665" s="0" t="s">
        <v>26</v>
      </c>
      <c r="B4665" s="0" t="s">
        <v>511</v>
      </c>
      <c r="C4665" s="0" t="s">
        <v>519</v>
      </c>
      <c r="D4665" s="0" t="s">
        <v>520</v>
      </c>
      <c r="E4665" s="0" t="s">
        <v>534</v>
      </c>
      <c r="F4665" s="0" t="s">
        <v>539</v>
      </c>
      <c r="G4665" s="0" t="s">
        <v>530</v>
      </c>
    </row>
    <row r="4666" customFormat="false" ht="12.8" hidden="false" customHeight="false" outlineLevel="0" collapsed="false">
      <c r="A4666" s="0" t="s">
        <v>26</v>
      </c>
      <c r="B4666" s="0" t="s">
        <v>511</v>
      </c>
      <c r="C4666" s="0" t="s">
        <v>519</v>
      </c>
      <c r="D4666" s="0" t="s">
        <v>520</v>
      </c>
      <c r="E4666" s="0" t="s">
        <v>535</v>
      </c>
      <c r="F4666" s="0" t="s">
        <v>539</v>
      </c>
      <c r="G4666" s="0" t="s">
        <v>530</v>
      </c>
    </row>
    <row r="4667" customFormat="false" ht="12.8" hidden="false" customHeight="false" outlineLevel="0" collapsed="false">
      <c r="A4667" s="0" t="s">
        <v>26</v>
      </c>
      <c r="B4667" s="0" t="s">
        <v>511</v>
      </c>
      <c r="C4667" s="0" t="s">
        <v>519</v>
      </c>
      <c r="D4667" s="0" t="s">
        <v>520</v>
      </c>
      <c r="E4667" s="0" t="s">
        <v>536</v>
      </c>
      <c r="F4667" s="0" t="s">
        <v>539</v>
      </c>
      <c r="G4667" s="0" t="s">
        <v>530</v>
      </c>
    </row>
    <row r="4668" customFormat="false" ht="12.8" hidden="false" customHeight="false" outlineLevel="0" collapsed="false">
      <c r="A4668" s="0" t="s">
        <v>26</v>
      </c>
      <c r="B4668" s="0" t="s">
        <v>511</v>
      </c>
      <c r="C4668" s="0" t="s">
        <v>521</v>
      </c>
      <c r="D4668" s="0" t="s">
        <v>520</v>
      </c>
      <c r="E4668" s="0" t="s">
        <v>537</v>
      </c>
      <c r="F4668" s="0" t="s">
        <v>539</v>
      </c>
      <c r="G4668" s="0" t="s">
        <v>530</v>
      </c>
    </row>
    <row r="4669" customFormat="false" ht="12.8" hidden="false" customHeight="false" outlineLevel="0" collapsed="false">
      <c r="A4669" s="0" t="s">
        <v>26</v>
      </c>
      <c r="B4669" s="0" t="s">
        <v>511</v>
      </c>
      <c r="C4669" s="0" t="s">
        <v>521</v>
      </c>
      <c r="D4669" s="0" t="s">
        <v>520</v>
      </c>
      <c r="E4669" s="0" t="s">
        <v>531</v>
      </c>
      <c r="F4669" s="0" t="s">
        <v>539</v>
      </c>
      <c r="G4669" s="0" t="s">
        <v>530</v>
      </c>
    </row>
    <row r="4670" customFormat="false" ht="12.8" hidden="false" customHeight="false" outlineLevel="0" collapsed="false">
      <c r="A4670" s="0" t="s">
        <v>26</v>
      </c>
      <c r="B4670" s="0" t="s">
        <v>511</v>
      </c>
      <c r="C4670" s="0" t="s">
        <v>521</v>
      </c>
      <c r="D4670" s="0" t="s">
        <v>520</v>
      </c>
      <c r="E4670" s="0" t="s">
        <v>538</v>
      </c>
      <c r="F4670" s="0" t="s">
        <v>539</v>
      </c>
      <c r="G4670" s="0" t="s">
        <v>530</v>
      </c>
    </row>
    <row r="4671" customFormat="false" ht="12.8" hidden="false" customHeight="false" outlineLevel="0" collapsed="false">
      <c r="A4671" s="0" t="s">
        <v>26</v>
      </c>
      <c r="B4671" s="0" t="s">
        <v>511</v>
      </c>
      <c r="C4671" s="0" t="s">
        <v>521</v>
      </c>
      <c r="D4671" s="0" t="s">
        <v>520</v>
      </c>
      <c r="E4671" s="0" t="s">
        <v>536</v>
      </c>
      <c r="F4671" s="0" t="s">
        <v>539</v>
      </c>
      <c r="G4671" s="0" t="s">
        <v>530</v>
      </c>
    </row>
    <row r="4672" customFormat="false" ht="12.8" hidden="false" customHeight="false" outlineLevel="0" collapsed="false">
      <c r="A4672" s="0" t="s">
        <v>26</v>
      </c>
      <c r="B4672" s="0" t="s">
        <v>512</v>
      </c>
      <c r="C4672" s="0" t="s">
        <v>519</v>
      </c>
      <c r="D4672" s="0" t="s">
        <v>520</v>
      </c>
      <c r="E4672" s="0" t="s">
        <v>528</v>
      </c>
      <c r="F4672" s="0" t="s">
        <v>539</v>
      </c>
      <c r="G4672" s="0" t="s">
        <v>530</v>
      </c>
    </row>
    <row r="4673" customFormat="false" ht="12.8" hidden="false" customHeight="false" outlineLevel="0" collapsed="false">
      <c r="A4673" s="0" t="s">
        <v>26</v>
      </c>
      <c r="B4673" s="0" t="s">
        <v>512</v>
      </c>
      <c r="C4673" s="0" t="s">
        <v>519</v>
      </c>
      <c r="D4673" s="0" t="s">
        <v>520</v>
      </c>
      <c r="E4673" s="0" t="s">
        <v>531</v>
      </c>
      <c r="F4673" s="0" t="s">
        <v>539</v>
      </c>
      <c r="G4673" s="0" t="s">
        <v>530</v>
      </c>
    </row>
    <row r="4674" customFormat="false" ht="12.8" hidden="false" customHeight="false" outlineLevel="0" collapsed="false">
      <c r="A4674" s="0" t="s">
        <v>26</v>
      </c>
      <c r="B4674" s="0" t="s">
        <v>512</v>
      </c>
      <c r="C4674" s="0" t="s">
        <v>519</v>
      </c>
      <c r="D4674" s="0" t="s">
        <v>520</v>
      </c>
      <c r="E4674" s="0" t="s">
        <v>533</v>
      </c>
      <c r="F4674" s="0" t="s">
        <v>539</v>
      </c>
      <c r="G4674" s="0" t="s">
        <v>530</v>
      </c>
    </row>
    <row r="4675" customFormat="false" ht="12.8" hidden="false" customHeight="false" outlineLevel="0" collapsed="false">
      <c r="A4675" s="0" t="s">
        <v>26</v>
      </c>
      <c r="B4675" s="0" t="s">
        <v>512</v>
      </c>
      <c r="C4675" s="0" t="s">
        <v>519</v>
      </c>
      <c r="D4675" s="0" t="s">
        <v>520</v>
      </c>
      <c r="E4675" s="0" t="s">
        <v>534</v>
      </c>
      <c r="F4675" s="0" t="s">
        <v>539</v>
      </c>
      <c r="G4675" s="0" t="s">
        <v>530</v>
      </c>
    </row>
    <row r="4676" customFormat="false" ht="12.8" hidden="false" customHeight="false" outlineLevel="0" collapsed="false">
      <c r="A4676" s="0" t="s">
        <v>26</v>
      </c>
      <c r="B4676" s="0" t="s">
        <v>512</v>
      </c>
      <c r="C4676" s="0" t="s">
        <v>519</v>
      </c>
      <c r="D4676" s="0" t="s">
        <v>520</v>
      </c>
      <c r="E4676" s="0" t="s">
        <v>535</v>
      </c>
      <c r="F4676" s="0" t="s">
        <v>539</v>
      </c>
      <c r="G4676" s="0" t="s">
        <v>530</v>
      </c>
    </row>
    <row r="4677" customFormat="false" ht="12.8" hidden="false" customHeight="false" outlineLevel="0" collapsed="false">
      <c r="A4677" s="0" t="s">
        <v>26</v>
      </c>
      <c r="B4677" s="0" t="s">
        <v>512</v>
      </c>
      <c r="C4677" s="0" t="s">
        <v>519</v>
      </c>
      <c r="D4677" s="0" t="s">
        <v>520</v>
      </c>
      <c r="E4677" s="0" t="s">
        <v>536</v>
      </c>
      <c r="F4677" s="0" t="s">
        <v>539</v>
      </c>
      <c r="G4677" s="0" t="s">
        <v>530</v>
      </c>
    </row>
    <row r="4678" customFormat="false" ht="12.8" hidden="false" customHeight="false" outlineLevel="0" collapsed="false">
      <c r="A4678" s="0" t="s">
        <v>26</v>
      </c>
      <c r="B4678" s="0" t="s">
        <v>512</v>
      </c>
      <c r="C4678" s="0" t="s">
        <v>521</v>
      </c>
      <c r="D4678" s="0" t="s">
        <v>520</v>
      </c>
      <c r="E4678" s="0" t="s">
        <v>537</v>
      </c>
      <c r="F4678" s="0" t="s">
        <v>539</v>
      </c>
      <c r="G4678" s="0" t="s">
        <v>530</v>
      </c>
    </row>
    <row r="4679" customFormat="false" ht="12.8" hidden="false" customHeight="false" outlineLevel="0" collapsed="false">
      <c r="A4679" s="0" t="s">
        <v>26</v>
      </c>
      <c r="B4679" s="0" t="s">
        <v>512</v>
      </c>
      <c r="C4679" s="0" t="s">
        <v>521</v>
      </c>
      <c r="D4679" s="0" t="s">
        <v>520</v>
      </c>
      <c r="E4679" s="0" t="s">
        <v>531</v>
      </c>
      <c r="F4679" s="0" t="s">
        <v>539</v>
      </c>
      <c r="G4679" s="0" t="s">
        <v>530</v>
      </c>
    </row>
    <row r="4680" customFormat="false" ht="12.8" hidden="false" customHeight="false" outlineLevel="0" collapsed="false">
      <c r="A4680" s="0" t="s">
        <v>26</v>
      </c>
      <c r="B4680" s="0" t="s">
        <v>512</v>
      </c>
      <c r="C4680" s="0" t="s">
        <v>521</v>
      </c>
      <c r="D4680" s="0" t="s">
        <v>520</v>
      </c>
      <c r="E4680" s="0" t="s">
        <v>538</v>
      </c>
      <c r="F4680" s="0" t="s">
        <v>539</v>
      </c>
      <c r="G4680" s="0" t="s">
        <v>530</v>
      </c>
    </row>
    <row r="4681" customFormat="false" ht="12.8" hidden="false" customHeight="false" outlineLevel="0" collapsed="false">
      <c r="A4681" s="0" t="s">
        <v>26</v>
      </c>
      <c r="B4681" s="0" t="s">
        <v>512</v>
      </c>
      <c r="C4681" s="0" t="s">
        <v>521</v>
      </c>
      <c r="D4681" s="0" t="s">
        <v>520</v>
      </c>
      <c r="E4681" s="0" t="s">
        <v>536</v>
      </c>
      <c r="F4681" s="0" t="s">
        <v>539</v>
      </c>
      <c r="G4681" s="0" t="s">
        <v>530</v>
      </c>
    </row>
    <row r="4682" customFormat="false" ht="12.8" hidden="false" customHeight="false" outlineLevel="0" collapsed="false">
      <c r="A4682" s="0" t="s">
        <v>26</v>
      </c>
      <c r="B4682" s="0" t="s">
        <v>513</v>
      </c>
      <c r="C4682" s="0" t="s">
        <v>519</v>
      </c>
      <c r="D4682" s="0" t="s">
        <v>520</v>
      </c>
      <c r="E4682" s="0" t="s">
        <v>528</v>
      </c>
      <c r="F4682" s="0" t="s">
        <v>539</v>
      </c>
      <c r="G4682" s="0" t="s">
        <v>530</v>
      </c>
    </row>
    <row r="4683" customFormat="false" ht="12.8" hidden="false" customHeight="false" outlineLevel="0" collapsed="false">
      <c r="A4683" s="0" t="s">
        <v>26</v>
      </c>
      <c r="B4683" s="0" t="s">
        <v>513</v>
      </c>
      <c r="C4683" s="0" t="s">
        <v>519</v>
      </c>
      <c r="D4683" s="0" t="s">
        <v>520</v>
      </c>
      <c r="E4683" s="0" t="s">
        <v>531</v>
      </c>
      <c r="F4683" s="0" t="s">
        <v>539</v>
      </c>
      <c r="G4683" s="0" t="s">
        <v>530</v>
      </c>
    </row>
    <row r="4684" customFormat="false" ht="12.8" hidden="false" customHeight="false" outlineLevel="0" collapsed="false">
      <c r="A4684" s="0" t="s">
        <v>26</v>
      </c>
      <c r="B4684" s="0" t="s">
        <v>513</v>
      </c>
      <c r="C4684" s="0" t="s">
        <v>519</v>
      </c>
      <c r="D4684" s="0" t="s">
        <v>520</v>
      </c>
      <c r="E4684" s="0" t="s">
        <v>533</v>
      </c>
      <c r="F4684" s="0" t="s">
        <v>539</v>
      </c>
      <c r="G4684" s="0" t="s">
        <v>530</v>
      </c>
    </row>
    <row r="4685" customFormat="false" ht="12.8" hidden="false" customHeight="false" outlineLevel="0" collapsed="false">
      <c r="A4685" s="0" t="s">
        <v>26</v>
      </c>
      <c r="B4685" s="0" t="s">
        <v>513</v>
      </c>
      <c r="C4685" s="0" t="s">
        <v>519</v>
      </c>
      <c r="D4685" s="0" t="s">
        <v>520</v>
      </c>
      <c r="E4685" s="0" t="s">
        <v>534</v>
      </c>
      <c r="F4685" s="0" t="s">
        <v>539</v>
      </c>
      <c r="G4685" s="0" t="s">
        <v>530</v>
      </c>
    </row>
    <row r="4686" customFormat="false" ht="12.8" hidden="false" customHeight="false" outlineLevel="0" collapsed="false">
      <c r="A4686" s="0" t="s">
        <v>26</v>
      </c>
      <c r="B4686" s="0" t="s">
        <v>513</v>
      </c>
      <c r="C4686" s="0" t="s">
        <v>519</v>
      </c>
      <c r="D4686" s="0" t="s">
        <v>520</v>
      </c>
      <c r="E4686" s="0" t="s">
        <v>535</v>
      </c>
      <c r="F4686" s="0" t="s">
        <v>539</v>
      </c>
      <c r="G4686" s="0" t="s">
        <v>530</v>
      </c>
    </row>
    <row r="4687" customFormat="false" ht="12.8" hidden="false" customHeight="false" outlineLevel="0" collapsed="false">
      <c r="A4687" s="0" t="s">
        <v>26</v>
      </c>
      <c r="B4687" s="0" t="s">
        <v>513</v>
      </c>
      <c r="C4687" s="0" t="s">
        <v>519</v>
      </c>
      <c r="D4687" s="0" t="s">
        <v>520</v>
      </c>
      <c r="E4687" s="0" t="s">
        <v>536</v>
      </c>
      <c r="F4687" s="0" t="s">
        <v>539</v>
      </c>
      <c r="G4687" s="0" t="s">
        <v>530</v>
      </c>
    </row>
    <row r="4688" customFormat="false" ht="12.8" hidden="false" customHeight="false" outlineLevel="0" collapsed="false">
      <c r="A4688" s="0" t="s">
        <v>26</v>
      </c>
      <c r="B4688" s="0" t="s">
        <v>513</v>
      </c>
      <c r="C4688" s="0" t="s">
        <v>521</v>
      </c>
      <c r="D4688" s="0" t="s">
        <v>520</v>
      </c>
      <c r="E4688" s="0" t="s">
        <v>537</v>
      </c>
      <c r="F4688" s="0" t="s">
        <v>539</v>
      </c>
      <c r="G4688" s="0" t="s">
        <v>530</v>
      </c>
    </row>
    <row r="4689" customFormat="false" ht="12.8" hidden="false" customHeight="false" outlineLevel="0" collapsed="false">
      <c r="A4689" s="0" t="s">
        <v>26</v>
      </c>
      <c r="B4689" s="0" t="s">
        <v>513</v>
      </c>
      <c r="C4689" s="0" t="s">
        <v>521</v>
      </c>
      <c r="D4689" s="0" t="s">
        <v>520</v>
      </c>
      <c r="E4689" s="0" t="s">
        <v>531</v>
      </c>
      <c r="F4689" s="0" t="s">
        <v>539</v>
      </c>
      <c r="G4689" s="0" t="s">
        <v>530</v>
      </c>
    </row>
    <row r="4690" customFormat="false" ht="12.8" hidden="false" customHeight="false" outlineLevel="0" collapsed="false">
      <c r="A4690" s="0" t="s">
        <v>26</v>
      </c>
      <c r="B4690" s="0" t="s">
        <v>513</v>
      </c>
      <c r="C4690" s="0" t="s">
        <v>521</v>
      </c>
      <c r="D4690" s="0" t="s">
        <v>520</v>
      </c>
      <c r="E4690" s="0" t="s">
        <v>538</v>
      </c>
      <c r="F4690" s="0" t="s">
        <v>539</v>
      </c>
      <c r="G4690" s="0" t="s">
        <v>530</v>
      </c>
    </row>
    <row r="4691" customFormat="false" ht="12.8" hidden="false" customHeight="false" outlineLevel="0" collapsed="false">
      <c r="A4691" s="0" t="s">
        <v>26</v>
      </c>
      <c r="B4691" s="0" t="s">
        <v>513</v>
      </c>
      <c r="C4691" s="0" t="s">
        <v>521</v>
      </c>
      <c r="D4691" s="0" t="s">
        <v>520</v>
      </c>
      <c r="E4691" s="0" t="s">
        <v>536</v>
      </c>
      <c r="F4691" s="0" t="s">
        <v>539</v>
      </c>
      <c r="G4691" s="0" t="s">
        <v>530</v>
      </c>
    </row>
    <row r="4692" customFormat="false" ht="12.8" hidden="false" customHeight="false" outlineLevel="0" collapsed="false">
      <c r="A4692" s="0" t="s">
        <v>26</v>
      </c>
      <c r="B4692" s="0" t="s">
        <v>514</v>
      </c>
      <c r="C4692" s="0" t="s">
        <v>519</v>
      </c>
      <c r="D4692" s="0" t="s">
        <v>520</v>
      </c>
      <c r="E4692" s="0" t="s">
        <v>528</v>
      </c>
      <c r="F4692" s="0" t="s">
        <v>539</v>
      </c>
      <c r="G4692" s="0" t="s">
        <v>530</v>
      </c>
    </row>
    <row r="4693" customFormat="false" ht="12.8" hidden="false" customHeight="false" outlineLevel="0" collapsed="false">
      <c r="A4693" s="0" t="s">
        <v>26</v>
      </c>
      <c r="B4693" s="0" t="s">
        <v>514</v>
      </c>
      <c r="C4693" s="0" t="s">
        <v>519</v>
      </c>
      <c r="D4693" s="0" t="s">
        <v>520</v>
      </c>
      <c r="E4693" s="0" t="s">
        <v>531</v>
      </c>
      <c r="F4693" s="0" t="s">
        <v>539</v>
      </c>
      <c r="G4693" s="0" t="s">
        <v>530</v>
      </c>
    </row>
    <row r="4694" customFormat="false" ht="12.8" hidden="false" customHeight="false" outlineLevel="0" collapsed="false">
      <c r="A4694" s="0" t="s">
        <v>26</v>
      </c>
      <c r="B4694" s="0" t="s">
        <v>514</v>
      </c>
      <c r="C4694" s="0" t="s">
        <v>519</v>
      </c>
      <c r="D4694" s="0" t="s">
        <v>520</v>
      </c>
      <c r="E4694" s="0" t="s">
        <v>533</v>
      </c>
      <c r="F4694" s="0" t="s">
        <v>539</v>
      </c>
      <c r="G4694" s="0" t="s">
        <v>530</v>
      </c>
    </row>
    <row r="4695" customFormat="false" ht="12.8" hidden="false" customHeight="false" outlineLevel="0" collapsed="false">
      <c r="A4695" s="0" t="s">
        <v>26</v>
      </c>
      <c r="B4695" s="0" t="s">
        <v>514</v>
      </c>
      <c r="C4695" s="0" t="s">
        <v>519</v>
      </c>
      <c r="D4695" s="0" t="s">
        <v>520</v>
      </c>
      <c r="E4695" s="0" t="s">
        <v>534</v>
      </c>
      <c r="F4695" s="0" t="s">
        <v>539</v>
      </c>
      <c r="G4695" s="0" t="s">
        <v>530</v>
      </c>
    </row>
    <row r="4696" customFormat="false" ht="12.8" hidden="false" customHeight="false" outlineLevel="0" collapsed="false">
      <c r="A4696" s="0" t="s">
        <v>26</v>
      </c>
      <c r="B4696" s="0" t="s">
        <v>514</v>
      </c>
      <c r="C4696" s="0" t="s">
        <v>519</v>
      </c>
      <c r="D4696" s="0" t="s">
        <v>520</v>
      </c>
      <c r="E4696" s="0" t="s">
        <v>535</v>
      </c>
      <c r="F4696" s="0" t="s">
        <v>539</v>
      </c>
      <c r="G4696" s="0" t="s">
        <v>530</v>
      </c>
    </row>
    <row r="4697" customFormat="false" ht="12.8" hidden="false" customHeight="false" outlineLevel="0" collapsed="false">
      <c r="A4697" s="0" t="s">
        <v>26</v>
      </c>
      <c r="B4697" s="0" t="s">
        <v>514</v>
      </c>
      <c r="C4697" s="0" t="s">
        <v>519</v>
      </c>
      <c r="D4697" s="0" t="s">
        <v>520</v>
      </c>
      <c r="E4697" s="0" t="s">
        <v>536</v>
      </c>
      <c r="F4697" s="0" t="s">
        <v>539</v>
      </c>
      <c r="G4697" s="0" t="s">
        <v>530</v>
      </c>
    </row>
    <row r="4698" customFormat="false" ht="12.8" hidden="false" customHeight="false" outlineLevel="0" collapsed="false">
      <c r="A4698" s="0" t="s">
        <v>26</v>
      </c>
      <c r="B4698" s="0" t="s">
        <v>514</v>
      </c>
      <c r="C4698" s="0" t="s">
        <v>521</v>
      </c>
      <c r="D4698" s="0" t="s">
        <v>520</v>
      </c>
      <c r="E4698" s="0" t="s">
        <v>537</v>
      </c>
      <c r="F4698" s="0" t="s">
        <v>539</v>
      </c>
      <c r="G4698" s="0" t="s">
        <v>530</v>
      </c>
    </row>
    <row r="4699" customFormat="false" ht="12.8" hidden="false" customHeight="false" outlineLevel="0" collapsed="false">
      <c r="A4699" s="0" t="s">
        <v>26</v>
      </c>
      <c r="B4699" s="0" t="s">
        <v>514</v>
      </c>
      <c r="C4699" s="0" t="s">
        <v>521</v>
      </c>
      <c r="D4699" s="0" t="s">
        <v>520</v>
      </c>
      <c r="E4699" s="0" t="s">
        <v>531</v>
      </c>
      <c r="F4699" s="0" t="s">
        <v>539</v>
      </c>
      <c r="G4699" s="0" t="s">
        <v>530</v>
      </c>
    </row>
    <row r="4700" customFormat="false" ht="12.8" hidden="false" customHeight="false" outlineLevel="0" collapsed="false">
      <c r="A4700" s="0" t="s">
        <v>26</v>
      </c>
      <c r="B4700" s="0" t="s">
        <v>514</v>
      </c>
      <c r="C4700" s="0" t="s">
        <v>521</v>
      </c>
      <c r="D4700" s="0" t="s">
        <v>520</v>
      </c>
      <c r="E4700" s="0" t="s">
        <v>538</v>
      </c>
      <c r="F4700" s="0" t="s">
        <v>539</v>
      </c>
      <c r="G4700" s="0" t="s">
        <v>530</v>
      </c>
    </row>
    <row r="4701" customFormat="false" ht="12.8" hidden="false" customHeight="false" outlineLevel="0" collapsed="false">
      <c r="A4701" s="0" t="s">
        <v>26</v>
      </c>
      <c r="B4701" s="0" t="s">
        <v>514</v>
      </c>
      <c r="C4701" s="0" t="s">
        <v>521</v>
      </c>
      <c r="D4701" s="0" t="s">
        <v>520</v>
      </c>
      <c r="E4701" s="0" t="s">
        <v>536</v>
      </c>
      <c r="F4701" s="0" t="s">
        <v>539</v>
      </c>
      <c r="G4701" s="0" t="s">
        <v>530</v>
      </c>
    </row>
    <row r="4702" customFormat="false" ht="12.8" hidden="false" customHeight="false" outlineLevel="0" collapsed="false">
      <c r="A4702" s="0" t="s">
        <v>26</v>
      </c>
      <c r="B4702" s="0" t="s">
        <v>515</v>
      </c>
      <c r="C4702" s="0" t="s">
        <v>519</v>
      </c>
      <c r="D4702" s="0" t="s">
        <v>520</v>
      </c>
      <c r="E4702" s="0" t="s">
        <v>528</v>
      </c>
      <c r="F4702" s="0" t="s">
        <v>539</v>
      </c>
      <c r="G4702" s="0" t="s">
        <v>530</v>
      </c>
    </row>
    <row r="4703" customFormat="false" ht="12.8" hidden="false" customHeight="false" outlineLevel="0" collapsed="false">
      <c r="A4703" s="0" t="s">
        <v>26</v>
      </c>
      <c r="B4703" s="0" t="s">
        <v>515</v>
      </c>
      <c r="C4703" s="0" t="s">
        <v>519</v>
      </c>
      <c r="D4703" s="0" t="s">
        <v>520</v>
      </c>
      <c r="E4703" s="0" t="s">
        <v>531</v>
      </c>
      <c r="F4703" s="0" t="s">
        <v>539</v>
      </c>
      <c r="G4703" s="0" t="s">
        <v>530</v>
      </c>
    </row>
    <row r="4704" customFormat="false" ht="12.8" hidden="false" customHeight="false" outlineLevel="0" collapsed="false">
      <c r="A4704" s="0" t="s">
        <v>26</v>
      </c>
      <c r="B4704" s="0" t="s">
        <v>515</v>
      </c>
      <c r="C4704" s="0" t="s">
        <v>519</v>
      </c>
      <c r="D4704" s="0" t="s">
        <v>520</v>
      </c>
      <c r="E4704" s="0" t="s">
        <v>533</v>
      </c>
      <c r="F4704" s="0" t="s">
        <v>539</v>
      </c>
      <c r="G4704" s="0" t="s">
        <v>530</v>
      </c>
    </row>
    <row r="4705" customFormat="false" ht="12.8" hidden="false" customHeight="false" outlineLevel="0" collapsed="false">
      <c r="A4705" s="0" t="s">
        <v>26</v>
      </c>
      <c r="B4705" s="0" t="s">
        <v>515</v>
      </c>
      <c r="C4705" s="0" t="s">
        <v>519</v>
      </c>
      <c r="D4705" s="0" t="s">
        <v>520</v>
      </c>
      <c r="E4705" s="0" t="s">
        <v>534</v>
      </c>
      <c r="F4705" s="0" t="s">
        <v>539</v>
      </c>
      <c r="G4705" s="0" t="s">
        <v>530</v>
      </c>
    </row>
    <row r="4706" customFormat="false" ht="12.8" hidden="false" customHeight="false" outlineLevel="0" collapsed="false">
      <c r="A4706" s="0" t="s">
        <v>26</v>
      </c>
      <c r="B4706" s="0" t="s">
        <v>515</v>
      </c>
      <c r="C4706" s="0" t="s">
        <v>519</v>
      </c>
      <c r="D4706" s="0" t="s">
        <v>520</v>
      </c>
      <c r="E4706" s="0" t="s">
        <v>535</v>
      </c>
      <c r="F4706" s="0" t="s">
        <v>539</v>
      </c>
      <c r="G4706" s="0" t="s">
        <v>530</v>
      </c>
    </row>
    <row r="4707" customFormat="false" ht="12.8" hidden="false" customHeight="false" outlineLevel="0" collapsed="false">
      <c r="A4707" s="0" t="s">
        <v>26</v>
      </c>
      <c r="B4707" s="0" t="s">
        <v>515</v>
      </c>
      <c r="C4707" s="0" t="s">
        <v>519</v>
      </c>
      <c r="D4707" s="0" t="s">
        <v>520</v>
      </c>
      <c r="E4707" s="0" t="s">
        <v>536</v>
      </c>
      <c r="F4707" s="0" t="s">
        <v>539</v>
      </c>
      <c r="G4707" s="0" t="s">
        <v>530</v>
      </c>
    </row>
    <row r="4708" customFormat="false" ht="12.8" hidden="false" customHeight="false" outlineLevel="0" collapsed="false">
      <c r="A4708" s="0" t="s">
        <v>26</v>
      </c>
      <c r="B4708" s="0" t="s">
        <v>515</v>
      </c>
      <c r="C4708" s="0" t="s">
        <v>521</v>
      </c>
      <c r="D4708" s="0" t="s">
        <v>520</v>
      </c>
      <c r="E4708" s="0" t="s">
        <v>537</v>
      </c>
      <c r="F4708" s="0" t="s">
        <v>539</v>
      </c>
      <c r="G4708" s="0" t="s">
        <v>530</v>
      </c>
    </row>
    <row r="4709" customFormat="false" ht="12.8" hidden="false" customHeight="false" outlineLevel="0" collapsed="false">
      <c r="A4709" s="0" t="s">
        <v>26</v>
      </c>
      <c r="B4709" s="0" t="s">
        <v>515</v>
      </c>
      <c r="C4709" s="0" t="s">
        <v>521</v>
      </c>
      <c r="D4709" s="0" t="s">
        <v>520</v>
      </c>
      <c r="E4709" s="0" t="s">
        <v>531</v>
      </c>
      <c r="F4709" s="0" t="s">
        <v>539</v>
      </c>
      <c r="G4709" s="0" t="s">
        <v>530</v>
      </c>
    </row>
    <row r="4710" customFormat="false" ht="12.8" hidden="false" customHeight="false" outlineLevel="0" collapsed="false">
      <c r="A4710" s="0" t="s">
        <v>26</v>
      </c>
      <c r="B4710" s="0" t="s">
        <v>515</v>
      </c>
      <c r="C4710" s="0" t="s">
        <v>521</v>
      </c>
      <c r="D4710" s="0" t="s">
        <v>520</v>
      </c>
      <c r="E4710" s="0" t="s">
        <v>538</v>
      </c>
      <c r="F4710" s="0" t="s">
        <v>539</v>
      </c>
      <c r="G4710" s="0" t="s">
        <v>530</v>
      </c>
    </row>
    <row r="4711" customFormat="false" ht="12.8" hidden="false" customHeight="false" outlineLevel="0" collapsed="false">
      <c r="A4711" s="0" t="s">
        <v>26</v>
      </c>
      <c r="B4711" s="0" t="s">
        <v>515</v>
      </c>
      <c r="C4711" s="0" t="s">
        <v>521</v>
      </c>
      <c r="D4711" s="0" t="s">
        <v>520</v>
      </c>
      <c r="E4711" s="0" t="s">
        <v>536</v>
      </c>
      <c r="F4711" s="0" t="s">
        <v>539</v>
      </c>
      <c r="G4711" s="0" t="s">
        <v>530</v>
      </c>
    </row>
    <row r="4712" customFormat="false" ht="12.8" hidden="false" customHeight="false" outlineLevel="0" collapsed="false">
      <c r="A4712" s="0" t="s">
        <v>26</v>
      </c>
      <c r="B4712" s="0" t="s">
        <v>516</v>
      </c>
      <c r="C4712" s="0" t="s">
        <v>519</v>
      </c>
      <c r="D4712" s="0" t="s">
        <v>520</v>
      </c>
      <c r="E4712" s="0" t="s">
        <v>528</v>
      </c>
      <c r="F4712" s="0" t="s">
        <v>539</v>
      </c>
      <c r="G4712" s="0" t="s">
        <v>530</v>
      </c>
    </row>
    <row r="4713" customFormat="false" ht="12.8" hidden="false" customHeight="false" outlineLevel="0" collapsed="false">
      <c r="A4713" s="0" t="s">
        <v>26</v>
      </c>
      <c r="B4713" s="0" t="s">
        <v>516</v>
      </c>
      <c r="C4713" s="0" t="s">
        <v>519</v>
      </c>
      <c r="D4713" s="0" t="s">
        <v>520</v>
      </c>
      <c r="E4713" s="0" t="s">
        <v>531</v>
      </c>
      <c r="F4713" s="0" t="s">
        <v>539</v>
      </c>
      <c r="G4713" s="0" t="s">
        <v>530</v>
      </c>
    </row>
    <row r="4714" customFormat="false" ht="12.8" hidden="false" customHeight="false" outlineLevel="0" collapsed="false">
      <c r="A4714" s="0" t="s">
        <v>26</v>
      </c>
      <c r="B4714" s="0" t="s">
        <v>516</v>
      </c>
      <c r="C4714" s="0" t="s">
        <v>519</v>
      </c>
      <c r="D4714" s="0" t="s">
        <v>520</v>
      </c>
      <c r="E4714" s="0" t="s">
        <v>533</v>
      </c>
      <c r="F4714" s="0" t="s">
        <v>539</v>
      </c>
      <c r="G4714" s="0" t="s">
        <v>530</v>
      </c>
    </row>
    <row r="4715" customFormat="false" ht="12.8" hidden="false" customHeight="false" outlineLevel="0" collapsed="false">
      <c r="A4715" s="0" t="s">
        <v>26</v>
      </c>
      <c r="B4715" s="0" t="s">
        <v>516</v>
      </c>
      <c r="C4715" s="0" t="s">
        <v>519</v>
      </c>
      <c r="D4715" s="0" t="s">
        <v>520</v>
      </c>
      <c r="E4715" s="0" t="s">
        <v>534</v>
      </c>
      <c r="F4715" s="0" t="s">
        <v>539</v>
      </c>
      <c r="G4715" s="0" t="s">
        <v>530</v>
      </c>
    </row>
    <row r="4716" customFormat="false" ht="12.8" hidden="false" customHeight="false" outlineLevel="0" collapsed="false">
      <c r="A4716" s="0" t="s">
        <v>26</v>
      </c>
      <c r="B4716" s="0" t="s">
        <v>516</v>
      </c>
      <c r="C4716" s="0" t="s">
        <v>519</v>
      </c>
      <c r="D4716" s="0" t="s">
        <v>520</v>
      </c>
      <c r="E4716" s="0" t="s">
        <v>535</v>
      </c>
      <c r="F4716" s="0" t="s">
        <v>539</v>
      </c>
      <c r="G4716" s="0" t="s">
        <v>530</v>
      </c>
    </row>
    <row r="4717" customFormat="false" ht="12.8" hidden="false" customHeight="false" outlineLevel="0" collapsed="false">
      <c r="A4717" s="0" t="s">
        <v>26</v>
      </c>
      <c r="B4717" s="0" t="s">
        <v>516</v>
      </c>
      <c r="C4717" s="0" t="s">
        <v>519</v>
      </c>
      <c r="D4717" s="0" t="s">
        <v>520</v>
      </c>
      <c r="E4717" s="0" t="s">
        <v>536</v>
      </c>
      <c r="F4717" s="0" t="s">
        <v>539</v>
      </c>
      <c r="G4717" s="0" t="s">
        <v>530</v>
      </c>
    </row>
    <row r="4718" customFormat="false" ht="12.8" hidden="false" customHeight="false" outlineLevel="0" collapsed="false">
      <c r="A4718" s="0" t="s">
        <v>26</v>
      </c>
      <c r="B4718" s="0" t="s">
        <v>516</v>
      </c>
      <c r="C4718" s="0" t="s">
        <v>521</v>
      </c>
      <c r="D4718" s="0" t="s">
        <v>520</v>
      </c>
      <c r="E4718" s="0" t="s">
        <v>537</v>
      </c>
      <c r="F4718" s="0" t="s">
        <v>539</v>
      </c>
      <c r="G4718" s="0" t="s">
        <v>530</v>
      </c>
    </row>
    <row r="4719" customFormat="false" ht="12.8" hidden="false" customHeight="false" outlineLevel="0" collapsed="false">
      <c r="A4719" s="0" t="s">
        <v>26</v>
      </c>
      <c r="B4719" s="0" t="s">
        <v>516</v>
      </c>
      <c r="C4719" s="0" t="s">
        <v>521</v>
      </c>
      <c r="D4719" s="0" t="s">
        <v>520</v>
      </c>
      <c r="E4719" s="0" t="s">
        <v>531</v>
      </c>
      <c r="F4719" s="0" t="s">
        <v>539</v>
      </c>
      <c r="G4719" s="0" t="s">
        <v>530</v>
      </c>
    </row>
    <row r="4720" customFormat="false" ht="12.8" hidden="false" customHeight="false" outlineLevel="0" collapsed="false">
      <c r="A4720" s="0" t="s">
        <v>26</v>
      </c>
      <c r="B4720" s="0" t="s">
        <v>516</v>
      </c>
      <c r="C4720" s="0" t="s">
        <v>521</v>
      </c>
      <c r="D4720" s="0" t="s">
        <v>520</v>
      </c>
      <c r="E4720" s="0" t="s">
        <v>538</v>
      </c>
      <c r="F4720" s="0" t="s">
        <v>539</v>
      </c>
      <c r="G4720" s="0" t="s">
        <v>530</v>
      </c>
    </row>
    <row r="4721" customFormat="false" ht="12.8" hidden="false" customHeight="false" outlineLevel="0" collapsed="false">
      <c r="A4721" s="0" t="s">
        <v>26</v>
      </c>
      <c r="B4721" s="0" t="s">
        <v>516</v>
      </c>
      <c r="C4721" s="0" t="s">
        <v>521</v>
      </c>
      <c r="D4721" s="0" t="s">
        <v>520</v>
      </c>
      <c r="E4721" s="0" t="s">
        <v>536</v>
      </c>
      <c r="F4721" s="0" t="s">
        <v>539</v>
      </c>
      <c r="G4721" s="0" t="s">
        <v>530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3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6" activeCellId="0" sqref="D16"/>
    </sheetView>
  </sheetViews>
  <sheetFormatPr defaultColWidth="9.13671875" defaultRowHeight="12.8" zeroHeight="false" outlineLevelRow="0" outlineLevelCol="0"/>
  <cols>
    <col collapsed="false" customWidth="true" hidden="false" outlineLevel="0" max="2" min="2" style="0" width="23.54"/>
    <col collapsed="false" customWidth="true" hidden="false" outlineLevel="0" max="4" min="3" style="0" width="36.18"/>
    <col collapsed="false" customWidth="true" hidden="false" outlineLevel="0" max="5" min="5" style="0" width="58.76"/>
    <col collapsed="false" customWidth="true" hidden="false" outlineLevel="0" max="6" min="6" style="0" width="17.54"/>
    <col collapsed="false" customWidth="true" hidden="false" outlineLevel="0" max="9" min="7" style="0" width="13.43"/>
    <col collapsed="false" customWidth="true" hidden="false" outlineLevel="0" max="10" min="10" style="0" width="18.54"/>
    <col collapsed="false" customWidth="true" hidden="false" outlineLevel="0" max="11" min="11" style="0" width="17.54"/>
    <col collapsed="false" customWidth="true" hidden="false" outlineLevel="0" max="12" min="12" style="0" width="12.83"/>
    <col collapsed="false" customWidth="true" hidden="false" outlineLevel="0" max="13" min="13" style="0" width="14.81"/>
    <col collapsed="false" customWidth="true" hidden="false" outlineLevel="0" max="14" min="14" style="0" width="15.54"/>
    <col collapsed="false" customWidth="true" hidden="false" outlineLevel="0" max="15" min="15" style="0" width="13.17"/>
    <col collapsed="false" customWidth="true" hidden="false" outlineLevel="0" max="16" min="16" style="0" width="12.56"/>
    <col collapsed="false" customWidth="true" hidden="false" outlineLevel="0" max="19" min="19" style="0" width="13.7"/>
    <col collapsed="false" customWidth="true" hidden="false" outlineLevel="0" max="27" min="27" style="0" width="14.16"/>
    <col collapsed="false" customWidth="true" hidden="false" outlineLevel="0" max="28" min="28" style="0" width="15.42"/>
    <col collapsed="false" customWidth="true" hidden="false" outlineLevel="0" max="29" min="29" style="0" width="14.45"/>
    <col collapsed="false" customWidth="true" hidden="false" outlineLevel="0" max="30" min="30" style="0" width="15.27"/>
    <col collapsed="false" customWidth="true" hidden="false" outlineLevel="0" max="31" min="31" style="0" width="16.74"/>
    <col collapsed="false" customWidth="true" hidden="false" outlineLevel="0" max="33" min="33" style="0" width="13.29"/>
    <col collapsed="false" customWidth="true" hidden="false" outlineLevel="0" max="35" min="35" style="6" width="12.41"/>
    <col collapsed="false" customWidth="true" hidden="false" outlineLevel="0" max="37" min="36" style="0" width="12.41"/>
    <col collapsed="false" customWidth="true" hidden="false" outlineLevel="0" max="38" min="38" style="0" width="26"/>
    <col collapsed="false" customWidth="true" hidden="false" outlineLevel="0" max="39" min="39" style="0" width="13.84"/>
    <col collapsed="false" customWidth="true" hidden="false" outlineLevel="0" max="40" min="40" style="0" width="12.41"/>
    <col collapsed="false" customWidth="true" hidden="false" outlineLevel="0" max="41" min="41" style="0" width="12.44"/>
    <col collapsed="false" customWidth="true" hidden="false" outlineLevel="0" max="42" min="42" style="0" width="25.27"/>
    <col collapsed="false" customWidth="true" hidden="false" outlineLevel="0" max="43" min="43" style="0" width="40.27"/>
    <col collapsed="false" customWidth="true" hidden="false" outlineLevel="0" max="1024" min="1021" style="0" width="11.52"/>
  </cols>
  <sheetData>
    <row r="1" customFormat="false" ht="13.8" hidden="false" customHeight="false" outlineLevel="0" collapsed="false">
      <c r="A1" s="7" t="s">
        <v>558</v>
      </c>
      <c r="B1" s="7" t="s">
        <v>559</v>
      </c>
      <c r="C1" s="7" t="s">
        <v>518</v>
      </c>
      <c r="D1" s="7" t="s">
        <v>527</v>
      </c>
      <c r="E1" s="8" t="s">
        <v>560</v>
      </c>
      <c r="F1" s="8" t="s">
        <v>561</v>
      </c>
      <c r="G1" s="8" t="s">
        <v>562</v>
      </c>
      <c r="H1" s="8" t="s">
        <v>563</v>
      </c>
      <c r="I1" s="8" t="s">
        <v>564</v>
      </c>
      <c r="J1" s="8" t="s">
        <v>565</v>
      </c>
      <c r="K1" s="8" t="s">
        <v>566</v>
      </c>
      <c r="L1" s="8" t="s">
        <v>567</v>
      </c>
      <c r="M1" s="8" t="s">
        <v>568</v>
      </c>
      <c r="N1" s="8" t="s">
        <v>569</v>
      </c>
      <c r="O1" s="8" t="s">
        <v>570</v>
      </c>
      <c r="P1" s="8" t="s">
        <v>571</v>
      </c>
      <c r="Q1" s="9" t="s">
        <v>572</v>
      </c>
      <c r="R1" s="9" t="s">
        <v>573</v>
      </c>
      <c r="S1" s="9" t="s">
        <v>574</v>
      </c>
      <c r="T1" s="9" t="s">
        <v>575</v>
      </c>
      <c r="U1" s="9" t="s">
        <v>576</v>
      </c>
      <c r="V1" s="9" t="s">
        <v>577</v>
      </c>
      <c r="W1" s="9" t="s">
        <v>578</v>
      </c>
      <c r="X1" s="9" t="s">
        <v>579</v>
      </c>
      <c r="Y1" s="9" t="s">
        <v>580</v>
      </c>
      <c r="Z1" s="9" t="s">
        <v>581</v>
      </c>
      <c r="AA1" s="10" t="s">
        <v>582</v>
      </c>
      <c r="AB1" s="10" t="s">
        <v>583</v>
      </c>
      <c r="AC1" s="10" t="s">
        <v>584</v>
      </c>
      <c r="AD1" s="11" t="s">
        <v>585</v>
      </c>
      <c r="AE1" s="5" t="s">
        <v>586</v>
      </c>
      <c r="AF1" s="5" t="s">
        <v>587</v>
      </c>
      <c r="AG1" s="5" t="s">
        <v>588</v>
      </c>
      <c r="AH1" s="5" t="s">
        <v>589</v>
      </c>
      <c r="AI1" s="12" t="s">
        <v>590</v>
      </c>
      <c r="AJ1" s="13" t="s">
        <v>591</v>
      </c>
      <c r="AK1" s="5" t="s">
        <v>592</v>
      </c>
      <c r="AL1" s="5" t="s">
        <v>593</v>
      </c>
      <c r="AM1" s="5" t="s">
        <v>594</v>
      </c>
      <c r="AN1" s="5" t="s">
        <v>595</v>
      </c>
      <c r="AO1" s="14" t="s">
        <v>596</v>
      </c>
      <c r="AP1" s="15" t="s">
        <v>597</v>
      </c>
      <c r="AQ1" s="16" t="s">
        <v>598</v>
      </c>
    </row>
    <row r="2" customFormat="false" ht="13.8" hidden="false" customHeight="false" outlineLevel="0" collapsed="false">
      <c r="A2" s="17" t="s">
        <v>599</v>
      </c>
      <c r="B2" s="17" t="s">
        <v>600</v>
      </c>
      <c r="C2" s="0" t="s">
        <v>523</v>
      </c>
      <c r="D2" s="17" t="s">
        <v>550</v>
      </c>
      <c r="E2" s="18" t="s">
        <v>601</v>
      </c>
      <c r="F2" s="19" t="n">
        <v>0</v>
      </c>
      <c r="G2" s="18" t="s">
        <v>602</v>
      </c>
      <c r="H2" s="18" t="s">
        <v>603</v>
      </c>
      <c r="I2" s="18" t="s">
        <v>604</v>
      </c>
      <c r="J2" s="19" t="n">
        <v>390000000</v>
      </c>
      <c r="K2" s="19" t="n">
        <v>100000000</v>
      </c>
      <c r="L2" s="0" t="n">
        <v>2020</v>
      </c>
      <c r="M2" s="20" t="n">
        <v>43831</v>
      </c>
      <c r="N2" s="20" t="n">
        <v>43831</v>
      </c>
      <c r="O2" s="20" t="n">
        <v>43831</v>
      </c>
      <c r="P2" s="20" t="n">
        <v>44926</v>
      </c>
      <c r="Q2" s="21" t="s">
        <v>605</v>
      </c>
      <c r="R2" s="21" t="s">
        <v>605</v>
      </c>
      <c r="S2" s="19" t="s">
        <v>606</v>
      </c>
      <c r="T2" s="21" t="s">
        <v>605</v>
      </c>
      <c r="U2" s="21" t="s">
        <v>605</v>
      </c>
      <c r="V2" s="21" t="s">
        <v>605</v>
      </c>
      <c r="W2" s="21" t="s">
        <v>605</v>
      </c>
      <c r="X2" s="21" t="s">
        <v>605</v>
      </c>
      <c r="Y2" s="21" t="s">
        <v>605</v>
      </c>
      <c r="Z2" s="21" t="s">
        <v>605</v>
      </c>
      <c r="AA2" s="20" t="n">
        <f aca="false">DATE(YEAR(O2)+1,MONTH(O2),DAY(O2))</f>
        <v>44197</v>
      </c>
      <c r="AB2" s="0" t="n">
        <f aca="false">IF(G2="Trong nước", DATEDIF(DATE(YEAR(M2),MONTH(M2),1),DATE(YEAR(N2),MONTH(N2),1),"m"), DATEDIF(DATE(L2,1,1),DATE(YEAR(N2),MONTH(N2),1),"m"))</f>
        <v>0</v>
      </c>
      <c r="AC2" s="0" t="str">
        <f aca="false">VLOOKUP(AB2,[1]Parameters!$A$2:$B$6,2,1)</f>
        <v>&lt;6</v>
      </c>
      <c r="AD2" s="22" t="n">
        <f aca="false">IF(J2&lt;=[1]Parameters!$Y$2,INDEX('[1]Bieu phi VCX'!$D$8:$N$33,MATCH(E2,'[1]Bieu phi VCX'!$A$8:$A$33,0),MATCH(AC2,'[1]Bieu phi VCX'!$D$7:$I$7,)),INDEX('[1]Bieu phi VCX'!$J$8:$O$33,MATCH(E2,'[1]Bieu phi VCX'!$A$8:$A$33,0),MATCH(AC2,'[1]Bieu phi VCX'!$J$7:$O$7,)))</f>
        <v>0.011</v>
      </c>
      <c r="AE2" s="22" t="n">
        <f aca="false">IF(Q2="Y",[1]Parameters!$Z$2,0)</f>
        <v>0.0005</v>
      </c>
      <c r="AF2" s="22" t="n">
        <f aca="false">IF(R2="Y", INDEX('[1]Bieu phi VCX'!$R$8:$W$33,MATCH(E2,'[1]Bieu phi VCX'!$A$8:$A$33,0),MATCH(AC2,'[1]Bieu phi VCX'!$R$7:$W$7,0)), 0)</f>
        <v>0</v>
      </c>
      <c r="AG2" s="19" t="n">
        <f aca="false">VLOOKUP(S2,[1]Parameters!$F$2:$G$5,2,0)</f>
        <v>0</v>
      </c>
      <c r="AH2" s="22" t="n">
        <f aca="false">IF(T2="Y", INDEX('[1]Bieu phi VCX'!$X$8:$AC$33,MATCH(E2,'[1]Bieu phi VCX'!$A$8:$A$33,0),MATCH(AC2,'[1]Bieu phi VCX'!$X$7:$AC$7,0)),0)</f>
        <v>0.001</v>
      </c>
      <c r="AI2" s="23" t="n">
        <f aca="false">IF(U2="Y",INDEX('[1]Bieu phi VCX'!$AJ$8:$AL$33,MATCH(E2,'[1]Bieu phi VCX'!$A$8:$A$33,0),MATCH(VLOOKUP(F2,[1]Parameters!$I$2:$J$4,2),'[1]Bieu phi VCX'!$AJ$7:$AL$7,0))-AD2, 0)</f>
        <v>0.039</v>
      </c>
      <c r="AJ2" s="0" t="n">
        <f aca="false">IF(V2="Y",[1]Parameters!$AA$2,1)</f>
        <v>1.5</v>
      </c>
      <c r="AK2" s="22" t="n">
        <f aca="false">IF(W2="Y", INDEX('[1]Bieu phi VCX'!$AE$8:$AE$33,MATCH(E2,'[1]Bieu phi VCX'!$A$8:$A$33,0),0),0)</f>
        <v>0.0025</v>
      </c>
      <c r="AL2" s="22" t="n">
        <f aca="false">IF(X2="Y",IF(AB2&lt;120,IF(OR(E2='[1]Bieu phi VCX'!$A$24,E2='[1]Bieu phi VCX'!$A$25,E2='[1]Bieu phi VCX'!$A$27),0.2%,IF(OR(AND(OR(H2="SEDAN",H2="HATCHBACK"),J2&gt;[1]Parameters!$AB$2),AND(OR(H2="SEDAN",H2="HATCHBACK"),I2="GERMANY")),INDEX('[1]Bieu phi VCX'!$AF$8:$AF$33,MATCH(E2,'[1]Bieu phi VCX'!$A$8:$A$33,0),0),INDEX('[1]Bieu phi VCX'!$AG$8:$AG$33,MATCH(E2,'[1]Bieu phi VCX'!$A$8:$A$33,0),0))),INDEX('[1]Bieu phi VCX'!$AH$8:$AH$33,MATCH(E2,'[1]Bieu phi VCX'!$A$8:$A$33,0),0)),0)</f>
        <v>0.0005</v>
      </c>
      <c r="AM2" s="22" t="n">
        <f aca="false">IF(Y2="Y",IF(P2-O2&gt;[1]Parameters!$AC$2,1.5%*15/365,1.5%*(P2-O2)/365),0)</f>
        <v>0.000616438356164384</v>
      </c>
      <c r="AN2" s="24" t="n">
        <f aca="false">IF(Z2="Y",[1]Parameters!$AD$2,0)</f>
        <v>0.003</v>
      </c>
      <c r="AO2" s="25" t="n">
        <f aca="false">IF(P2&lt;=AA2,VLOOKUP(DATEDIF(O2,P2,"m"),[1]Parameters!$L$2:$M$6,2,1),(DATEDIF(O2,P2,"m")+1)/12)</f>
        <v>3</v>
      </c>
      <c r="AP2" s="26" t="n">
        <f aca="false">(AJ2*(SUM(AD2,AE2,AF2,AH2,AI2,AK2,AL2,AN2)*K2+AG2)+AM2*K2)*AO2</f>
        <v>26059931.5068493</v>
      </c>
      <c r="AQ2" s="27" t="s">
        <v>607</v>
      </c>
    </row>
    <row r="3" customFormat="false" ht="13.8" hidden="false" customHeight="false" outlineLevel="0" collapsed="false">
      <c r="A3" s="17"/>
      <c r="B3" s="17" t="s">
        <v>608</v>
      </c>
      <c r="C3" s="0" t="s">
        <v>523</v>
      </c>
      <c r="D3" s="17" t="s">
        <v>550</v>
      </c>
      <c r="E3" s="18" t="s">
        <v>601</v>
      </c>
      <c r="F3" s="19" t="n">
        <v>0</v>
      </c>
      <c r="G3" s="18" t="s">
        <v>602</v>
      </c>
      <c r="H3" s="18" t="s">
        <v>603</v>
      </c>
      <c r="I3" s="18" t="s">
        <v>604</v>
      </c>
      <c r="J3" s="19" t="n">
        <v>390000000</v>
      </c>
      <c r="K3" s="19" t="n">
        <v>100000000</v>
      </c>
      <c r="L3" s="0" t="n">
        <v>2017</v>
      </c>
      <c r="M3" s="20" t="n">
        <v>42736</v>
      </c>
      <c r="N3" s="20" t="n">
        <v>43831</v>
      </c>
      <c r="O3" s="20" t="n">
        <v>43831</v>
      </c>
      <c r="P3" s="20" t="n">
        <v>44196</v>
      </c>
      <c r="Q3" s="21" t="s">
        <v>605</v>
      </c>
      <c r="R3" s="21" t="s">
        <v>605</v>
      </c>
      <c r="S3" s="19" t="s">
        <v>606</v>
      </c>
      <c r="T3" s="21" t="s">
        <v>605</v>
      </c>
      <c r="U3" s="21" t="s">
        <v>605</v>
      </c>
      <c r="V3" s="21" t="s">
        <v>605</v>
      </c>
      <c r="W3" s="21" t="s">
        <v>605</v>
      </c>
      <c r="X3" s="21" t="s">
        <v>605</v>
      </c>
      <c r="Y3" s="21" t="s">
        <v>605</v>
      </c>
      <c r="Z3" s="21" t="s">
        <v>605</v>
      </c>
      <c r="AA3" s="20" t="n">
        <f aca="false">DATE(YEAR(O3)+1,MONTH(O3),DAY(O3))</f>
        <v>44197</v>
      </c>
      <c r="AB3" s="0" t="n">
        <f aca="false">IF(G3="Trong nước", DATEDIF(DATE(YEAR(M3),MONTH(M3),1),DATE(YEAR(N3),MONTH(N3),1),"m"), DATEDIF(DATE(L3,1,1),DATE(YEAR(N3),MONTH(N3),1),"m"))</f>
        <v>36</v>
      </c>
      <c r="AC3" s="0" t="str">
        <f aca="false">VLOOKUP(AB3,[1]Parameters!$A$2:$B$6,2,1)</f>
        <v>36-72</v>
      </c>
      <c r="AD3" s="22" t="n">
        <f aca="false">IF(J3&lt;=[1]Parameters!$Y$2,INDEX('[1]Bieu phi VCX'!$D$8:$N$33,MATCH(E3,'[1]Bieu phi VCX'!$A$8:$A$33,0),MATCH(AC3,'[1]Bieu phi VCX'!$D$7:$I$7,)),INDEX('[1]Bieu phi VCX'!$J$8:$O$33,MATCH(E3,'[1]Bieu phi VCX'!$A$8:$A$33,0),MATCH(AC3,'[1]Bieu phi VCX'!$J$7:$O$7,)))</f>
        <v>0.012</v>
      </c>
      <c r="AE3" s="22" t="n">
        <f aca="false">IF(Q3="Y",[1]Parameters!$Z$2,0)</f>
        <v>0.0005</v>
      </c>
      <c r="AF3" s="22" t="n">
        <f aca="false">IF(R3="Y", INDEX('[1]Bieu phi VCX'!$R$8:$W$33,MATCH(E3,'[1]Bieu phi VCX'!$A$8:$A$33,0),MATCH(AC3,'[1]Bieu phi VCX'!$R$7:$W$7,0)), 0)</f>
        <v>0.001</v>
      </c>
      <c r="AG3" s="19" t="n">
        <f aca="false">VLOOKUP(S3,[1]Parameters!$F$2:$G$5,2,0)</f>
        <v>0</v>
      </c>
      <c r="AH3" s="22" t="n">
        <f aca="false">IF(T3="Y", INDEX('[1]Bieu phi VCX'!$X$8:$AC$33,MATCH(E3,'[1]Bieu phi VCX'!$A$8:$A$33,0),MATCH(AC3,'[1]Bieu phi VCX'!$X$7:$AC$7,0)),0)</f>
        <v>0.002</v>
      </c>
      <c r="AI3" s="23" t="n">
        <f aca="false">IF(U3="Y",INDEX('[1]Bieu phi VCX'!$AJ$8:$AL$33,MATCH(E3,'[1]Bieu phi VCX'!$A$8:$A$33,0),MATCH(VLOOKUP(F3,[1]Parameters!$I$2:$J$4,2),'[1]Bieu phi VCX'!$AJ$7:$AL$7,0))-AD3, 0)</f>
        <v>0.038</v>
      </c>
      <c r="AJ3" s="0" t="n">
        <f aca="false">IF(V3="Y",[1]Parameters!$AA$2,1)</f>
        <v>1.5</v>
      </c>
      <c r="AK3" s="22" t="n">
        <f aca="false">IF(W3="Y", INDEX('[1]Bieu phi VCX'!$AE$8:$AE$33,MATCH(E3,'[1]Bieu phi VCX'!$A$8:$A$33,0),0),0)</f>
        <v>0.0025</v>
      </c>
      <c r="AL3" s="22" t="n">
        <f aca="false">IF(X3="Y",IF(AB3&lt;120,IF(OR(E3='[1]Bieu phi VCX'!$A$24,E3='[1]Bieu phi VCX'!$A$25,E3='[1]Bieu phi VCX'!$A$27),0.2%,IF(OR(AND(OR(H3="SEDAN",H3="HATCHBACK"),J3&gt;[1]Parameters!$AB$2),AND(OR(H3="SEDAN",H3="HATCHBACK"),I3="GERMANY")),INDEX('[1]Bieu phi VCX'!$AF$8:$AF$33,MATCH(E3,'[1]Bieu phi VCX'!$A$8:$A$33,0),0),INDEX('[1]Bieu phi VCX'!$AG$8:$AG$33,MATCH(E3,'[1]Bieu phi VCX'!$A$8:$A$33,0),0))),INDEX('[1]Bieu phi VCX'!$AH$8:$AH$33,MATCH(E3,'[1]Bieu phi VCX'!$A$8:$A$33,0),0)),0)</f>
        <v>0.0005</v>
      </c>
      <c r="AM3" s="22" t="n">
        <f aca="false">IF(Y3="Y",IF(P3-O3&gt;[1]Parameters!$AC$2,1.5%*15/365,1.5%*(P3-O3)/365),0)</f>
        <v>0.000616438356164384</v>
      </c>
      <c r="AN3" s="24" t="n">
        <f aca="false">IF(Z3="Y",[1]Parameters!$AD$2,0)</f>
        <v>0.003</v>
      </c>
      <c r="AO3" s="25" t="n">
        <f aca="false">IF(P3&lt;=AA3,VLOOKUP(DATEDIF(O3,P3,"m"),[1]Parameters!$L$2:$M$6,2,1),(DATEDIF(O3,P3,"m")+1)/12)</f>
        <v>1</v>
      </c>
      <c r="AP3" s="26" t="n">
        <f aca="false">(AJ3*(SUM(AD3,AE3,AF3,AH3,AI3,AK3,AL3,AN3)*K3+AG3)+AM3*K3)*AO3</f>
        <v>8986643.83561644</v>
      </c>
      <c r="AQ3" s="27" t="s">
        <v>607</v>
      </c>
    </row>
    <row r="4" customFormat="false" ht="13.8" hidden="false" customHeight="false" outlineLevel="0" collapsed="false">
      <c r="A4" s="17"/>
      <c r="B4" s="17" t="s">
        <v>609</v>
      </c>
      <c r="C4" s="0" t="s">
        <v>523</v>
      </c>
      <c r="D4" s="17" t="s">
        <v>550</v>
      </c>
      <c r="E4" s="18" t="s">
        <v>601</v>
      </c>
      <c r="F4" s="19" t="n">
        <v>0</v>
      </c>
      <c r="G4" s="18" t="s">
        <v>602</v>
      </c>
      <c r="H4" s="18" t="s">
        <v>603</v>
      </c>
      <c r="I4" s="18" t="s">
        <v>604</v>
      </c>
      <c r="J4" s="19" t="n">
        <v>390000000</v>
      </c>
      <c r="K4" s="19" t="n">
        <v>100000000</v>
      </c>
      <c r="L4" s="0" t="n">
        <v>2014</v>
      </c>
      <c r="M4" s="20" t="n">
        <v>41640</v>
      </c>
      <c r="N4" s="20" t="n">
        <v>43831</v>
      </c>
      <c r="O4" s="20" t="n">
        <v>43831</v>
      </c>
      <c r="P4" s="20" t="n">
        <v>44196</v>
      </c>
      <c r="Q4" s="21" t="s">
        <v>605</v>
      </c>
      <c r="R4" s="21" t="s">
        <v>605</v>
      </c>
      <c r="S4" s="19" t="s">
        <v>606</v>
      </c>
      <c r="T4" s="21" t="s">
        <v>605</v>
      </c>
      <c r="U4" s="21" t="s">
        <v>605</v>
      </c>
      <c r="V4" s="21" t="s">
        <v>605</v>
      </c>
      <c r="W4" s="21" t="s">
        <v>605</v>
      </c>
      <c r="X4" s="21" t="s">
        <v>605</v>
      </c>
      <c r="Y4" s="21" t="s">
        <v>605</v>
      </c>
      <c r="Z4" s="21" t="s">
        <v>605</v>
      </c>
      <c r="AA4" s="20" t="n">
        <f aca="false">DATE(YEAR(O4)+1,MONTH(O4),DAY(O4))</f>
        <v>44197</v>
      </c>
      <c r="AB4" s="0" t="n">
        <f aca="false">IF(G4="Trong nước", DATEDIF(DATE(YEAR(M4),MONTH(M4),1),DATE(YEAR(N4),MONTH(N4),1),"m"), DATEDIF(DATE(L4,1,1),DATE(YEAR(N4),MONTH(N4),1),"m"))</f>
        <v>72</v>
      </c>
      <c r="AC4" s="0" t="str">
        <f aca="false">VLOOKUP(AB4,[1]Parameters!$A$2:$B$6,2,1)</f>
        <v>72-120</v>
      </c>
      <c r="AD4" s="22" t="n">
        <f aca="false">IF(J4&lt;=[1]Parameters!$Y$2,INDEX('[1]Bieu phi VCX'!$D$8:$N$33,MATCH(E4,'[1]Bieu phi VCX'!$A$8:$A$33,0),MATCH(AC4,'[1]Bieu phi VCX'!$D$7:$I$7,)),INDEX('[1]Bieu phi VCX'!$J$8:$O$33,MATCH(E4,'[1]Bieu phi VCX'!$A$8:$A$33,0),MATCH(AC4,'[1]Bieu phi VCX'!$J$7:$O$7,)))</f>
        <v>0.014</v>
      </c>
      <c r="AE4" s="22" t="n">
        <f aca="false">IF(Q4="Y",[1]Parameters!$Z$2,0)</f>
        <v>0.0005</v>
      </c>
      <c r="AF4" s="22" t="n">
        <f aca="false">IF(R4="Y", INDEX('[1]Bieu phi VCX'!$R$8:$W$33,MATCH(E4,'[1]Bieu phi VCX'!$A$8:$A$33,0),MATCH(AC4,'[1]Bieu phi VCX'!$R$7:$W$7,0)), 0)</f>
        <v>0.0015</v>
      </c>
      <c r="AG4" s="19" t="n">
        <f aca="false">VLOOKUP(S4,[1]Parameters!$F$2:$G$5,2,0)</f>
        <v>0</v>
      </c>
      <c r="AH4" s="22" t="n">
        <f aca="false">IF(T4="Y", INDEX('[1]Bieu phi VCX'!$X$8:$AC$33,MATCH(E4,'[1]Bieu phi VCX'!$A$8:$A$33,0),MATCH(AC4,'[1]Bieu phi VCX'!$X$7:$AC$7,0)),0)</f>
        <v>0.003</v>
      </c>
      <c r="AI4" s="23" t="n">
        <f aca="false">IF(U4="Y",INDEX('[1]Bieu phi VCX'!$AJ$8:$AL$33,MATCH(E4,'[1]Bieu phi VCX'!$A$8:$A$33,0),MATCH(VLOOKUP(F4,[1]Parameters!$I$2:$J$4,2),'[1]Bieu phi VCX'!$AJ$7:$AL$7,0))-AD4, 0)</f>
        <v>0.036</v>
      </c>
      <c r="AJ4" s="0" t="n">
        <f aca="false">IF(V4="Y",[1]Parameters!$AA$2,1)</f>
        <v>1.5</v>
      </c>
      <c r="AK4" s="22" t="n">
        <f aca="false">IF(W4="Y", INDEX('[1]Bieu phi VCX'!$AE$8:$AE$33,MATCH(E4,'[1]Bieu phi VCX'!$A$8:$A$33,0),0),0)</f>
        <v>0.0025</v>
      </c>
      <c r="AL4" s="22" t="n">
        <f aca="false">IF(X4="Y",IF(AB4&lt;120,IF(OR(E4='[1]Bieu phi VCX'!$A$24,E4='[1]Bieu phi VCX'!$A$25,E4='[1]Bieu phi VCX'!$A$27),0.2%,IF(OR(AND(OR(H4="SEDAN",H4="HATCHBACK"),J4&gt;[1]Parameters!$AB$2),AND(OR(H4="SEDAN",H4="HATCHBACK"),I4="GERMANY")),INDEX('[1]Bieu phi VCX'!$AF$8:$AF$33,MATCH(E4,'[1]Bieu phi VCX'!$A$8:$A$33,0),0),INDEX('[1]Bieu phi VCX'!$AG$8:$AG$33,MATCH(E4,'[1]Bieu phi VCX'!$A$8:$A$33,0),0))),INDEX('[1]Bieu phi VCX'!$AH$8:$AH$33,MATCH(E4,'[1]Bieu phi VCX'!$A$8:$A$33,0),0)),0)</f>
        <v>0.0005</v>
      </c>
      <c r="AM4" s="22" t="n">
        <f aca="false">IF(Y4="Y",IF(P4-O4&gt;[1]Parameters!$AC$2,1.5%*15/365,1.5%*(P4-O4)/365),0)</f>
        <v>0.000616438356164384</v>
      </c>
      <c r="AN4" s="24" t="n">
        <f aca="false">IF(Z4="Y",[1]Parameters!$AD$2,0)</f>
        <v>0.003</v>
      </c>
      <c r="AO4" s="25" t="n">
        <f aca="false">IF(P4&lt;=AA4,VLOOKUP(DATEDIF(O4,P4,"m"),[1]Parameters!$L$2:$M$6,2,1),(DATEDIF(O4,P4,"m")+1)/12)</f>
        <v>1</v>
      </c>
      <c r="AP4" s="26" t="n">
        <f aca="false">(AJ4*(SUM(AD4,AE4,AF4,AH4,AI4,AK4,AL4,AN4)*K4+AG4)+AM4*K4)*AO4</f>
        <v>9211643.83561644</v>
      </c>
      <c r="AQ4" s="27" t="s">
        <v>607</v>
      </c>
    </row>
    <row r="5" customFormat="false" ht="13.8" hidden="false" customHeight="false" outlineLevel="0" collapsed="false">
      <c r="A5" s="17"/>
      <c r="B5" s="17" t="s">
        <v>610</v>
      </c>
      <c r="C5" s="0" t="s">
        <v>523</v>
      </c>
      <c r="D5" s="17" t="s">
        <v>550</v>
      </c>
      <c r="E5" s="18" t="s">
        <v>601</v>
      </c>
      <c r="F5" s="19" t="n">
        <v>0</v>
      </c>
      <c r="G5" s="18" t="s">
        <v>602</v>
      </c>
      <c r="H5" s="18" t="s">
        <v>603</v>
      </c>
      <c r="I5" s="18" t="s">
        <v>604</v>
      </c>
      <c r="J5" s="19" t="n">
        <v>390000000</v>
      </c>
      <c r="K5" s="19" t="n">
        <v>100000000</v>
      </c>
      <c r="L5" s="0" t="n">
        <v>2010</v>
      </c>
      <c r="M5" s="20" t="n">
        <v>40179</v>
      </c>
      <c r="N5" s="20" t="n">
        <v>43831</v>
      </c>
      <c r="O5" s="20" t="n">
        <v>43831</v>
      </c>
      <c r="P5" s="20" t="n">
        <v>44196</v>
      </c>
      <c r="Q5" s="21" t="s">
        <v>605</v>
      </c>
      <c r="R5" s="21" t="s">
        <v>605</v>
      </c>
      <c r="S5" s="19" t="s">
        <v>606</v>
      </c>
      <c r="T5" s="21" t="s">
        <v>605</v>
      </c>
      <c r="U5" s="21" t="s">
        <v>605</v>
      </c>
      <c r="V5" s="21" t="s">
        <v>605</v>
      </c>
      <c r="W5" s="21" t="s">
        <v>605</v>
      </c>
      <c r="X5" s="21" t="s">
        <v>605</v>
      </c>
      <c r="Y5" s="21" t="s">
        <v>605</v>
      </c>
      <c r="Z5" s="21" t="s">
        <v>605</v>
      </c>
      <c r="AA5" s="20" t="n">
        <f aca="false">DATE(YEAR(O5)+1,MONTH(O5),DAY(O5))</f>
        <v>44197</v>
      </c>
      <c r="AB5" s="0" t="n">
        <f aca="false">IF(G5="Trong nước", DATEDIF(DATE(YEAR(M5),MONTH(M5),1),DATE(YEAR(N5),MONTH(N5),1),"m"), DATEDIF(DATE(L5,1,1),DATE(YEAR(N5),MONTH(N5),1),"m"))</f>
        <v>120</v>
      </c>
      <c r="AC5" s="0" t="str">
        <f aca="false">VLOOKUP(AB5,[1]Parameters!$A$2:$B$6,2,1)</f>
        <v>&gt;=120</v>
      </c>
      <c r="AD5" s="22" t="n">
        <f aca="false">IF(J5&lt;=[1]Parameters!$Y$2,INDEX('[1]Bieu phi VCX'!$D$8:$N$33,MATCH(E5,'[1]Bieu phi VCX'!$A$8:$A$33,0),MATCH(AC5,'[1]Bieu phi VCX'!$D$7:$I$7,)),INDEX('[1]Bieu phi VCX'!$J$8:$O$33,MATCH(E5,'[1]Bieu phi VCX'!$A$8:$A$33,0),MATCH(AC5,'[1]Bieu phi VCX'!$J$7:$O$7,)))</f>
        <v>0.018</v>
      </c>
      <c r="AE5" s="22" t="n">
        <f aca="false">IF(Q5="Y",[1]Parameters!$Z$2,0)</f>
        <v>0.0005</v>
      </c>
      <c r="AF5" s="22" t="n">
        <f aca="false">IF(R5="Y", INDEX('[1]Bieu phi VCX'!$R$8:$W$33,MATCH(E5,'[1]Bieu phi VCX'!$A$8:$A$33,0),MATCH(AC5,'[1]Bieu phi VCX'!$R$7:$W$7,0)), 0)</f>
        <v>0.002</v>
      </c>
      <c r="AG5" s="19" t="n">
        <f aca="false">VLOOKUP(S5,[1]Parameters!$F$2:$G$5,2,0)</f>
        <v>0</v>
      </c>
      <c r="AH5" s="22" t="n">
        <f aca="false">IF(T5="Y", INDEX('[1]Bieu phi VCX'!$X$8:$AC$33,MATCH(E5,'[1]Bieu phi VCX'!$A$8:$A$33,0),MATCH(AC5,'[1]Bieu phi VCX'!$X$7:$AC$7,0)),0)</f>
        <v>0.004</v>
      </c>
      <c r="AI5" s="23" t="n">
        <f aca="false">IF(U5="Y",INDEX('[1]Bieu phi VCX'!$AJ$8:$AL$33,MATCH(E5,'[1]Bieu phi VCX'!$A$8:$A$33,0),MATCH(VLOOKUP(F5,[1]Parameters!$I$2:$J$4,2),'[1]Bieu phi VCX'!$AJ$7:$AL$7,0))-AD5, 0)</f>
        <v>0.032</v>
      </c>
      <c r="AJ5" s="0" t="n">
        <f aca="false">IF(V5="Y",[1]Parameters!$AA$2,1)</f>
        <v>1.5</v>
      </c>
      <c r="AK5" s="22" t="n">
        <f aca="false">IF(W5="Y", INDEX('[1]Bieu phi VCX'!$AE$8:$AE$33,MATCH(E5,'[1]Bieu phi VCX'!$A$8:$A$33,0),0),0)</f>
        <v>0.0025</v>
      </c>
      <c r="AL5" s="22" t="n">
        <f aca="false">IF(X5="Y",IF(AB5&lt;120,IF(OR(E5='[1]Bieu phi VCX'!$A$24,E5='[1]Bieu phi VCX'!$A$25,E5='[1]Bieu phi VCX'!$A$27),0.2%,IF(OR(AND(OR(H5="SEDAN",H5="HATCHBACK"),J5&gt;[1]Parameters!$AB$2),AND(OR(H5="SEDAN",H5="HATCHBACK"),I5="GERMANY")),INDEX('[1]Bieu phi VCX'!$AF$8:$AF$33,MATCH(E5,'[1]Bieu phi VCX'!$A$8:$A$33,0),0),INDEX('[1]Bieu phi VCX'!$AG$8:$AG$33,MATCH(E5,'[1]Bieu phi VCX'!$A$8:$A$33,0),0))),INDEX('[1]Bieu phi VCX'!$AH$8:$AH$33,MATCH(E5,'[1]Bieu phi VCX'!$A$8:$A$33,0),0)),0)</f>
        <v>0.0015</v>
      </c>
      <c r="AM5" s="22" t="n">
        <f aca="false">IF(Y5="Y",IF(P5-O5&gt;[1]Parameters!$AC$2,1.5%*15/365,1.5%*(P5-O5)/365),0)</f>
        <v>0.000616438356164384</v>
      </c>
      <c r="AN5" s="24" t="n">
        <f aca="false">IF(Z5="Y",[1]Parameters!$AD$2,0)</f>
        <v>0.003</v>
      </c>
      <c r="AO5" s="25" t="n">
        <f aca="false">IF(P5&lt;=AA5,VLOOKUP(DATEDIF(O5,P5,"m"),[1]Parameters!$L$2:$M$6,2,1),(DATEDIF(O5,P5,"m")+1)/12)</f>
        <v>1</v>
      </c>
      <c r="AP5" s="26" t="n">
        <f aca="false">(AJ5*(SUM(AD5,AE5,AF5,AH5,AI5,AK5,AL5,AN5)*K5+AG5)+AM5*K5)*AO5</f>
        <v>9586643.83561644</v>
      </c>
      <c r="AQ5" s="27" t="s">
        <v>607</v>
      </c>
    </row>
    <row r="6" customFormat="false" ht="13.8" hidden="false" customHeight="false" outlineLevel="0" collapsed="false">
      <c r="A6" s="17"/>
      <c r="B6" s="17" t="s">
        <v>611</v>
      </c>
      <c r="C6" s="0" t="s">
        <v>523</v>
      </c>
      <c r="D6" s="17" t="s">
        <v>550</v>
      </c>
      <c r="E6" s="18" t="s">
        <v>601</v>
      </c>
      <c r="F6" s="19" t="n">
        <v>0</v>
      </c>
      <c r="G6" s="18" t="s">
        <v>602</v>
      </c>
      <c r="H6" s="18" t="s">
        <v>603</v>
      </c>
      <c r="I6" s="18" t="s">
        <v>604</v>
      </c>
      <c r="J6" s="19" t="n">
        <v>390000000</v>
      </c>
      <c r="K6" s="19" t="n">
        <v>100000000</v>
      </c>
      <c r="L6" s="0" t="n">
        <v>2005</v>
      </c>
      <c r="M6" s="20" t="n">
        <v>38353</v>
      </c>
      <c r="N6" s="20" t="n">
        <v>43831</v>
      </c>
      <c r="O6" s="20" t="n">
        <v>43831</v>
      </c>
      <c r="P6" s="20" t="n">
        <v>44196</v>
      </c>
      <c r="Q6" s="21" t="s">
        <v>605</v>
      </c>
      <c r="R6" s="21" t="s">
        <v>605</v>
      </c>
      <c r="S6" s="19" t="n">
        <v>9000000</v>
      </c>
      <c r="T6" s="21" t="s">
        <v>605</v>
      </c>
      <c r="U6" s="21" t="s">
        <v>605</v>
      </c>
      <c r="V6" s="21" t="s">
        <v>605</v>
      </c>
      <c r="W6" s="21" t="s">
        <v>605</v>
      </c>
      <c r="X6" s="21" t="s">
        <v>605</v>
      </c>
      <c r="Y6" s="21" t="s">
        <v>605</v>
      </c>
      <c r="Z6" s="21" t="s">
        <v>605</v>
      </c>
      <c r="AA6" s="20" t="n">
        <f aca="false">DATE(YEAR(O6)+1,MONTH(O6),DAY(O6))</f>
        <v>44197</v>
      </c>
      <c r="AB6" s="0" t="n">
        <f aca="false">IF(G6="Trong nước", DATEDIF(DATE(YEAR(M6),MONTH(M6),1),DATE(YEAR(N6),MONTH(N6),1),"m"), DATEDIF(DATE(L6,1,1),DATE(YEAR(N6),MONTH(N6),1),"m"))</f>
        <v>180</v>
      </c>
      <c r="AC6" s="0" t="str">
        <f aca="false">VLOOKUP(AB6,[1]Parameters!$A$2:$B$7,2,1)</f>
        <v>&gt;=180</v>
      </c>
      <c r="AD6" s="22" t="n">
        <f aca="false">IF(J6&lt;=[1]Parameters!$Y$2,INDEX('[1]Bieu phi VCX'!$D$8:$N$33,MATCH(E6,'[1]Bieu phi VCX'!$A$8:$A$33,0),MATCH(AC6,'[1]Bieu phi VCX'!$D$7:$I$7,)),INDEX('[1]Bieu phi VCX'!$J$8:$O$33,MATCH(E6,'[1]Bieu phi VCX'!$A$8:$A$33,0),MATCH(AC6,'[1]Bieu phi VCX'!$J$7:$O$7,)))</f>
        <v>0.018</v>
      </c>
      <c r="AE6" s="22" t="n">
        <f aca="false">IF(Q6="Y",[1]Parameters!$Z$2,0)</f>
        <v>0.0005</v>
      </c>
      <c r="AF6" s="22" t="n">
        <f aca="false">IF(R6="Y", INDEX('[1]Bieu phi VCX'!$R$8:$W$33,MATCH(E6,'[1]Bieu phi VCX'!$A$8:$A$33,0),MATCH(AC6,'[1]Bieu phi VCX'!$R$7:$W$7,0)), 0)</f>
        <v>0.003</v>
      </c>
      <c r="AG6" s="19" t="n">
        <f aca="false">VLOOKUP(S6,[1]Parameters!$F$2:$G$5,2,0)</f>
        <v>1400000</v>
      </c>
      <c r="AH6" s="22" t="n">
        <f aca="false">IF(T6="Y", INDEX('[1]Bieu phi VCX'!$X$8:$AC$33,MATCH(E6,'[1]Bieu phi VCX'!$A$8:$A$33,0),MATCH(AC6,'[1]Bieu phi VCX'!$X$7:$AC$7,0)),0)</f>
        <v>0.004</v>
      </c>
      <c r="AI6" s="23" t="n">
        <f aca="false">IF(U6="Y",INDEX('[1]Bieu phi VCX'!$AJ$8:$AL$33,MATCH(E6,'[1]Bieu phi VCX'!$A$8:$A$33,0),MATCH(VLOOKUP(F6,[1]Parameters!$I$2:$J$4,2),'[1]Bieu phi VCX'!$AJ$7:$AL$7,0))-AD6, 0)</f>
        <v>0.032</v>
      </c>
      <c r="AJ6" s="0" t="n">
        <f aca="false">IF(V6="Y",[1]Parameters!$AA$2,1)</f>
        <v>1.5</v>
      </c>
      <c r="AK6" s="22" t="n">
        <f aca="false">IF(W6="Y", INDEX('[1]Bieu phi VCX'!$AE$8:$AE$33,MATCH(E6,'[1]Bieu phi VCX'!$A$8:$A$33,0),0),0)</f>
        <v>0.0025</v>
      </c>
      <c r="AL6" s="22" t="n">
        <f aca="false">IF(X6="Y",IF(AB6&lt;120,IF(OR(E6='[1]Bieu phi VCX'!$A$24,E6='[1]Bieu phi VCX'!$A$25,E6='[1]Bieu phi VCX'!$A$27),0.2%,IF(OR(AND(OR(H6="SEDAN",H6="HATCHBACK"),J6&gt;[1]Parameters!$AB$2),AND(OR(H6="SEDAN",H6="HATCHBACK"),I6="GERMANY")),INDEX('[1]Bieu phi VCX'!$AF$8:$AF$33,MATCH(E6,'[1]Bieu phi VCX'!$A$8:$A$33,0),0),INDEX('[1]Bieu phi VCX'!$AG$8:$AG$33,MATCH(E6,'[1]Bieu phi VCX'!$A$8:$A$33,0),0))),INDEX('[1]Bieu phi VCX'!$AH$8:$AH$33,MATCH(E6,'[1]Bieu phi VCX'!$A$8:$A$33,0),0)),0)</f>
        <v>0.0015</v>
      </c>
      <c r="AM6" s="22" t="n">
        <f aca="false">IF(Y6="Y",IF(P6-O6&gt;[1]Parameters!$AC$2,1.5%*15/365,1.5%*(P6-O6)/365),0)</f>
        <v>0.000616438356164384</v>
      </c>
      <c r="AN6" s="24" t="n">
        <f aca="false">IF(Z6="Y",[1]Parameters!$AD$2,0)</f>
        <v>0.003</v>
      </c>
      <c r="AO6" s="25" t="n">
        <f aca="false">IF(P6&lt;=AA6,VLOOKUP(DATEDIF(O6,P6,"m"),[1]Parameters!$L$2:$M$6,2,1),(DATEDIF(O6,P6,"m")+1)/12)</f>
        <v>1</v>
      </c>
      <c r="AP6" s="26" t="n">
        <f aca="false">(AJ6*(SUM(AD6,AE6,AF6,AH6,AI6,AK6,AL6,AN6)*K6+AG6)+AM6*K6)*AO6</f>
        <v>11836643.8356164</v>
      </c>
      <c r="AQ6" s="27" t="s">
        <v>607</v>
      </c>
    </row>
    <row r="7" customFormat="false" ht="13.8" hidden="false" customHeight="false" outlineLevel="0" collapsed="false">
      <c r="A7" s="17" t="s">
        <v>612</v>
      </c>
      <c r="B7" s="17" t="s">
        <v>600</v>
      </c>
      <c r="C7" s="0" t="s">
        <v>523</v>
      </c>
      <c r="D7" s="17" t="s">
        <v>550</v>
      </c>
      <c r="E7" s="18" t="s">
        <v>601</v>
      </c>
      <c r="F7" s="19" t="n">
        <v>0</v>
      </c>
      <c r="G7" s="18" t="s">
        <v>602</v>
      </c>
      <c r="H7" s="18" t="s">
        <v>603</v>
      </c>
      <c r="I7" s="18" t="s">
        <v>604</v>
      </c>
      <c r="J7" s="19" t="n">
        <v>400000000</v>
      </c>
      <c r="K7" s="19" t="n">
        <v>100000000</v>
      </c>
      <c r="L7" s="0" t="n">
        <v>2020</v>
      </c>
      <c r="M7" s="20" t="n">
        <v>43831</v>
      </c>
      <c r="N7" s="20" t="n">
        <v>43831</v>
      </c>
      <c r="O7" s="20" t="n">
        <v>43831</v>
      </c>
      <c r="P7" s="20" t="n">
        <v>44926</v>
      </c>
      <c r="Q7" s="21" t="s">
        <v>605</v>
      </c>
      <c r="R7" s="21" t="s">
        <v>605</v>
      </c>
      <c r="S7" s="19" t="n">
        <v>9000000</v>
      </c>
      <c r="T7" s="21" t="s">
        <v>605</v>
      </c>
      <c r="U7" s="21" t="s">
        <v>605</v>
      </c>
      <c r="V7" s="21" t="s">
        <v>605</v>
      </c>
      <c r="W7" s="21" t="s">
        <v>605</v>
      </c>
      <c r="X7" s="21" t="s">
        <v>605</v>
      </c>
      <c r="Y7" s="21" t="s">
        <v>605</v>
      </c>
      <c r="Z7" s="21" t="s">
        <v>605</v>
      </c>
      <c r="AA7" s="20" t="n">
        <f aca="false">DATE(YEAR(O7)+1,MONTH(O7),DAY(O7))</f>
        <v>44197</v>
      </c>
      <c r="AB7" s="0" t="n">
        <f aca="false">IF(G7="Trong nước", DATEDIF(DATE(YEAR(M7),MONTH(M7),1),DATE(YEAR(N7),MONTH(N7),1),"m"), DATEDIF(DATE(L7,1,1),DATE(YEAR(N7),MONTH(N7),1),"m"))</f>
        <v>0</v>
      </c>
      <c r="AC7" s="0" t="str">
        <f aca="false">VLOOKUP(AB7,[1]Parameters!$A$2:$B$6,2,1)</f>
        <v>&lt;6</v>
      </c>
      <c r="AD7" s="22" t="n">
        <f aca="false">IF(J7&lt;=[1]Parameters!$Y$2,INDEX('[1]Bieu phi VCX'!$D$8:$N$33,MATCH(E7,'[1]Bieu phi VCX'!$A$8:$A$33,0),MATCH(AC7,'[1]Bieu phi VCX'!$D$7:$I$7,)),INDEX('[1]Bieu phi VCX'!$J$8:$O$33,MATCH(E7,'[1]Bieu phi VCX'!$A$8:$A$33,0),MATCH(AC7,'[1]Bieu phi VCX'!$J$7:$O$7,)))</f>
        <v>0.011</v>
      </c>
      <c r="AE7" s="22" t="n">
        <f aca="false">IF(Q7="Y",[1]Parameters!$Z$2,0)</f>
        <v>0.0005</v>
      </c>
      <c r="AF7" s="22" t="n">
        <f aca="false">IF(R7="Y", INDEX('[1]Bieu phi VCX'!$R$8:$W$33,MATCH(E7,'[1]Bieu phi VCX'!$A$8:$A$33,0),MATCH(AC7,'[1]Bieu phi VCX'!$R$7:$V$7,0)), 0)</f>
        <v>0</v>
      </c>
      <c r="AG7" s="19" t="n">
        <f aca="false">VLOOKUP(S7,[1]Parameters!$F$2:$G$5,2,0)</f>
        <v>1400000</v>
      </c>
      <c r="AH7" s="22" t="n">
        <f aca="false">IF(T7="Y", INDEX('[1]Bieu phi VCX'!$X$8:$AC$33,MATCH(E7,'[1]Bieu phi VCX'!$A$8:$A$33,0),MATCH(AC7,'[1]Bieu phi VCX'!$X$7:$AC$7,0)),0)</f>
        <v>0.001</v>
      </c>
      <c r="AI7" s="23" t="n">
        <f aca="false">IF(U7="Y",INDEX('[1]Bieu phi VCX'!$AJ$8:$AL$33,MATCH(E7,'[1]Bieu phi VCX'!$A$8:$A$33,0),MATCH(VLOOKUP(F7,[1]Parameters!$I$2:$J$4,2),'[1]Bieu phi VCX'!$AJ$7:$AL$7,0))-AD7, 0)</f>
        <v>0.039</v>
      </c>
      <c r="AJ7" s="0" t="n">
        <f aca="false">IF(V7="Y",[1]Parameters!$AA$2,1)</f>
        <v>1.5</v>
      </c>
      <c r="AK7" s="22" t="n">
        <f aca="false">IF(W7="Y", INDEX('[1]Bieu phi VCX'!$AE$8:$AE$33,MATCH(E7,'[1]Bieu phi VCX'!$A$8:$A$33,0),0),0)</f>
        <v>0.0025</v>
      </c>
      <c r="AL7" s="22" t="n">
        <f aca="false">IF(X7="Y",IF(AB7&lt;120,IF(OR(E7='[1]Bieu phi VCX'!$A$24,E7='[1]Bieu phi VCX'!$A$25,E7='[1]Bieu phi VCX'!$A$27),0.2%,IF(OR(AND(OR(H7="SEDAN",H7="HATCHBACK"),J7&gt;[1]Parameters!$AB$2),AND(OR(H7="SEDAN",H7="HATCHBACK"),I7="GERMANY")),INDEX('[1]Bieu phi VCX'!$AF$8:$AF$33,MATCH(E7,'[1]Bieu phi VCX'!$A$8:$A$33,0),0),INDEX('[1]Bieu phi VCX'!$AG$8:$AG$33,MATCH(E7,'[1]Bieu phi VCX'!$A$8:$A$33,0),0))),INDEX('[1]Bieu phi VCX'!$AH$8:$AH$33,MATCH(E7,'[1]Bieu phi VCX'!$A$8:$A$33,0),0)),0)</f>
        <v>0.0005</v>
      </c>
      <c r="AM7" s="22" t="n">
        <f aca="false">IF(Y7="Y",IF(P7-O7&gt;[1]Parameters!$AC$2,1.5%*15/365,1.5%*(P7-O7)/365),0)</f>
        <v>0.000616438356164384</v>
      </c>
      <c r="AN7" s="24" t="n">
        <f aca="false">IF(Z7="Y",[1]Parameters!$AD$2,0)</f>
        <v>0.003</v>
      </c>
      <c r="AO7" s="25" t="n">
        <f aca="false">IF(P7&lt;=AA7,VLOOKUP(DATEDIF(O7,P7,"m"),[1]Parameters!$L$2:$M$6,2,1),(DATEDIF(O7,P7,"m")+1)/12)</f>
        <v>3</v>
      </c>
      <c r="AP7" s="26" t="n">
        <f aca="false">(AJ7*(SUM(AD7,AE7,AF7,AH7,AI7,AK7,AL7,AN7)*K7+AG7)+AM7*K7)*AO7</f>
        <v>32359931.5068493</v>
      </c>
      <c r="AQ7" s="27" t="s">
        <v>607</v>
      </c>
    </row>
    <row r="8" customFormat="false" ht="13.8" hidden="false" customHeight="false" outlineLevel="0" collapsed="false">
      <c r="A8" s="17"/>
      <c r="B8" s="17" t="s">
        <v>608</v>
      </c>
      <c r="C8" s="0" t="s">
        <v>523</v>
      </c>
      <c r="D8" s="17" t="s">
        <v>550</v>
      </c>
      <c r="E8" s="18" t="s">
        <v>601</v>
      </c>
      <c r="F8" s="19" t="n">
        <v>0</v>
      </c>
      <c r="G8" s="18" t="s">
        <v>602</v>
      </c>
      <c r="H8" s="18" t="s">
        <v>603</v>
      </c>
      <c r="I8" s="18" t="s">
        <v>604</v>
      </c>
      <c r="J8" s="19" t="n">
        <v>400000000</v>
      </c>
      <c r="K8" s="19" t="n">
        <v>100000000</v>
      </c>
      <c r="L8" s="0" t="n">
        <v>2017</v>
      </c>
      <c r="M8" s="20" t="n">
        <v>42736</v>
      </c>
      <c r="N8" s="20" t="n">
        <v>43831</v>
      </c>
      <c r="O8" s="20" t="n">
        <v>43831</v>
      </c>
      <c r="P8" s="20" t="n">
        <v>44196</v>
      </c>
      <c r="Q8" s="21" t="s">
        <v>605</v>
      </c>
      <c r="R8" s="21" t="s">
        <v>605</v>
      </c>
      <c r="S8" s="19" t="n">
        <v>15000000</v>
      </c>
      <c r="T8" s="21" t="s">
        <v>605</v>
      </c>
      <c r="U8" s="21" t="s">
        <v>605</v>
      </c>
      <c r="V8" s="21" t="s">
        <v>605</v>
      </c>
      <c r="W8" s="21" t="s">
        <v>605</v>
      </c>
      <c r="X8" s="21" t="s">
        <v>605</v>
      </c>
      <c r="Y8" s="21" t="s">
        <v>605</v>
      </c>
      <c r="Z8" s="21" t="s">
        <v>605</v>
      </c>
      <c r="AA8" s="20" t="n">
        <f aca="false">DATE(YEAR(O8)+1,MONTH(O8),DAY(O8))</f>
        <v>44197</v>
      </c>
      <c r="AB8" s="0" t="n">
        <f aca="false">IF(G8="Trong nước", DATEDIF(DATE(YEAR(M8),MONTH(M8),1),DATE(YEAR(N8),MONTH(N8),1),"m"), DATEDIF(DATE(L8,1,1),DATE(YEAR(N8),MONTH(N8),1),"m"))</f>
        <v>36</v>
      </c>
      <c r="AC8" s="0" t="str">
        <f aca="false">VLOOKUP(AB8,[1]Parameters!$A$2:$B$6,2,1)</f>
        <v>36-72</v>
      </c>
      <c r="AD8" s="22" t="n">
        <f aca="false">IF(J8&lt;=[1]Parameters!$Y$2,INDEX('[1]Bieu phi VCX'!$D$8:$N$33,MATCH(E8,'[1]Bieu phi VCX'!$A$8:$A$33,0),MATCH(AC8,'[1]Bieu phi VCX'!$D$7:$I$7,)),INDEX('[1]Bieu phi VCX'!$J$8:$O$33,MATCH(E8,'[1]Bieu phi VCX'!$A$8:$A$33,0),MATCH(AC8,'[1]Bieu phi VCX'!$J$7:$O$7,)))</f>
        <v>0.012</v>
      </c>
      <c r="AE8" s="22" t="n">
        <f aca="false">IF(Q8="Y",[1]Parameters!$Z$2,0)</f>
        <v>0.0005</v>
      </c>
      <c r="AF8" s="22" t="n">
        <f aca="false">IF(R8="Y", INDEX('[1]Bieu phi VCX'!$R$8:$W$33,MATCH(E8,'[1]Bieu phi VCX'!$A$8:$A$33,0),MATCH(AC8,'[1]Bieu phi VCX'!$R$7:$V$7,0)), 0)</f>
        <v>0.001</v>
      </c>
      <c r="AG8" s="19" t="n">
        <f aca="false">VLOOKUP(S8,[1]Parameters!$F$2:$G$5,2,0)</f>
        <v>2000000</v>
      </c>
      <c r="AH8" s="22" t="n">
        <f aca="false">IF(T8="Y", INDEX('[1]Bieu phi VCX'!$X$8:$AC$33,MATCH(E8,'[1]Bieu phi VCX'!$A$8:$A$33,0),MATCH(AC8,'[1]Bieu phi VCX'!$X$7:$AC$7,0)),0)</f>
        <v>0.002</v>
      </c>
      <c r="AI8" s="23" t="n">
        <f aca="false">IF(U8="Y",INDEX('[1]Bieu phi VCX'!$AJ$8:$AL$33,MATCH(E8,'[1]Bieu phi VCX'!$A$8:$A$33,0),MATCH(VLOOKUP(F8,[1]Parameters!$I$2:$J$4,2),'[1]Bieu phi VCX'!$AJ$7:$AL$7,0))-AD8, 0)</f>
        <v>0.038</v>
      </c>
      <c r="AJ8" s="0" t="n">
        <f aca="false">IF(V8="Y",[1]Parameters!$AA$2,1)</f>
        <v>1.5</v>
      </c>
      <c r="AK8" s="22" t="n">
        <f aca="false">IF(W8="Y", INDEX('[1]Bieu phi VCX'!$AE$8:$AE$33,MATCH(E8,'[1]Bieu phi VCX'!$A$8:$A$33,0),0),0)</f>
        <v>0.0025</v>
      </c>
      <c r="AL8" s="22" t="n">
        <f aca="false">IF(X8="Y",IF(AB8&lt;120,IF(OR(E8='[1]Bieu phi VCX'!$A$24,E8='[1]Bieu phi VCX'!$A$25,E8='[1]Bieu phi VCX'!$A$27),0.2%,IF(OR(AND(OR(H8="SEDAN",H8="HATCHBACK"),J8&gt;[1]Parameters!$AB$2),AND(OR(H8="SEDAN",H8="HATCHBACK"),I8="GERMANY")),INDEX('[1]Bieu phi VCX'!$AF$8:$AF$33,MATCH(E8,'[1]Bieu phi VCX'!$A$8:$A$33,0),0),INDEX('[1]Bieu phi VCX'!$AG$8:$AG$33,MATCH(E8,'[1]Bieu phi VCX'!$A$8:$A$33,0),0))),INDEX('[1]Bieu phi VCX'!$AH$8:$AH$33,MATCH(E8,'[1]Bieu phi VCX'!$A$8:$A$33,0),0)),0)</f>
        <v>0.0005</v>
      </c>
      <c r="AM8" s="22" t="n">
        <f aca="false">IF(Y8="Y",IF(P8-O8&gt;[1]Parameters!$AC$2,1.5%*15/365,1.5%*(P8-O8)/365),0)</f>
        <v>0.000616438356164384</v>
      </c>
      <c r="AN8" s="24" t="n">
        <f aca="false">IF(Z8="Y",[1]Parameters!$AD$2,0)</f>
        <v>0.003</v>
      </c>
      <c r="AO8" s="25" t="n">
        <f aca="false">IF(P8&lt;=AA8,VLOOKUP(DATEDIF(O8,P8,"m"),[1]Parameters!$L$2:$M$6,2,1),(DATEDIF(O8,P8,"m")+1)/12)</f>
        <v>1</v>
      </c>
      <c r="AP8" s="26" t="n">
        <f aca="false">(AJ8*(SUM(AD8,AE8,AF8,AH8,AI8,AK8,AL8,AN8)*K8+AG8)+AM8*K8)*AO8</f>
        <v>11986643.8356164</v>
      </c>
      <c r="AQ8" s="27" t="s">
        <v>607</v>
      </c>
    </row>
    <row r="9" customFormat="false" ht="13.8" hidden="false" customHeight="false" outlineLevel="0" collapsed="false">
      <c r="A9" s="17"/>
      <c r="B9" s="17" t="s">
        <v>609</v>
      </c>
      <c r="C9" s="0" t="s">
        <v>523</v>
      </c>
      <c r="D9" s="17" t="s">
        <v>550</v>
      </c>
      <c r="E9" s="18" t="s">
        <v>601</v>
      </c>
      <c r="F9" s="19" t="n">
        <v>0</v>
      </c>
      <c r="G9" s="18" t="s">
        <v>602</v>
      </c>
      <c r="H9" s="18" t="s">
        <v>603</v>
      </c>
      <c r="I9" s="18" t="s">
        <v>604</v>
      </c>
      <c r="J9" s="19" t="n">
        <v>400000000</v>
      </c>
      <c r="K9" s="19" t="n">
        <v>100000000</v>
      </c>
      <c r="L9" s="0" t="n">
        <v>2014</v>
      </c>
      <c r="M9" s="20" t="n">
        <v>41640</v>
      </c>
      <c r="N9" s="20" t="n">
        <v>43831</v>
      </c>
      <c r="O9" s="20" t="n">
        <v>43831</v>
      </c>
      <c r="P9" s="20" t="n">
        <v>44196</v>
      </c>
      <c r="Q9" s="21" t="s">
        <v>605</v>
      </c>
      <c r="R9" s="21" t="s">
        <v>605</v>
      </c>
      <c r="S9" s="19" t="n">
        <v>21000000</v>
      </c>
      <c r="T9" s="21" t="s">
        <v>605</v>
      </c>
      <c r="U9" s="21" t="s">
        <v>605</v>
      </c>
      <c r="V9" s="21" t="s">
        <v>605</v>
      </c>
      <c r="W9" s="21" t="s">
        <v>605</v>
      </c>
      <c r="X9" s="21" t="s">
        <v>605</v>
      </c>
      <c r="Y9" s="21" t="s">
        <v>605</v>
      </c>
      <c r="Z9" s="21" t="s">
        <v>605</v>
      </c>
      <c r="AA9" s="20" t="n">
        <f aca="false">DATE(YEAR(O9)+1,MONTH(O9),DAY(O9))</f>
        <v>44197</v>
      </c>
      <c r="AB9" s="0" t="n">
        <f aca="false">IF(G9="Trong nước", DATEDIF(DATE(YEAR(M9),MONTH(M9),1),DATE(YEAR(N9),MONTH(N9),1),"m"), DATEDIF(DATE(L9,1,1),DATE(YEAR(N9),MONTH(N9),1),"m"))</f>
        <v>72</v>
      </c>
      <c r="AC9" s="0" t="str">
        <f aca="false">VLOOKUP(AB9,[1]Parameters!$A$2:$B$6,2,1)</f>
        <v>72-120</v>
      </c>
      <c r="AD9" s="22" t="n">
        <f aca="false">IF(J9&lt;=[1]Parameters!$Y$2,INDEX('[1]Bieu phi VCX'!$D$8:$N$33,MATCH(E9,'[1]Bieu phi VCX'!$A$8:$A$33,0),MATCH(AC9,'[1]Bieu phi VCX'!$D$7:$I$7,)),INDEX('[1]Bieu phi VCX'!$J$8:$O$33,MATCH(E9,'[1]Bieu phi VCX'!$A$8:$A$33,0),MATCH(AC9,'[1]Bieu phi VCX'!$J$7:$O$7,)))</f>
        <v>0.014</v>
      </c>
      <c r="AE9" s="22" t="n">
        <f aca="false">IF(Q9="Y",[1]Parameters!$Z$2,0)</f>
        <v>0.0005</v>
      </c>
      <c r="AF9" s="22" t="n">
        <f aca="false">IF(R9="Y", INDEX('[1]Bieu phi VCX'!$R$8:$W$33,MATCH(E9,'[1]Bieu phi VCX'!$A$8:$A$33,0),MATCH(AC9,'[1]Bieu phi VCX'!$R$7:$V$7,0)), 0)</f>
        <v>0.0015</v>
      </c>
      <c r="AG9" s="19" t="n">
        <f aca="false">VLOOKUP(S9,[1]Parameters!$F$2:$G$5,2,0)</f>
        <v>3400000</v>
      </c>
      <c r="AH9" s="22" t="n">
        <f aca="false">IF(T9="Y", INDEX('[1]Bieu phi VCX'!$X$8:$AC$33,MATCH(E9,'[1]Bieu phi VCX'!$A$8:$A$33,0),MATCH(AC9,'[1]Bieu phi VCX'!$X$7:$AC$7,0)),0)</f>
        <v>0.003</v>
      </c>
      <c r="AI9" s="23" t="n">
        <f aca="false">IF(U9="Y",INDEX('[1]Bieu phi VCX'!$AJ$8:$AL$33,MATCH(E9,'[1]Bieu phi VCX'!$A$8:$A$33,0),MATCH(VLOOKUP(F9,[1]Parameters!$I$2:$J$4,2),'[1]Bieu phi VCX'!$AJ$7:$AL$7,0))-AD9, 0)</f>
        <v>0.036</v>
      </c>
      <c r="AJ9" s="0" t="n">
        <f aca="false">IF(V9="Y",[1]Parameters!$AA$2,1)</f>
        <v>1.5</v>
      </c>
      <c r="AK9" s="22" t="n">
        <f aca="false">IF(W9="Y", INDEX('[1]Bieu phi VCX'!$AE$8:$AE$33,MATCH(E9,'[1]Bieu phi VCX'!$A$8:$A$33,0),0),0)</f>
        <v>0.0025</v>
      </c>
      <c r="AL9" s="22" t="n">
        <f aca="false">IF(X9="Y",IF(AB9&lt;120,IF(OR(E9='[1]Bieu phi VCX'!$A$24,E9='[1]Bieu phi VCX'!$A$25,E9='[1]Bieu phi VCX'!$A$27),0.2%,IF(OR(AND(OR(H9="SEDAN",H9="HATCHBACK"),J9&gt;[1]Parameters!$AB$2),AND(OR(H9="SEDAN",H9="HATCHBACK"),I9="GERMANY")),INDEX('[1]Bieu phi VCX'!$AF$8:$AF$33,MATCH(E9,'[1]Bieu phi VCX'!$A$8:$A$33,0),0),INDEX('[1]Bieu phi VCX'!$AG$8:$AG$33,MATCH(E9,'[1]Bieu phi VCX'!$A$8:$A$33,0),0))),INDEX('[1]Bieu phi VCX'!$AH$8:$AH$33,MATCH(E9,'[1]Bieu phi VCX'!$A$8:$A$33,0),0)),0)</f>
        <v>0.0005</v>
      </c>
      <c r="AM9" s="22" t="n">
        <f aca="false">IF(Y9="Y",IF(P9-O9&gt;[1]Parameters!$AC$2,1.5%*15/365,1.5%*(P9-O9)/365),0)</f>
        <v>0.000616438356164384</v>
      </c>
      <c r="AN9" s="24" t="n">
        <f aca="false">IF(Z9="Y",[1]Parameters!$AD$2,0)</f>
        <v>0.003</v>
      </c>
      <c r="AO9" s="25" t="n">
        <f aca="false">IF(P9&lt;=AA9,VLOOKUP(DATEDIF(O9,P9,"m"),[1]Parameters!$L$2:$M$6,2,1),(DATEDIF(O9,P9,"m")+1)/12)</f>
        <v>1</v>
      </c>
      <c r="AP9" s="26" t="n">
        <f aca="false">(AJ9*(SUM(AD9,AE9,AF9,AH9,AI9,AK9,AL9,AN9)*K9+AG9)+AM9*K9)*AO9</f>
        <v>14311643.8356164</v>
      </c>
      <c r="AQ9" s="27" t="s">
        <v>607</v>
      </c>
    </row>
    <row r="10" customFormat="false" ht="13.8" hidden="false" customHeight="false" outlineLevel="0" collapsed="false">
      <c r="A10" s="17"/>
      <c r="B10" s="17" t="s">
        <v>610</v>
      </c>
      <c r="C10" s="0" t="s">
        <v>523</v>
      </c>
      <c r="D10" s="17" t="s">
        <v>550</v>
      </c>
      <c r="E10" s="18" t="s">
        <v>601</v>
      </c>
      <c r="F10" s="19" t="n">
        <v>0</v>
      </c>
      <c r="G10" s="18" t="s">
        <v>602</v>
      </c>
      <c r="H10" s="18" t="s">
        <v>603</v>
      </c>
      <c r="I10" s="18" t="s">
        <v>604</v>
      </c>
      <c r="J10" s="19" t="n">
        <v>400000000</v>
      </c>
      <c r="K10" s="19" t="n">
        <v>100000000</v>
      </c>
      <c r="L10" s="0" t="n">
        <v>2010</v>
      </c>
      <c r="M10" s="20" t="n">
        <v>40179</v>
      </c>
      <c r="N10" s="20" t="n">
        <v>43831</v>
      </c>
      <c r="O10" s="20" t="n">
        <v>43831</v>
      </c>
      <c r="P10" s="20" t="n">
        <v>44196</v>
      </c>
      <c r="Q10" s="21" t="s">
        <v>605</v>
      </c>
      <c r="R10" s="21" t="s">
        <v>605</v>
      </c>
      <c r="S10" s="19" t="n">
        <v>9000000</v>
      </c>
      <c r="T10" s="21" t="s">
        <v>605</v>
      </c>
      <c r="U10" s="21" t="s">
        <v>605</v>
      </c>
      <c r="V10" s="21" t="s">
        <v>605</v>
      </c>
      <c r="W10" s="21" t="s">
        <v>605</v>
      </c>
      <c r="X10" s="21" t="s">
        <v>605</v>
      </c>
      <c r="Y10" s="21" t="s">
        <v>605</v>
      </c>
      <c r="Z10" s="21" t="s">
        <v>605</v>
      </c>
      <c r="AA10" s="20" t="n">
        <f aca="false">DATE(YEAR(O10)+1,MONTH(O10),DAY(O10))</f>
        <v>44197</v>
      </c>
      <c r="AB10" s="0" t="n">
        <f aca="false">IF(G10="Trong nước", DATEDIF(DATE(YEAR(M10),MONTH(M10),1),DATE(YEAR(N10),MONTH(N10),1),"m"), DATEDIF(DATE(L10,1,1),DATE(YEAR(N10),MONTH(N10),1),"m"))</f>
        <v>120</v>
      </c>
      <c r="AC10" s="0" t="str">
        <f aca="false">VLOOKUP(AB10,[1]Parameters!$A$2:$B$6,2,1)</f>
        <v>&gt;=120</v>
      </c>
      <c r="AD10" s="22" t="n">
        <f aca="false">IF(J10&lt;=[1]Parameters!$Y$2,INDEX('[1]Bieu phi VCX'!$D$8:$N$33,MATCH(E10,'[1]Bieu phi VCX'!$A$8:$A$33,0),MATCH(AC10,'[1]Bieu phi VCX'!$D$7:$I$7,)),INDEX('[1]Bieu phi VCX'!$J$8:$O$33,MATCH(E10,'[1]Bieu phi VCX'!$A$8:$A$33,0),MATCH(AC10,'[1]Bieu phi VCX'!$J$7:$O$7,)))</f>
        <v>0.018</v>
      </c>
      <c r="AE10" s="22" t="n">
        <f aca="false">IF(Q10="Y",[1]Parameters!$Z$2,0)</f>
        <v>0.0005</v>
      </c>
      <c r="AF10" s="22" t="n">
        <f aca="false">IF(R10="Y", INDEX('[1]Bieu phi VCX'!$R$8:$W$33,MATCH(E10,'[1]Bieu phi VCX'!$A$8:$A$33,0),MATCH(AC10,'[1]Bieu phi VCX'!$R$7:$V$7,0)), 0)</f>
        <v>0.002</v>
      </c>
      <c r="AG10" s="19" t="n">
        <f aca="false">VLOOKUP(S10,[1]Parameters!$F$2:$G$5,2,0)</f>
        <v>1400000</v>
      </c>
      <c r="AH10" s="22" t="n">
        <f aca="false">IF(T10="Y", INDEX('[1]Bieu phi VCX'!$X$8:$AC$33,MATCH(E10,'[1]Bieu phi VCX'!$A$8:$A$33,0),MATCH(AC10,'[1]Bieu phi VCX'!$X$7:$AC$7,0)),0)</f>
        <v>0.004</v>
      </c>
      <c r="AI10" s="23" t="n">
        <f aca="false">IF(U10="Y",INDEX('[1]Bieu phi VCX'!$AJ$8:$AL$33,MATCH(E10,'[1]Bieu phi VCX'!$A$8:$A$33,0),MATCH(VLOOKUP(F10,[1]Parameters!$I$2:$J$4,2),'[1]Bieu phi VCX'!$AJ$7:$AL$7,0))-AD10, 0)</f>
        <v>0.032</v>
      </c>
      <c r="AJ10" s="0" t="n">
        <f aca="false">IF(V10="Y",[1]Parameters!$AA$2,1)</f>
        <v>1.5</v>
      </c>
      <c r="AK10" s="22" t="n">
        <f aca="false">IF(W10="Y", INDEX('[1]Bieu phi VCX'!$AE$8:$AE$33,MATCH(E10,'[1]Bieu phi VCX'!$A$8:$A$33,0),0),0)</f>
        <v>0.0025</v>
      </c>
      <c r="AL10" s="22" t="n">
        <f aca="false">IF(X10="Y",IF(AB10&lt;120,IF(OR(E10='[1]Bieu phi VCX'!$A$24,E10='[1]Bieu phi VCX'!$A$25,E10='[1]Bieu phi VCX'!$A$27),0.2%,IF(OR(AND(OR(H10="SEDAN",H10="HATCHBACK"),J10&gt;[1]Parameters!$AB$2),AND(OR(H10="SEDAN",H10="HATCHBACK"),I10="GERMANY")),INDEX('[1]Bieu phi VCX'!$AF$8:$AF$33,MATCH(E10,'[1]Bieu phi VCX'!$A$8:$A$33,0),0),INDEX('[1]Bieu phi VCX'!$AG$8:$AG$33,MATCH(E10,'[1]Bieu phi VCX'!$A$8:$A$33,0),0))),INDEX('[1]Bieu phi VCX'!$AH$8:$AH$33,MATCH(E10,'[1]Bieu phi VCX'!$A$8:$A$33,0),0)),0)</f>
        <v>0.0015</v>
      </c>
      <c r="AM10" s="22" t="n">
        <f aca="false">IF(Y10="Y",IF(P10-O10&gt;[1]Parameters!$AC$2,1.5%*15/365,1.5%*(P10-O10)/365),0)</f>
        <v>0.000616438356164384</v>
      </c>
      <c r="AN10" s="24" t="n">
        <f aca="false">IF(Z10="Y",[1]Parameters!$AD$2,0)</f>
        <v>0.003</v>
      </c>
      <c r="AO10" s="25" t="n">
        <f aca="false">IF(P10&lt;=AA10,VLOOKUP(DATEDIF(O10,P10,"m"),[1]Parameters!$L$2:$M$6,2,1),(DATEDIF(O10,P10,"m")+1)/12)</f>
        <v>1</v>
      </c>
      <c r="AP10" s="26" t="n">
        <f aca="false">(AJ10*(SUM(AD10,AE10,AF10,AH10,AI10,AK10,AL10,AN10)*K10+AG10)+AM10*K10)*AO10</f>
        <v>11686643.8356164</v>
      </c>
      <c r="AQ10" s="27" t="s">
        <v>607</v>
      </c>
    </row>
    <row r="11" customFormat="false" ht="13.8" hidden="false" customHeight="false" outlineLevel="0" collapsed="false">
      <c r="A11" s="17"/>
      <c r="B11" s="17" t="s">
        <v>611</v>
      </c>
      <c r="C11" s="0" t="s">
        <v>523</v>
      </c>
      <c r="D11" s="17" t="s">
        <v>550</v>
      </c>
      <c r="E11" s="18" t="s">
        <v>601</v>
      </c>
      <c r="F11" s="19" t="n">
        <v>0</v>
      </c>
      <c r="G11" s="18" t="s">
        <v>602</v>
      </c>
      <c r="H11" s="18" t="s">
        <v>603</v>
      </c>
      <c r="I11" s="18" t="s">
        <v>604</v>
      </c>
      <c r="J11" s="19" t="n">
        <v>400000000</v>
      </c>
      <c r="K11" s="19" t="n">
        <v>100000000</v>
      </c>
      <c r="L11" s="0" t="n">
        <v>2005</v>
      </c>
      <c r="M11" s="20" t="n">
        <v>38353</v>
      </c>
      <c r="N11" s="20" t="n">
        <v>43831</v>
      </c>
      <c r="O11" s="20" t="n">
        <v>43831</v>
      </c>
      <c r="P11" s="20" t="n">
        <v>44196</v>
      </c>
      <c r="Q11" s="21" t="s">
        <v>605</v>
      </c>
      <c r="R11" s="21" t="s">
        <v>605</v>
      </c>
      <c r="S11" s="19" t="n">
        <v>9000000</v>
      </c>
      <c r="T11" s="21" t="s">
        <v>605</v>
      </c>
      <c r="U11" s="21" t="s">
        <v>605</v>
      </c>
      <c r="V11" s="21" t="s">
        <v>605</v>
      </c>
      <c r="W11" s="21" t="s">
        <v>605</v>
      </c>
      <c r="X11" s="21" t="s">
        <v>605</v>
      </c>
      <c r="Y11" s="21" t="s">
        <v>605</v>
      </c>
      <c r="Z11" s="21" t="s">
        <v>605</v>
      </c>
      <c r="AA11" s="20" t="n">
        <f aca="false">DATE(YEAR(O11)+1,MONTH(O11),DAY(O11))</f>
        <v>44197</v>
      </c>
      <c r="AB11" s="0" t="n">
        <f aca="false">IF(G11="Trong nước", DATEDIF(DATE(YEAR(M11),MONTH(M11),1),DATE(YEAR(N11),MONTH(N11),1),"m"), DATEDIF(DATE(L11,1,1),DATE(YEAR(N11),MONTH(N11),1),"m"))</f>
        <v>180</v>
      </c>
      <c r="AC11" s="0" t="str">
        <f aca="false">VLOOKUP(AB11,[1]Parameters!$A$2:$B$7,2,1)</f>
        <v>&gt;=180</v>
      </c>
      <c r="AD11" s="22" t="n">
        <f aca="false">IF(J11&lt;=[1]Parameters!$Y$2,INDEX('[1]Bieu phi VCX'!$D$8:$N$33,MATCH(E11,'[1]Bieu phi VCX'!$A$8:$A$33,0),MATCH(AC11,'[1]Bieu phi VCX'!$D$7:$I$7,)),INDEX('[1]Bieu phi VCX'!$J$8:$O$33,MATCH(E11,'[1]Bieu phi VCX'!$A$8:$A$33,0),MATCH(AC11,'[1]Bieu phi VCX'!$J$7:$O$7,)))</f>
        <v>0.018</v>
      </c>
      <c r="AE11" s="22" t="n">
        <f aca="false">IF(Q11="Y",[1]Parameters!$Z$2,0)</f>
        <v>0.0005</v>
      </c>
      <c r="AF11" s="22" t="n">
        <f aca="false">IF(R11="Y", INDEX('[1]Bieu phi VCX'!$R$8:$W$33,MATCH(E11,'[1]Bieu phi VCX'!$A$8:$A$33,0),MATCH(AC11,'[1]Bieu phi VCX'!$R$7:$W$7,0)), 0)</f>
        <v>0.003</v>
      </c>
      <c r="AG11" s="19" t="n">
        <f aca="false">VLOOKUP(S11,[1]Parameters!$F$2:$G$5,2,0)</f>
        <v>1400000</v>
      </c>
      <c r="AH11" s="22" t="n">
        <f aca="false">IF(T11="Y", INDEX('[1]Bieu phi VCX'!$X$8:$AC$33,MATCH(E11,'[1]Bieu phi VCX'!$A$8:$A$33,0),MATCH(AC11,'[1]Bieu phi VCX'!$X$7:$AC$7,0)),0)</f>
        <v>0.004</v>
      </c>
      <c r="AI11" s="23" t="n">
        <f aca="false">IF(U11="Y",INDEX('[1]Bieu phi VCX'!$AJ$8:$AL$33,MATCH(E11,'[1]Bieu phi VCX'!$A$8:$A$33,0),MATCH(VLOOKUP(F11,[1]Parameters!$I$2:$J$4,2),'[1]Bieu phi VCX'!$AJ$7:$AL$7,0))-AD11, 0)</f>
        <v>0.032</v>
      </c>
      <c r="AJ11" s="0" t="n">
        <f aca="false">IF(V11="Y",[1]Parameters!$AA$2,1)</f>
        <v>1.5</v>
      </c>
      <c r="AK11" s="22" t="n">
        <f aca="false">IF(W11="Y", INDEX('[1]Bieu phi VCX'!$AE$8:$AE$33,MATCH(E11,'[1]Bieu phi VCX'!$A$8:$A$33,0),0),0)</f>
        <v>0.0025</v>
      </c>
      <c r="AL11" s="22" t="n">
        <f aca="false">IF(X11="Y",IF(AB11&lt;120,IF(OR(E11='[1]Bieu phi VCX'!$A$24,E11='[1]Bieu phi VCX'!$A$25,E11='[1]Bieu phi VCX'!$A$27),0.2%,IF(OR(AND(OR(H11="SEDAN",H11="HATCHBACK"),J11&gt;[1]Parameters!$AB$2),AND(OR(H11="SEDAN",H11="HATCHBACK"),I11="GERMANY")),INDEX('[1]Bieu phi VCX'!$AF$8:$AF$33,MATCH(E11,'[1]Bieu phi VCX'!$A$8:$A$33,0),0),INDEX('[1]Bieu phi VCX'!$AG$8:$AG$33,MATCH(E11,'[1]Bieu phi VCX'!$A$8:$A$33,0),0))),INDEX('[1]Bieu phi VCX'!$AH$8:$AH$33,MATCH(E11,'[1]Bieu phi VCX'!$A$8:$A$33,0),0)),0)</f>
        <v>0.0015</v>
      </c>
      <c r="AM11" s="22" t="n">
        <f aca="false">IF(Y11="Y",IF(P11-O11&gt;[1]Parameters!$AC$2,1.5%*15/365,1.5%*(P11-O11)/365),0)</f>
        <v>0.000616438356164384</v>
      </c>
      <c r="AN11" s="24" t="n">
        <f aca="false">IF(Z11="Y",[1]Parameters!$AD$2,0)</f>
        <v>0.003</v>
      </c>
      <c r="AO11" s="25" t="n">
        <f aca="false">IF(P11&lt;=AA11,VLOOKUP(DATEDIF(O11,P11,"m"),[1]Parameters!$L$2:$M$6,2,1),(DATEDIF(O11,P11,"m")+1)/12)</f>
        <v>1</v>
      </c>
      <c r="AP11" s="26" t="n">
        <f aca="false">(AJ11*(SUM(AD11,AE11,AF11,AH11,AI11,AK11,AL11,AN11)*K11+AG11)+AM11*K11)*AO11</f>
        <v>11836643.8356164</v>
      </c>
      <c r="AQ11" s="27" t="s">
        <v>607</v>
      </c>
    </row>
    <row r="12" customFormat="false" ht="13.8" hidden="false" customHeight="false" outlineLevel="0" collapsed="false">
      <c r="A12" s="17" t="s">
        <v>613</v>
      </c>
      <c r="B12" s="17" t="s">
        <v>600</v>
      </c>
      <c r="C12" s="0" t="s">
        <v>523</v>
      </c>
      <c r="D12" s="17" t="s">
        <v>550</v>
      </c>
      <c r="E12" s="18" t="s">
        <v>601</v>
      </c>
      <c r="F12" s="19" t="n">
        <v>0</v>
      </c>
      <c r="G12" s="18" t="s">
        <v>602</v>
      </c>
      <c r="H12" s="18" t="s">
        <v>603</v>
      </c>
      <c r="I12" s="18" t="s">
        <v>604</v>
      </c>
      <c r="J12" s="19" t="n">
        <v>410000000</v>
      </c>
      <c r="K12" s="19" t="n">
        <v>400000000</v>
      </c>
      <c r="L12" s="0" t="n">
        <v>2020</v>
      </c>
      <c r="M12" s="20" t="n">
        <v>43831</v>
      </c>
      <c r="N12" s="20" t="n">
        <v>43831</v>
      </c>
      <c r="O12" s="20" t="n">
        <v>43831</v>
      </c>
      <c r="P12" s="20" t="n">
        <v>44196</v>
      </c>
      <c r="Q12" s="21" t="s">
        <v>605</v>
      </c>
      <c r="R12" s="21" t="s">
        <v>605</v>
      </c>
      <c r="S12" s="19" t="s">
        <v>606</v>
      </c>
      <c r="T12" s="21" t="s">
        <v>605</v>
      </c>
      <c r="U12" s="21" t="s">
        <v>605</v>
      </c>
      <c r="V12" s="21" t="s">
        <v>605</v>
      </c>
      <c r="W12" s="21" t="s">
        <v>605</v>
      </c>
      <c r="X12" s="21" t="s">
        <v>605</v>
      </c>
      <c r="Y12" s="21" t="s">
        <v>605</v>
      </c>
      <c r="Z12" s="21" t="s">
        <v>605</v>
      </c>
      <c r="AA12" s="20" t="n">
        <f aca="false">DATE(YEAR(O12)+1,MONTH(O12),DAY(O12))</f>
        <v>44197</v>
      </c>
      <c r="AB12" s="0" t="n">
        <f aca="false">IF(G12="Trong nước", DATEDIF(DATE(YEAR(M12),MONTH(M12),1),DATE(YEAR(N12),MONTH(N12),1),"m"), DATEDIF(DATE(L12,1,1),DATE(YEAR(N12),MONTH(N12),1),"m"))</f>
        <v>0</v>
      </c>
      <c r="AC12" s="0" t="str">
        <f aca="false">VLOOKUP(AB12,[1]Parameters!$A$2:$B$6,2,1)</f>
        <v>&lt;6</v>
      </c>
      <c r="AD12" s="22" t="n">
        <f aca="false">IF(J12&lt;=[1]Parameters!$Y$2,INDEX('[1]Bieu phi VCX'!$D$8:$N$33,MATCH(E12,'[1]Bieu phi VCX'!$A$8:$A$33,0),MATCH(AC12,'[1]Bieu phi VCX'!$D$7:$I$7,)),INDEX('[1]Bieu phi VCX'!$J$8:$O$33,MATCH(E12,'[1]Bieu phi VCX'!$A$8:$A$33,0),MATCH(AC12,'[1]Bieu phi VCX'!$J$7:$O$7,)))</f>
        <v>0.011</v>
      </c>
      <c r="AE12" s="22" t="n">
        <f aca="false">IF(Q12="Y",[1]Parameters!$Z$2,0)</f>
        <v>0.0005</v>
      </c>
      <c r="AF12" s="22" t="n">
        <f aca="false">IF(R12="Y", INDEX('[1]Bieu phi VCX'!$R$8:$W$33,MATCH(E12,'[1]Bieu phi VCX'!$A$8:$A$33,0),MATCH(AC12,'[1]Bieu phi VCX'!$R$7:$V$7,0)), 0)</f>
        <v>0</v>
      </c>
      <c r="AG12" s="19" t="n">
        <f aca="false">VLOOKUP(S12,[1]Parameters!$F$2:$G$5,2,0)</f>
        <v>0</v>
      </c>
      <c r="AH12" s="22" t="n">
        <f aca="false">IF(T12="Y", INDEX('[1]Bieu phi VCX'!$X$8:$AB$33,MATCH(E12,'[1]Bieu phi VCX'!$A$8:$A$33,0),MATCH(AC12,'[1]Bieu phi VCX'!$X$7:$AB$7,0)),0)</f>
        <v>0.001</v>
      </c>
      <c r="AI12" s="23" t="n">
        <f aca="false">IF(U12="Y",INDEX('[1]Bieu phi VCX'!$AJ$8:$AL$33,MATCH(E12,'[1]Bieu phi VCX'!$A$8:$A$33,0),MATCH(VLOOKUP(F12,[1]Parameters!$I$2:$J$4,2),'[1]Bieu phi VCX'!$AJ$7:$AL$7,0))-AD12, 0)</f>
        <v>0.039</v>
      </c>
      <c r="AJ12" s="0" t="n">
        <f aca="false">IF(V12="Y",[1]Parameters!$AA$2,1)</f>
        <v>1.5</v>
      </c>
      <c r="AK12" s="22" t="n">
        <f aca="false">IF(W12="Y", INDEX('[1]Bieu phi VCX'!$AE$8:$AE$33,MATCH(E12,'[1]Bieu phi VCX'!$A$8:$A$33,0),0),0)</f>
        <v>0.0025</v>
      </c>
      <c r="AL12" s="22" t="n">
        <f aca="false">IF(X12="Y",IF(AB12&lt;120,IF(OR(E12='[1]Bieu phi VCX'!$A$24,E12='[1]Bieu phi VCX'!$A$25,E12='[1]Bieu phi VCX'!$A$27),0.2%,IF(OR(AND(OR(H12="SEDAN",H12="HATCHBACK"),J12&gt;[1]Parameters!$AB$2),AND(OR(H12="SEDAN",H12="HATCHBACK"),I12="GERMANY")),INDEX('[1]Bieu phi VCX'!$AF$8:$AF$33,MATCH(E12,'[1]Bieu phi VCX'!$A$8:$A$33,0),0),INDEX('[1]Bieu phi VCX'!$AG$8:$AG$33,MATCH(E12,'[1]Bieu phi VCX'!$A$8:$A$33,0),0))),INDEX('[1]Bieu phi VCX'!$AH$8:$AH$33,MATCH(E12,'[1]Bieu phi VCX'!$A$8:$A$33,0),0)),0)</f>
        <v>0.0005</v>
      </c>
      <c r="AM12" s="22" t="n">
        <f aca="false">IF(Y12="Y",IF(P12-O12&gt;[1]Parameters!$AC$2,1.5%*15/365,1.5%*(P12-O12)/365),0)</f>
        <v>0.000616438356164384</v>
      </c>
      <c r="AN12" s="24" t="n">
        <f aca="false">IF(Z12="Y",[1]Parameters!$AD$2,0)</f>
        <v>0.003</v>
      </c>
      <c r="AO12" s="25" t="n">
        <f aca="false">IF(P12&lt;=AA12,VLOOKUP(DATEDIF(O12,P12,"m"),[1]Parameters!$L$2:$M$6,2,1),(DATEDIF(O12,P12,"m")+1)/12)</f>
        <v>1</v>
      </c>
      <c r="AP12" s="26" t="n">
        <f aca="false">(AJ12*(SUM(AD12,AE12,AF12,AH12,AI12,AK12,AL12,AN12)*K12+AG12)+AM12*K12)*AO12</f>
        <v>34746575.3424658</v>
      </c>
      <c r="AQ12" s="27" t="s">
        <v>607</v>
      </c>
    </row>
    <row r="13" customFormat="false" ht="13.8" hidden="false" customHeight="false" outlineLevel="0" collapsed="false">
      <c r="A13" s="17"/>
      <c r="B13" s="17" t="s">
        <v>608</v>
      </c>
      <c r="C13" s="0" t="s">
        <v>523</v>
      </c>
      <c r="D13" s="17" t="s">
        <v>550</v>
      </c>
      <c r="E13" s="18" t="s">
        <v>601</v>
      </c>
      <c r="F13" s="19" t="n">
        <v>0</v>
      </c>
      <c r="G13" s="18" t="s">
        <v>602</v>
      </c>
      <c r="H13" s="18" t="s">
        <v>603</v>
      </c>
      <c r="I13" s="18" t="s">
        <v>604</v>
      </c>
      <c r="J13" s="19" t="n">
        <v>500000000</v>
      </c>
      <c r="K13" s="19" t="n">
        <v>400000000</v>
      </c>
      <c r="L13" s="0" t="n">
        <v>2017</v>
      </c>
      <c r="M13" s="20" t="n">
        <v>42736</v>
      </c>
      <c r="N13" s="20" t="n">
        <v>43831</v>
      </c>
      <c r="O13" s="20" t="n">
        <v>43831</v>
      </c>
      <c r="P13" s="20" t="n">
        <v>44196</v>
      </c>
      <c r="Q13" s="21" t="s">
        <v>605</v>
      </c>
      <c r="R13" s="21" t="s">
        <v>605</v>
      </c>
      <c r="S13" s="19" t="s">
        <v>606</v>
      </c>
      <c r="T13" s="21" t="s">
        <v>605</v>
      </c>
      <c r="U13" s="21" t="s">
        <v>605</v>
      </c>
      <c r="V13" s="21" t="s">
        <v>605</v>
      </c>
      <c r="W13" s="21" t="s">
        <v>605</v>
      </c>
      <c r="X13" s="21" t="s">
        <v>605</v>
      </c>
      <c r="Y13" s="21" t="s">
        <v>605</v>
      </c>
      <c r="Z13" s="21" t="s">
        <v>605</v>
      </c>
      <c r="AA13" s="20" t="n">
        <f aca="false">DATE(YEAR(O13)+1,MONTH(O13),DAY(O13))</f>
        <v>44197</v>
      </c>
      <c r="AB13" s="0" t="n">
        <f aca="false">IF(G13="Trong nước", DATEDIF(DATE(YEAR(M13),MONTH(M13),1),DATE(YEAR(N13),MONTH(N13),1),"m"), DATEDIF(DATE(L13,1,1),DATE(YEAR(N13),MONTH(N13),1),"m"))</f>
        <v>36</v>
      </c>
      <c r="AC13" s="0" t="str">
        <f aca="false">VLOOKUP(AB13,[1]Parameters!$A$2:$B$6,2,1)</f>
        <v>36-72</v>
      </c>
      <c r="AD13" s="22" t="n">
        <f aca="false">IF(J13&lt;=[1]Parameters!$Y$2,INDEX('[1]Bieu phi VCX'!$D$8:$N$33,MATCH(E13,'[1]Bieu phi VCX'!$A$8:$A$33,0),MATCH(AC13,'[1]Bieu phi VCX'!$D$7:$I$7,)),INDEX('[1]Bieu phi VCX'!$J$8:$O$33,MATCH(E13,'[1]Bieu phi VCX'!$A$8:$A$33,0),MATCH(AC13,'[1]Bieu phi VCX'!$J$7:$O$7,)))</f>
        <v>0.012</v>
      </c>
      <c r="AE13" s="22" t="n">
        <f aca="false">IF(Q13="Y",[1]Parameters!$Z$2,0)</f>
        <v>0.0005</v>
      </c>
      <c r="AF13" s="22" t="n">
        <f aca="false">IF(R13="Y", INDEX('[1]Bieu phi VCX'!$R$8:$W$33,MATCH(E13,'[1]Bieu phi VCX'!$A$8:$A$33,0),MATCH(AC13,'[1]Bieu phi VCX'!$R$7:$V$7,0)), 0)</f>
        <v>0.001</v>
      </c>
      <c r="AG13" s="19" t="n">
        <f aca="false">VLOOKUP(S13,[1]Parameters!$F$2:$G$5,2,0)</f>
        <v>0</v>
      </c>
      <c r="AH13" s="22" t="n">
        <f aca="false">IF(T13="Y", INDEX('[1]Bieu phi VCX'!$X$8:$AB$33,MATCH(E13,'[1]Bieu phi VCX'!$A$8:$A$33,0),MATCH(AC13,'[1]Bieu phi VCX'!$X$7:$AB$7,0)),0)</f>
        <v>0.002</v>
      </c>
      <c r="AI13" s="23" t="n">
        <f aca="false">IF(U13="Y",INDEX('[1]Bieu phi VCX'!$AJ$8:$AL$33,MATCH(E13,'[1]Bieu phi VCX'!$A$8:$A$33,0),MATCH(VLOOKUP(F13,[1]Parameters!$I$2:$J$4,2),'[1]Bieu phi VCX'!$AJ$7:$AL$7,0))-AD13, 0)</f>
        <v>0.038</v>
      </c>
      <c r="AJ13" s="0" t="n">
        <f aca="false">IF(V13="Y",[1]Parameters!$AA$2,1)</f>
        <v>1.5</v>
      </c>
      <c r="AK13" s="22" t="n">
        <f aca="false">IF(W13="Y", INDEX('[1]Bieu phi VCX'!$AE$8:$AE$33,MATCH(E13,'[1]Bieu phi VCX'!$A$8:$A$33,0),0),0)</f>
        <v>0.0025</v>
      </c>
      <c r="AL13" s="22" t="n">
        <f aca="false">IF(X13="Y",IF(AB13&lt;120,IF(OR(E13='[1]Bieu phi VCX'!$A$24,E13='[1]Bieu phi VCX'!$A$25,E13='[1]Bieu phi VCX'!$A$27),0.2%,IF(OR(AND(OR(H13="SEDAN",H13="HATCHBACK"),J13&gt;[1]Parameters!$AB$2),AND(OR(H13="SEDAN",H13="HATCHBACK"),I13="GERMANY")),INDEX('[1]Bieu phi VCX'!$AF$8:$AF$33,MATCH(E13,'[1]Bieu phi VCX'!$A$8:$A$33,0),0),INDEX('[1]Bieu phi VCX'!$AG$8:$AG$33,MATCH(E13,'[1]Bieu phi VCX'!$A$8:$A$33,0),0))),INDEX('[1]Bieu phi VCX'!$AH$8:$AH$33,MATCH(E13,'[1]Bieu phi VCX'!$A$8:$A$33,0),0)),0)</f>
        <v>0.0005</v>
      </c>
      <c r="AM13" s="22" t="n">
        <f aca="false">IF(Y13="Y",IF(P13-O13&gt;[1]Parameters!$AC$2,1.5%*15/365,1.5%*(P13-O13)/365),0)</f>
        <v>0.000616438356164384</v>
      </c>
      <c r="AN13" s="24" t="n">
        <f aca="false">IF(Z13="Y",[1]Parameters!$AD$2,0)</f>
        <v>0.003</v>
      </c>
      <c r="AO13" s="25" t="n">
        <f aca="false">IF(P13&lt;=AA13,VLOOKUP(DATEDIF(O13,P13,"m"),[1]Parameters!$L$2:$M$6,2,1),(DATEDIF(O13,P13,"m")+1)/12)</f>
        <v>1</v>
      </c>
      <c r="AP13" s="26" t="n">
        <f aca="false">(AJ13*(SUM(AD13,AE13,AF13,AH13,AI13,AK13,AL13,AN13)*K13+AG13)+AM13*K13)*AO13</f>
        <v>35946575.3424658</v>
      </c>
      <c r="AQ13" s="27" t="s">
        <v>607</v>
      </c>
    </row>
    <row r="14" customFormat="false" ht="13.8" hidden="false" customHeight="false" outlineLevel="0" collapsed="false">
      <c r="A14" s="17"/>
      <c r="B14" s="17" t="s">
        <v>609</v>
      </c>
      <c r="C14" s="0" t="s">
        <v>523</v>
      </c>
      <c r="D14" s="17" t="s">
        <v>550</v>
      </c>
      <c r="E14" s="18" t="s">
        <v>601</v>
      </c>
      <c r="F14" s="19" t="n">
        <v>0</v>
      </c>
      <c r="G14" s="18" t="s">
        <v>602</v>
      </c>
      <c r="H14" s="18" t="s">
        <v>603</v>
      </c>
      <c r="I14" s="18" t="s">
        <v>604</v>
      </c>
      <c r="J14" s="19" t="n">
        <v>2600000000</v>
      </c>
      <c r="K14" s="19" t="n">
        <v>400000000</v>
      </c>
      <c r="L14" s="0" t="n">
        <v>2014</v>
      </c>
      <c r="M14" s="20" t="n">
        <v>41640</v>
      </c>
      <c r="N14" s="20" t="n">
        <v>43831</v>
      </c>
      <c r="O14" s="20" t="n">
        <v>43831</v>
      </c>
      <c r="P14" s="20" t="n">
        <v>44196</v>
      </c>
      <c r="Q14" s="21" t="s">
        <v>605</v>
      </c>
      <c r="R14" s="21" t="s">
        <v>605</v>
      </c>
      <c r="S14" s="19" t="s">
        <v>606</v>
      </c>
      <c r="T14" s="21" t="s">
        <v>605</v>
      </c>
      <c r="U14" s="21" t="s">
        <v>605</v>
      </c>
      <c r="V14" s="21" t="s">
        <v>605</v>
      </c>
      <c r="W14" s="21" t="s">
        <v>605</v>
      </c>
      <c r="X14" s="21" t="s">
        <v>605</v>
      </c>
      <c r="Y14" s="21" t="s">
        <v>605</v>
      </c>
      <c r="Z14" s="21" t="s">
        <v>605</v>
      </c>
      <c r="AA14" s="20" t="n">
        <f aca="false">DATE(YEAR(O14)+1,MONTH(O14),DAY(O14))</f>
        <v>44197</v>
      </c>
      <c r="AB14" s="0" t="n">
        <f aca="false">IF(G14="Trong nước", DATEDIF(DATE(YEAR(M14),MONTH(M14),1),DATE(YEAR(N14),MONTH(N14),1),"m"), DATEDIF(DATE(L14,1,1),DATE(YEAR(N14),MONTH(N14),1),"m"))</f>
        <v>72</v>
      </c>
      <c r="AC14" s="0" t="str">
        <f aca="false">VLOOKUP(AB14,[1]Parameters!$A$2:$B$6,2,1)</f>
        <v>72-120</v>
      </c>
      <c r="AD14" s="22" t="n">
        <f aca="false">IF(J14&lt;=[1]Parameters!$Y$2,INDEX('[1]Bieu phi VCX'!$D$8:$N$33,MATCH(E14,'[1]Bieu phi VCX'!$A$8:$A$33,0),MATCH(AC14,'[1]Bieu phi VCX'!$D$7:$I$7,)),INDEX('[1]Bieu phi VCX'!$J$8:$O$33,MATCH(E14,'[1]Bieu phi VCX'!$A$8:$A$33,0),MATCH(AC14,'[1]Bieu phi VCX'!$J$7:$O$7,)))</f>
        <v>0.014</v>
      </c>
      <c r="AE14" s="22" t="n">
        <f aca="false">IF(Q14="Y",[1]Parameters!$Z$2,0)</f>
        <v>0.0005</v>
      </c>
      <c r="AF14" s="22" t="n">
        <f aca="false">IF(R14="Y", INDEX('[1]Bieu phi VCX'!$R$8:$W$33,MATCH(E14,'[1]Bieu phi VCX'!$A$8:$A$33,0),MATCH(AC14,'[1]Bieu phi VCX'!$R$7:$V$7,0)), 0)</f>
        <v>0.0015</v>
      </c>
      <c r="AG14" s="19" t="n">
        <f aca="false">VLOOKUP(S14,[1]Parameters!$F$2:$G$5,2,0)</f>
        <v>0</v>
      </c>
      <c r="AH14" s="22" t="n">
        <f aca="false">IF(T14="Y", INDEX('[1]Bieu phi VCX'!$X$8:$AB$33,MATCH(E14,'[1]Bieu phi VCX'!$A$8:$A$33,0),MATCH(AC14,'[1]Bieu phi VCX'!$X$7:$AB$7,0)),0)</f>
        <v>0.003</v>
      </c>
      <c r="AI14" s="23" t="n">
        <f aca="false">IF(U14="Y",INDEX('[1]Bieu phi VCX'!$AJ$8:$AL$33,MATCH(E14,'[1]Bieu phi VCX'!$A$8:$A$33,0),MATCH(VLOOKUP(F14,[1]Parameters!$I$2:$J$4,2),'[1]Bieu phi VCX'!$AJ$7:$AL$7,0))-AD14, 0)</f>
        <v>0.036</v>
      </c>
      <c r="AJ14" s="0" t="n">
        <f aca="false">IF(V14="Y",[1]Parameters!$AA$2,1)</f>
        <v>1.5</v>
      </c>
      <c r="AK14" s="22" t="n">
        <f aca="false">IF(W14="Y", INDEX('[1]Bieu phi VCX'!$AE$8:$AE$33,MATCH(E14,'[1]Bieu phi VCX'!$A$8:$A$33,0),0),0)</f>
        <v>0.0025</v>
      </c>
      <c r="AL14" s="22" t="n">
        <f aca="false">IF(X14="Y",IF(AB14&lt;120,IF(OR(E14='[1]Bieu phi VCX'!$A$24,E14='[1]Bieu phi VCX'!$A$25,E14='[1]Bieu phi VCX'!$A$27),0.2%,IF(OR(AND(OR(H14="SEDAN",H14="HATCHBACK"),J14&gt;[1]Parameters!$AB$2),AND(OR(H14="SEDAN",H14="HATCHBACK"),I14="GERMANY")),INDEX('[1]Bieu phi VCX'!$AF$8:$AF$33,MATCH(E14,'[1]Bieu phi VCX'!$A$8:$A$33,0),0),INDEX('[1]Bieu phi VCX'!$AG$8:$AG$33,MATCH(E14,'[1]Bieu phi VCX'!$A$8:$A$33,0),0))),INDEX('[1]Bieu phi VCX'!$AH$8:$AH$33,MATCH(E14,'[1]Bieu phi VCX'!$A$8:$A$33,0),0)),0)</f>
        <v>0.0005</v>
      </c>
      <c r="AM14" s="22" t="n">
        <f aca="false">IF(Y14="Y",IF(P14-O14&gt;[1]Parameters!$AC$2,1.5%*15/365,1.5%*(P14-O14)/365),0)</f>
        <v>0.000616438356164384</v>
      </c>
      <c r="AN14" s="24" t="n">
        <f aca="false">IF(Z14="Y",[1]Parameters!$AD$2,0)</f>
        <v>0.003</v>
      </c>
      <c r="AO14" s="25" t="n">
        <f aca="false">IF(P14&lt;=AA14,VLOOKUP(DATEDIF(O14,P14,"m"),[1]Parameters!$L$2:$M$6,2,1),(DATEDIF(O14,P14,"m")+1)/12)</f>
        <v>1</v>
      </c>
      <c r="AP14" s="26" t="n">
        <f aca="false">(AJ14*(SUM(AD14,AE14,AF14,AH14,AI14,AK14,AL14,AN14)*K14+AG14)+AM14*K14)*AO14</f>
        <v>36846575.3424658</v>
      </c>
      <c r="AQ14" s="27" t="s">
        <v>607</v>
      </c>
    </row>
    <row r="15" customFormat="false" ht="13.8" hidden="false" customHeight="false" outlineLevel="0" collapsed="false">
      <c r="A15" s="17"/>
      <c r="B15" s="17" t="s">
        <v>610</v>
      </c>
      <c r="C15" s="0" t="s">
        <v>523</v>
      </c>
      <c r="D15" s="17" t="s">
        <v>550</v>
      </c>
      <c r="E15" s="18" t="s">
        <v>601</v>
      </c>
      <c r="F15" s="19" t="n">
        <v>0</v>
      </c>
      <c r="G15" s="18" t="s">
        <v>602</v>
      </c>
      <c r="H15" s="18" t="s">
        <v>603</v>
      </c>
      <c r="I15" s="18" t="s">
        <v>604</v>
      </c>
      <c r="J15" s="19" t="n">
        <v>410000000</v>
      </c>
      <c r="K15" s="19" t="n">
        <v>400000000</v>
      </c>
      <c r="L15" s="0" t="n">
        <v>2010</v>
      </c>
      <c r="M15" s="20" t="n">
        <v>40179</v>
      </c>
      <c r="N15" s="20" t="n">
        <v>43831</v>
      </c>
      <c r="O15" s="20" t="n">
        <v>43831</v>
      </c>
      <c r="P15" s="20" t="n">
        <v>44196</v>
      </c>
      <c r="Q15" s="21" t="s">
        <v>605</v>
      </c>
      <c r="R15" s="21" t="s">
        <v>605</v>
      </c>
      <c r="S15" s="19" t="s">
        <v>606</v>
      </c>
      <c r="T15" s="21" t="s">
        <v>605</v>
      </c>
      <c r="U15" s="21" t="s">
        <v>605</v>
      </c>
      <c r="V15" s="21" t="s">
        <v>605</v>
      </c>
      <c r="W15" s="21" t="s">
        <v>605</v>
      </c>
      <c r="X15" s="21" t="s">
        <v>605</v>
      </c>
      <c r="Y15" s="21" t="s">
        <v>605</v>
      </c>
      <c r="Z15" s="21" t="s">
        <v>605</v>
      </c>
      <c r="AA15" s="20" t="n">
        <f aca="false">DATE(YEAR(O15)+1,MONTH(O15),DAY(O15))</f>
        <v>44197</v>
      </c>
      <c r="AB15" s="0" t="n">
        <f aca="false">IF(G15="Trong nước", DATEDIF(DATE(YEAR(M15),MONTH(M15),1),DATE(YEAR(N15),MONTH(N15),1),"m"), DATEDIF(DATE(L15,1,1),DATE(YEAR(N15),MONTH(N15),1),"m"))</f>
        <v>120</v>
      </c>
      <c r="AC15" s="0" t="str">
        <f aca="false">VLOOKUP(AB15,[1]Parameters!$A$2:$B$6,2,1)</f>
        <v>&gt;=120</v>
      </c>
      <c r="AD15" s="22" t="n">
        <f aca="false">IF(J15&lt;=[1]Parameters!$Y$2,INDEX('[1]Bieu phi VCX'!$D$8:$N$33,MATCH(E15,'[1]Bieu phi VCX'!$A$8:$A$33,0),MATCH(AC15,'[1]Bieu phi VCX'!$D$7:$I$7,)),INDEX('[1]Bieu phi VCX'!$J$8:$O$33,MATCH(E15,'[1]Bieu phi VCX'!$A$8:$A$33,0),MATCH(AC15,'[1]Bieu phi VCX'!$J$7:$O$7,)))</f>
        <v>0.018</v>
      </c>
      <c r="AE15" s="22" t="n">
        <f aca="false">IF(Q15="Y",[1]Parameters!$Z$2,0)</f>
        <v>0.0005</v>
      </c>
      <c r="AF15" s="22" t="n">
        <f aca="false">IF(R15="Y", INDEX('[1]Bieu phi VCX'!$R$8:$W$33,MATCH(E15,'[1]Bieu phi VCX'!$A$8:$A$33,0),MATCH(AC15,'[1]Bieu phi VCX'!$R$7:$V$7,0)), 0)</f>
        <v>0.002</v>
      </c>
      <c r="AG15" s="19" t="n">
        <f aca="false">VLOOKUP(S15,[1]Parameters!$F$2:$G$5,2,0)</f>
        <v>0</v>
      </c>
      <c r="AH15" s="22" t="n">
        <f aca="false">IF(T15="Y", INDEX('[1]Bieu phi VCX'!$X$8:$AB$33,MATCH(E15,'[1]Bieu phi VCX'!$A$8:$A$33,0),MATCH(AC15,'[1]Bieu phi VCX'!$X$7:$AB$7,0)),0)</f>
        <v>0.004</v>
      </c>
      <c r="AI15" s="23" t="n">
        <f aca="false">IF(U15="Y",INDEX('[1]Bieu phi VCX'!$AJ$8:$AL$33,MATCH(E15,'[1]Bieu phi VCX'!$A$8:$A$33,0),MATCH(VLOOKUP(F15,[1]Parameters!$I$2:$J$4,2),'[1]Bieu phi VCX'!$AJ$7:$AL$7,0))-AD15, 0)</f>
        <v>0.032</v>
      </c>
      <c r="AJ15" s="0" t="n">
        <f aca="false">IF(V15="Y",[1]Parameters!$AA$2,1)</f>
        <v>1.5</v>
      </c>
      <c r="AK15" s="22" t="n">
        <f aca="false">IF(W15="Y", INDEX('[1]Bieu phi VCX'!$AE$8:$AE$33,MATCH(E15,'[1]Bieu phi VCX'!$A$8:$A$33,0),0),0)</f>
        <v>0.0025</v>
      </c>
      <c r="AL15" s="22" t="n">
        <f aca="false">IF(X15="Y",IF(AB15&lt;120,IF(OR(E15='[1]Bieu phi VCX'!$A$24,E15='[1]Bieu phi VCX'!$A$25,E15='[1]Bieu phi VCX'!$A$27),0.2%,IF(OR(AND(OR(H15="SEDAN",H15="HATCHBACK"),J15&gt;[1]Parameters!$AB$2),AND(OR(H15="SEDAN",H15="HATCHBACK"),I15="GERMANY")),INDEX('[1]Bieu phi VCX'!$AF$8:$AF$33,MATCH(E15,'[1]Bieu phi VCX'!$A$8:$A$33,0),0),INDEX('[1]Bieu phi VCX'!$AG$8:$AG$33,MATCH(E15,'[1]Bieu phi VCX'!$A$8:$A$33,0),0))),INDEX('[1]Bieu phi VCX'!$AH$8:$AH$33,MATCH(E15,'[1]Bieu phi VCX'!$A$8:$A$33,0),0)),0)</f>
        <v>0.0015</v>
      </c>
      <c r="AM15" s="22" t="n">
        <f aca="false">IF(Y15="Y",IF(P15-O15&gt;[1]Parameters!$AC$2,1.5%*15/365,1.5%*(P15-O15)/365),0)</f>
        <v>0.000616438356164384</v>
      </c>
      <c r="AN15" s="24" t="n">
        <f aca="false">IF(Z15="Y",[1]Parameters!$AD$2,0)</f>
        <v>0.003</v>
      </c>
      <c r="AO15" s="25" t="n">
        <f aca="false">IF(P15&lt;=AA15,VLOOKUP(DATEDIF(O15,P15,"m"),[1]Parameters!$L$2:$M$6,2,1),(DATEDIF(O15,P15,"m")+1)/12)</f>
        <v>1</v>
      </c>
      <c r="AP15" s="26" t="n">
        <f aca="false">(AJ15*(SUM(AD15,AE15,AF15,AH15,AI15,AK15,AL15,AN15)*K15+AG15)+AM15*K15)*AO15</f>
        <v>38346575.3424658</v>
      </c>
      <c r="AQ15" s="27" t="s">
        <v>607</v>
      </c>
    </row>
    <row r="16" customFormat="false" ht="13.8" hidden="false" customHeight="false" outlineLevel="0" collapsed="false">
      <c r="A16" s="17"/>
      <c r="B16" s="17" t="s">
        <v>611</v>
      </c>
      <c r="C16" s="0" t="s">
        <v>523</v>
      </c>
      <c r="D16" s="17" t="s">
        <v>550</v>
      </c>
      <c r="E16" s="18" t="s">
        <v>601</v>
      </c>
      <c r="F16" s="19" t="n">
        <v>0</v>
      </c>
      <c r="G16" s="18" t="s">
        <v>602</v>
      </c>
      <c r="H16" s="18" t="s">
        <v>603</v>
      </c>
      <c r="I16" s="18" t="s">
        <v>604</v>
      </c>
      <c r="J16" s="19" t="n">
        <v>410000000</v>
      </c>
      <c r="K16" s="19" t="n">
        <v>100000000</v>
      </c>
      <c r="L16" s="0" t="n">
        <v>2005</v>
      </c>
      <c r="M16" s="20" t="n">
        <v>38353</v>
      </c>
      <c r="N16" s="20" t="n">
        <v>43831</v>
      </c>
      <c r="O16" s="20" t="n">
        <v>43831</v>
      </c>
      <c r="P16" s="20" t="n">
        <v>44196</v>
      </c>
      <c r="Q16" s="21" t="s">
        <v>605</v>
      </c>
      <c r="R16" s="21" t="s">
        <v>605</v>
      </c>
      <c r="S16" s="19" t="n">
        <v>9000000</v>
      </c>
      <c r="T16" s="21" t="s">
        <v>605</v>
      </c>
      <c r="U16" s="21" t="s">
        <v>605</v>
      </c>
      <c r="V16" s="21" t="s">
        <v>605</v>
      </c>
      <c r="W16" s="21" t="s">
        <v>605</v>
      </c>
      <c r="X16" s="21" t="s">
        <v>605</v>
      </c>
      <c r="Y16" s="21" t="s">
        <v>605</v>
      </c>
      <c r="Z16" s="21" t="s">
        <v>605</v>
      </c>
      <c r="AA16" s="20" t="n">
        <f aca="false">DATE(YEAR(O16)+1,MONTH(O16),DAY(O16))</f>
        <v>44197</v>
      </c>
      <c r="AB16" s="0" t="n">
        <f aca="false">IF(G16="Trong nước", DATEDIF(DATE(YEAR(M16),MONTH(M16),1),DATE(YEAR(N16),MONTH(N16),1),"m"), DATEDIF(DATE(L16,1,1),DATE(YEAR(N16),MONTH(N16),1),"m"))</f>
        <v>180</v>
      </c>
      <c r="AC16" s="0" t="str">
        <f aca="false">VLOOKUP(AB16,[1]Parameters!$A$2:$B$7,2,1)</f>
        <v>&gt;=180</v>
      </c>
      <c r="AD16" s="22" t="n">
        <f aca="false">IF(J16&lt;=[1]Parameters!$Y$2,INDEX('[1]Bieu phi VCX'!$D$8:$N$33,MATCH(E16,'[1]Bieu phi VCX'!$A$8:$A$33,0),MATCH(AC16,'[1]Bieu phi VCX'!$D$7:$I$7,)),INDEX('[1]Bieu phi VCX'!$J$8:$O$33,MATCH(E16,'[1]Bieu phi VCX'!$A$8:$A$33,0),MATCH(AC16,'[1]Bieu phi VCX'!$J$7:$O$7,)))</f>
        <v>0.018</v>
      </c>
      <c r="AE16" s="22" t="n">
        <f aca="false">IF(Q16="Y",[1]Parameters!$Z$2,0)</f>
        <v>0.0005</v>
      </c>
      <c r="AF16" s="22" t="n">
        <f aca="false">IF(R16="Y", INDEX('[1]Bieu phi VCX'!$R$8:$W$33,MATCH(E16,'[1]Bieu phi VCX'!$A$8:$A$33,0),MATCH(AC16,'[1]Bieu phi VCX'!$R$7:$W$7,0)), 0)</f>
        <v>0.003</v>
      </c>
      <c r="AG16" s="19" t="n">
        <f aca="false">VLOOKUP(S16,[1]Parameters!$F$2:$G$5,2,0)</f>
        <v>1400000</v>
      </c>
      <c r="AH16" s="22" t="n">
        <f aca="false">IF(T16="Y", INDEX('[1]Bieu phi VCX'!$X$8:$AC$33,MATCH(E16,'[1]Bieu phi VCX'!$A$8:$A$33,0),MATCH(AC16,'[1]Bieu phi VCX'!$X$7:$AC$7,0)),0)</f>
        <v>0.004</v>
      </c>
      <c r="AI16" s="23" t="n">
        <f aca="false">IF(U16="Y",INDEX('[1]Bieu phi VCX'!$AJ$8:$AL$33,MATCH(E16,'[1]Bieu phi VCX'!$A$8:$A$33,0),MATCH(VLOOKUP(F16,[1]Parameters!$I$2:$J$4,2),'[1]Bieu phi VCX'!$AJ$7:$AL$7,0))-AD16, 0)</f>
        <v>0.032</v>
      </c>
      <c r="AJ16" s="0" t="n">
        <f aca="false">IF(V16="Y",[1]Parameters!$AA$2,1)</f>
        <v>1.5</v>
      </c>
      <c r="AK16" s="22" t="n">
        <f aca="false">IF(W16="Y", INDEX('[1]Bieu phi VCX'!$AE$8:$AE$33,MATCH(E16,'[1]Bieu phi VCX'!$A$8:$A$33,0),0),0)</f>
        <v>0.0025</v>
      </c>
      <c r="AL16" s="22" t="n">
        <f aca="false">IF(X16="Y",IF(AB16&lt;120,IF(OR(E16='[1]Bieu phi VCX'!$A$24,E16='[1]Bieu phi VCX'!$A$25,E16='[1]Bieu phi VCX'!$A$27),0.2%,IF(OR(AND(OR(H16="SEDAN",H16="HATCHBACK"),J16&gt;[1]Parameters!$AB$2),AND(OR(H16="SEDAN",H16="HATCHBACK"),I16="GERMANY")),INDEX('[1]Bieu phi VCX'!$AF$8:$AF$33,MATCH(E16,'[1]Bieu phi VCX'!$A$8:$A$33,0),0),INDEX('[1]Bieu phi VCX'!$AG$8:$AG$33,MATCH(E16,'[1]Bieu phi VCX'!$A$8:$A$33,0),0))),INDEX('[1]Bieu phi VCX'!$AH$8:$AH$33,MATCH(E16,'[1]Bieu phi VCX'!$A$8:$A$33,0),0)),0)</f>
        <v>0.0015</v>
      </c>
      <c r="AM16" s="22" t="n">
        <f aca="false">IF(Y16="Y",IF(P16-O16&gt;[1]Parameters!$AC$2,1.5%*15/365,1.5%*(P16-O16)/365),0)</f>
        <v>0.000616438356164384</v>
      </c>
      <c r="AN16" s="24" t="n">
        <f aca="false">IF(Z16="Y",[1]Parameters!$AD$2,0)</f>
        <v>0.003</v>
      </c>
      <c r="AO16" s="25" t="n">
        <f aca="false">IF(P16&lt;=AA16,VLOOKUP(DATEDIF(O16,P16,"m"),[1]Parameters!$L$2:$M$6,2,1),(DATEDIF(O16,P16,"m")+1)/12)</f>
        <v>1</v>
      </c>
      <c r="AP16" s="26" t="n">
        <f aca="false">(AJ16*(SUM(AD16,AE16,AF16,AH16,AI16,AK16,AL16,AN16)*K16+AG16)+AM16*K16)*AO16</f>
        <v>11836643.8356164</v>
      </c>
      <c r="AQ16" s="27" t="s">
        <v>607</v>
      </c>
    </row>
    <row r="17" customFormat="false" ht="13.8" hidden="false" customHeight="false" outlineLevel="0" collapsed="false">
      <c r="A17" s="17" t="s">
        <v>599</v>
      </c>
      <c r="B17" s="17" t="s">
        <v>600</v>
      </c>
      <c r="C17" s="0" t="s">
        <v>523</v>
      </c>
      <c r="D17" s="17" t="s">
        <v>552</v>
      </c>
      <c r="E17" s="18" t="s">
        <v>614</v>
      </c>
      <c r="F17" s="19" t="n">
        <v>0</v>
      </c>
      <c r="G17" s="18" t="s">
        <v>602</v>
      </c>
      <c r="H17" s="18" t="s">
        <v>603</v>
      </c>
      <c r="I17" s="18" t="s">
        <v>604</v>
      </c>
      <c r="J17" s="19" t="n">
        <v>390000000</v>
      </c>
      <c r="K17" s="19" t="n">
        <v>100000000</v>
      </c>
      <c r="L17" s="0" t="n">
        <v>2020</v>
      </c>
      <c r="M17" s="20" t="n">
        <v>43831</v>
      </c>
      <c r="N17" s="20" t="n">
        <v>43831</v>
      </c>
      <c r="O17" s="20" t="n">
        <v>43831</v>
      </c>
      <c r="P17" s="20" t="n">
        <v>44196</v>
      </c>
      <c r="Q17" s="21" t="s">
        <v>605</v>
      </c>
      <c r="R17" s="21" t="s">
        <v>605</v>
      </c>
      <c r="S17" s="19" t="s">
        <v>606</v>
      </c>
      <c r="T17" s="21" t="s">
        <v>605</v>
      </c>
      <c r="U17" s="21" t="s">
        <v>605</v>
      </c>
      <c r="V17" s="21" t="s">
        <v>605</v>
      </c>
      <c r="W17" s="21" t="s">
        <v>605</v>
      </c>
      <c r="X17" s="21" t="s">
        <v>605</v>
      </c>
      <c r="Y17" s="21" t="s">
        <v>605</v>
      </c>
      <c r="Z17" s="21" t="s">
        <v>605</v>
      </c>
      <c r="AA17" s="20" t="n">
        <f aca="false">DATE(YEAR(O17)+1,MONTH(O17),DAY(O17))</f>
        <v>44197</v>
      </c>
      <c r="AB17" s="0" t="n">
        <f aca="false">IF(G17="Trong nước", DATEDIF(DATE(YEAR(M17),MONTH(M17),1),DATE(YEAR(N17),MONTH(N17),1),"m"), DATEDIF(DATE(L17,1,1),DATE(YEAR(N17),MONTH(N17),1),"m"))</f>
        <v>0</v>
      </c>
      <c r="AC17" s="0" t="str">
        <f aca="false">VLOOKUP(AB17,[1]Parameters!$A$2:$B$6,2,1)</f>
        <v>&lt;6</v>
      </c>
      <c r="AD17" s="22" t="n">
        <f aca="false">IF(J17&lt;=[1]Parameters!$Y$2,INDEX('[1]Bieu phi VCX'!$D$8:$N$33,MATCH(E17,'[1]Bieu phi VCX'!$A$8:$A$33,0),MATCH(AC17,'[1]Bieu phi VCX'!$D$7:$I$7,)),INDEX('[1]Bieu phi VCX'!$J$8:$O$33,MATCH(E17,'[1]Bieu phi VCX'!$A$8:$A$33,0),MATCH(AC17,'[1]Bieu phi VCX'!$J$7:$O$7,)))</f>
        <v>0.025</v>
      </c>
      <c r="AE17" s="22" t="n">
        <f aca="false">IF(Q17="Y",[1]Parameters!$Z$2,0)</f>
        <v>0.0005</v>
      </c>
      <c r="AF17" s="22" t="n">
        <f aca="false">IF(R17="Y", INDEX('[1]Bieu phi VCX'!$R$8:$W$33,MATCH(E17,'[1]Bieu phi VCX'!$A$8:$A$33,0),MATCH(AC17,'[1]Bieu phi VCX'!$R$7:$V$7,0)), 0)</f>
        <v>0</v>
      </c>
      <c r="AG17" s="19" t="n">
        <f aca="false">VLOOKUP(S17,[1]Parameters!$F$2:$G$5,2,0)</f>
        <v>0</v>
      </c>
      <c r="AH17" s="22" t="n">
        <f aca="false">IF(T17="Y", INDEX('[1]Bieu phi VCX'!$X$8:$AB$33,MATCH(E17,'[1]Bieu phi VCX'!$A$8:$A$33,0),MATCH(AC17,'[1]Bieu phi VCX'!$X$7:$AB$7,0)),0)</f>
        <v>0.001</v>
      </c>
      <c r="AI17" s="23" t="n">
        <f aca="false">IF(U17="Y",INDEX('[1]Bieu phi VCX'!$AJ$8:$AL$33,MATCH(E17,'[1]Bieu phi VCX'!$A$8:$A$33,0),MATCH(VLOOKUP(F17,[1]Parameters!$I$2:$J$4,2),'[1]Bieu phi VCX'!$AJ$7:$AL$7,0))-AD17, 0)</f>
        <v>0.025</v>
      </c>
      <c r="AJ17" s="0" t="n">
        <f aca="false">IF(V17="Y",[1]Parameters!$AA$2,1)</f>
        <v>1.5</v>
      </c>
      <c r="AK17" s="22" t="n">
        <f aca="false">IF(W17="Y", INDEX('[1]Bieu phi VCX'!$AE$8:$AE$33,MATCH(E17,'[1]Bieu phi VCX'!$A$8:$A$33,0),0),0)</f>
        <v>0.0025</v>
      </c>
      <c r="AL17" s="22" t="n">
        <f aca="false">IF(X17="Y",IF(AB17&lt;120,IF(OR(E17='[1]Bieu phi VCX'!$A$24,E17='[1]Bieu phi VCX'!$A$25,E17='[1]Bieu phi VCX'!$A$27),0.2%,IF(OR(AND(OR(H17="SEDAN",H17="HATCHBACK"),J17&gt;[1]Parameters!$AB$2),AND(OR(H17="SEDAN",H17="HATCHBACK"),I17="GERMANY")),INDEX('[1]Bieu phi VCX'!$AF$8:$AF$33,MATCH(E17,'[1]Bieu phi VCX'!$A$8:$A$33,0),0),INDEX('[1]Bieu phi VCX'!$AG$8:$AG$33,MATCH(E17,'[1]Bieu phi VCX'!$A$8:$A$33,0),0))),INDEX('[1]Bieu phi VCX'!$AH$8:$AH$33,MATCH(E17,'[1]Bieu phi VCX'!$A$8:$A$33,0),0)),0)</f>
        <v>0.0005</v>
      </c>
      <c r="AM17" s="22" t="n">
        <f aca="false">IF(Y17="Y",IF(P17-O17&gt;[1]Parameters!$AC$2,1.5%*15/365,1.5%*(P17-O17)/365),0)</f>
        <v>0.000616438356164384</v>
      </c>
      <c r="AN17" s="24" t="n">
        <f aca="false">IF(Z17="Y",[1]Parameters!$AD$2,0)</f>
        <v>0.003</v>
      </c>
      <c r="AO17" s="25" t="n">
        <f aca="false">IF(P17&lt;=AA17,VLOOKUP(DATEDIF(O17,P17,"m"),[1]Parameters!$L$2:$M$6,2,1),(DATEDIF(O17,P17,"m")+1)/12)</f>
        <v>1</v>
      </c>
      <c r="AP17" s="26" t="n">
        <f aca="false">(AJ17*(SUM(AD17,AE17,AF17,AH17,AI17,AK17,AL17,AN17)*K17+AG17)+AM17*K17)*AO17</f>
        <v>8686643.83561644</v>
      </c>
      <c r="AQ17" s="27" t="s">
        <v>607</v>
      </c>
    </row>
    <row r="18" customFormat="false" ht="13.8" hidden="false" customHeight="false" outlineLevel="0" collapsed="false">
      <c r="A18" s="17"/>
      <c r="B18" s="17" t="s">
        <v>608</v>
      </c>
      <c r="C18" s="0" t="s">
        <v>523</v>
      </c>
      <c r="D18" s="17" t="s">
        <v>552</v>
      </c>
      <c r="E18" s="18" t="s">
        <v>614</v>
      </c>
      <c r="F18" s="19" t="n">
        <v>0</v>
      </c>
      <c r="G18" s="18" t="s">
        <v>602</v>
      </c>
      <c r="H18" s="18" t="s">
        <v>603</v>
      </c>
      <c r="I18" s="18" t="s">
        <v>604</v>
      </c>
      <c r="J18" s="19" t="n">
        <v>390000000</v>
      </c>
      <c r="K18" s="19" t="n">
        <v>100000000</v>
      </c>
      <c r="L18" s="0" t="n">
        <v>2017</v>
      </c>
      <c r="M18" s="20" t="n">
        <v>42736</v>
      </c>
      <c r="N18" s="20" t="n">
        <v>43831</v>
      </c>
      <c r="O18" s="20" t="n">
        <v>43831</v>
      </c>
      <c r="P18" s="20" t="n">
        <v>44196</v>
      </c>
      <c r="Q18" s="21" t="s">
        <v>605</v>
      </c>
      <c r="R18" s="21" t="s">
        <v>605</v>
      </c>
      <c r="S18" s="19" t="s">
        <v>606</v>
      </c>
      <c r="T18" s="21" t="s">
        <v>605</v>
      </c>
      <c r="U18" s="21" t="s">
        <v>605</v>
      </c>
      <c r="V18" s="21" t="s">
        <v>605</v>
      </c>
      <c r="W18" s="21" t="s">
        <v>605</v>
      </c>
      <c r="X18" s="21" t="s">
        <v>605</v>
      </c>
      <c r="Y18" s="21" t="s">
        <v>605</v>
      </c>
      <c r="Z18" s="21" t="s">
        <v>605</v>
      </c>
      <c r="AA18" s="20" t="n">
        <f aca="false">DATE(YEAR(O18)+1,MONTH(O18),DAY(O18))</f>
        <v>44197</v>
      </c>
      <c r="AB18" s="0" t="n">
        <f aca="false">IF(G18="Trong nước", DATEDIF(DATE(YEAR(M18),MONTH(M18),1),DATE(YEAR(N18),MONTH(N18),1),"m"), DATEDIF(DATE(L18,1,1),DATE(YEAR(N18),MONTH(N18),1),"m"))</f>
        <v>36</v>
      </c>
      <c r="AC18" s="0" t="str">
        <f aca="false">VLOOKUP(AB18,[1]Parameters!$A$2:$B$6,2,1)</f>
        <v>36-72</v>
      </c>
      <c r="AD18" s="22" t="n">
        <f aca="false">IF(J18&lt;=[1]Parameters!$Y$2,INDEX('[1]Bieu phi VCX'!$D$8:$N$33,MATCH(E18,'[1]Bieu phi VCX'!$A$8:$A$33,0),MATCH(AC18,'[1]Bieu phi VCX'!$D$7:$I$7,)),INDEX('[1]Bieu phi VCX'!$J$8:$O$33,MATCH(E18,'[1]Bieu phi VCX'!$A$8:$A$33,0),MATCH(AC18,'[1]Bieu phi VCX'!$J$7:$O$7,)))</f>
        <v>0.028</v>
      </c>
      <c r="AE18" s="22" t="n">
        <f aca="false">IF(Q18="Y",[1]Parameters!$Z$2,0)</f>
        <v>0.0005</v>
      </c>
      <c r="AF18" s="22" t="n">
        <f aca="false">IF(R18="Y", INDEX('[1]Bieu phi VCX'!$R$8:$W$33,MATCH(E18,'[1]Bieu phi VCX'!$A$8:$A$33,0),MATCH(AC18,'[1]Bieu phi VCX'!$R$7:$V$7,0)), 0)</f>
        <v>0.002</v>
      </c>
      <c r="AG18" s="19" t="n">
        <f aca="false">VLOOKUP(S18,[1]Parameters!$F$2:$G$5,2,0)</f>
        <v>0</v>
      </c>
      <c r="AH18" s="22" t="n">
        <f aca="false">IF(T18="Y", INDEX('[1]Bieu phi VCX'!$X$8:$AB$33,MATCH(E18,'[1]Bieu phi VCX'!$A$8:$A$33,0),MATCH(AC18,'[1]Bieu phi VCX'!$X$7:$AB$7,0)),0)</f>
        <v>0.002</v>
      </c>
      <c r="AI18" s="23" t="n">
        <f aca="false">IF(U18="Y",INDEX('[1]Bieu phi VCX'!$AJ$8:$AL$33,MATCH(E18,'[1]Bieu phi VCX'!$A$8:$A$33,0),MATCH(VLOOKUP(F18,[1]Parameters!$I$2:$J$4,2),'[1]Bieu phi VCX'!$AJ$7:$AL$7,0))-AD18, 0)</f>
        <v>0.022</v>
      </c>
      <c r="AJ18" s="0" t="n">
        <f aca="false">IF(V18="Y",[1]Parameters!$AA$2,1)</f>
        <v>1.5</v>
      </c>
      <c r="AK18" s="22" t="n">
        <f aca="false">IF(W18="Y", INDEX('[1]Bieu phi VCX'!$AE$8:$AE$33,MATCH(E18,'[1]Bieu phi VCX'!$A$8:$A$33,0),0),0)</f>
        <v>0.0025</v>
      </c>
      <c r="AL18" s="22" t="n">
        <f aca="false">IF(X18="Y",IF(AB18&lt;120,IF(OR(E18='[1]Bieu phi VCX'!$A$24,E18='[1]Bieu phi VCX'!$A$25,E18='[1]Bieu phi VCX'!$A$27),0.2%,IF(OR(AND(OR(H18="SEDAN",H18="HATCHBACK"),J18&gt;[1]Parameters!$AB$2),AND(OR(H18="SEDAN",H18="HATCHBACK"),I18="GERMANY")),INDEX('[1]Bieu phi VCX'!$AF$8:$AF$33,MATCH(E18,'[1]Bieu phi VCX'!$A$8:$A$33,0),0),INDEX('[1]Bieu phi VCX'!$AG$8:$AG$33,MATCH(E18,'[1]Bieu phi VCX'!$A$8:$A$33,0),0))),INDEX('[1]Bieu phi VCX'!$AH$8:$AH$33,MATCH(E18,'[1]Bieu phi VCX'!$A$8:$A$33,0),0)),0)</f>
        <v>0.0005</v>
      </c>
      <c r="AM18" s="22" t="n">
        <f aca="false">IF(Y18="Y",IF(P18-O18&gt;[1]Parameters!$AC$2,1.5%*15/365,1.5%*(P18-O18)/365),0)</f>
        <v>0.000616438356164384</v>
      </c>
      <c r="AN18" s="24" t="n">
        <f aca="false">IF(Z18="Y",[1]Parameters!$AD$2,0)</f>
        <v>0.003</v>
      </c>
      <c r="AO18" s="25" t="n">
        <f aca="false">IF(P18&lt;=AA18,VLOOKUP(DATEDIF(O18,P18,"m"),[1]Parameters!$L$2:$M$6,2,1),(DATEDIF(O18,P18,"m")+1)/12)</f>
        <v>1</v>
      </c>
      <c r="AP18" s="26" t="n">
        <f aca="false">(AJ18*(SUM(AD18,AE18,AF18,AH18,AI18,AK18,AL18,AN18)*K18+AG18)+AM18*K18)*AO18</f>
        <v>9136643.83561644</v>
      </c>
      <c r="AQ18" s="27" t="s">
        <v>607</v>
      </c>
    </row>
    <row r="19" customFormat="false" ht="13.8" hidden="false" customHeight="false" outlineLevel="0" collapsed="false">
      <c r="A19" s="17"/>
      <c r="B19" s="17" t="s">
        <v>609</v>
      </c>
      <c r="C19" s="0" t="s">
        <v>523</v>
      </c>
      <c r="D19" s="17" t="s">
        <v>552</v>
      </c>
      <c r="E19" s="18" t="s">
        <v>614</v>
      </c>
      <c r="F19" s="19" t="n">
        <v>0</v>
      </c>
      <c r="G19" s="18" t="s">
        <v>602</v>
      </c>
      <c r="H19" s="18" t="s">
        <v>603</v>
      </c>
      <c r="I19" s="18" t="s">
        <v>604</v>
      </c>
      <c r="J19" s="19" t="n">
        <v>390000000</v>
      </c>
      <c r="K19" s="19" t="n">
        <v>100000000</v>
      </c>
      <c r="L19" s="0" t="n">
        <v>2014</v>
      </c>
      <c r="M19" s="20" t="n">
        <v>41640</v>
      </c>
      <c r="N19" s="20" t="n">
        <v>43831</v>
      </c>
      <c r="O19" s="20" t="n">
        <v>43831</v>
      </c>
      <c r="P19" s="20" t="n">
        <v>44196</v>
      </c>
      <c r="Q19" s="21" t="s">
        <v>605</v>
      </c>
      <c r="R19" s="21" t="s">
        <v>605</v>
      </c>
      <c r="S19" s="19" t="s">
        <v>606</v>
      </c>
      <c r="T19" s="21" t="s">
        <v>605</v>
      </c>
      <c r="U19" s="21" t="s">
        <v>605</v>
      </c>
      <c r="V19" s="21" t="s">
        <v>605</v>
      </c>
      <c r="W19" s="21" t="s">
        <v>605</v>
      </c>
      <c r="X19" s="21" t="s">
        <v>605</v>
      </c>
      <c r="Y19" s="21" t="s">
        <v>605</v>
      </c>
      <c r="Z19" s="21" t="s">
        <v>605</v>
      </c>
      <c r="AA19" s="20" t="n">
        <f aca="false">DATE(YEAR(O19)+1,MONTH(O19),DAY(O19))</f>
        <v>44197</v>
      </c>
      <c r="AB19" s="0" t="n">
        <f aca="false">IF(G19="Trong nước", DATEDIF(DATE(YEAR(M19),MONTH(M19),1),DATE(YEAR(N19),MONTH(N19),1),"m"), DATEDIF(DATE(L19,1,1),DATE(YEAR(N19),MONTH(N19),1),"m"))</f>
        <v>72</v>
      </c>
      <c r="AC19" s="0" t="str">
        <f aca="false">VLOOKUP(AB19,[1]Parameters!$A$2:$B$6,2,1)</f>
        <v>72-120</v>
      </c>
      <c r="AD19" s="22" t="n">
        <f aca="false">IF(J19&lt;=[1]Parameters!$Y$2,INDEX('[1]Bieu phi VCX'!$D$8:$N$33,MATCH(E19,'[1]Bieu phi VCX'!$A$8:$A$33,0),MATCH(AC19,'[1]Bieu phi VCX'!$D$7:$I$7,)),INDEX('[1]Bieu phi VCX'!$J$8:$O$33,MATCH(E19,'[1]Bieu phi VCX'!$A$8:$A$33,0),MATCH(AC19,'[1]Bieu phi VCX'!$J$7:$O$7,)))</f>
        <v>0.0375</v>
      </c>
      <c r="AE19" s="22" t="n">
        <f aca="false">IF(Q19="Y",[1]Parameters!$Z$2,0)</f>
        <v>0.0005</v>
      </c>
      <c r="AF19" s="22" t="n">
        <f aca="false">IF(R19="Y", INDEX('[1]Bieu phi VCX'!$R$8:$W$33,MATCH(E19,'[1]Bieu phi VCX'!$A$8:$A$33,0),MATCH(AC19,'[1]Bieu phi VCX'!$R$7:$V$7,0)), 0)</f>
        <v>0.003</v>
      </c>
      <c r="AG19" s="19" t="n">
        <f aca="false">VLOOKUP(S19,[1]Parameters!$F$2:$G$5,2,0)</f>
        <v>0</v>
      </c>
      <c r="AH19" s="22" t="n">
        <f aca="false">IF(T19="Y", INDEX('[1]Bieu phi VCX'!$X$8:$AB$33,MATCH(E19,'[1]Bieu phi VCX'!$A$8:$A$33,0),MATCH(AC19,'[1]Bieu phi VCX'!$X$7:$AB$7,0)),0)</f>
        <v>0.003</v>
      </c>
      <c r="AI19" s="23" t="n">
        <f aca="false">IF(U19="Y",INDEX('[1]Bieu phi VCX'!$AJ$8:$AL$33,MATCH(E19,'[1]Bieu phi VCX'!$A$8:$A$33,0),MATCH(VLOOKUP(F19,[1]Parameters!$I$2:$J$4,2),'[1]Bieu phi VCX'!$AJ$7:$AL$7,0))-AD19, 0)</f>
        <v>0.0125</v>
      </c>
      <c r="AJ19" s="0" t="n">
        <f aca="false">IF(V19="Y",[1]Parameters!$AA$2,1)</f>
        <v>1.5</v>
      </c>
      <c r="AK19" s="22" t="n">
        <f aca="false">IF(W19="Y", INDEX('[1]Bieu phi VCX'!$AE$8:$AE$33,MATCH(E19,'[1]Bieu phi VCX'!$A$8:$A$33,0),0),0)</f>
        <v>0.0025</v>
      </c>
      <c r="AL19" s="22" t="n">
        <f aca="false">IF(X19="Y",IF(AB19&lt;120,IF(OR(E19='[1]Bieu phi VCX'!$A$24,E19='[1]Bieu phi VCX'!$A$25,E19='[1]Bieu phi VCX'!$A$27),0.2%,IF(OR(AND(OR(H19="SEDAN",H19="HATCHBACK"),J19&gt;[1]Parameters!$AB$2),AND(OR(H19="SEDAN",H19="HATCHBACK"),I19="GERMANY")),INDEX('[1]Bieu phi VCX'!$AF$8:$AF$33,MATCH(E19,'[1]Bieu phi VCX'!$A$8:$A$33,0),0),INDEX('[1]Bieu phi VCX'!$AG$8:$AG$33,MATCH(E19,'[1]Bieu phi VCX'!$A$8:$A$33,0),0))),INDEX('[1]Bieu phi VCX'!$AH$8:$AH$33,MATCH(E19,'[1]Bieu phi VCX'!$A$8:$A$33,0),0)),0)</f>
        <v>0.0005</v>
      </c>
      <c r="AM19" s="22" t="n">
        <f aca="false">IF(Y19="Y",IF(P19-O19&gt;[1]Parameters!$AC$2,1.5%*15/365,1.5%*(P19-O19)/365),0)</f>
        <v>0.000616438356164384</v>
      </c>
      <c r="AN19" s="24" t="n">
        <f aca="false">IF(Z19="Y",[1]Parameters!$AD$2,0)</f>
        <v>0.003</v>
      </c>
      <c r="AO19" s="25" t="n">
        <f aca="false">IF(P19&lt;=AA19,VLOOKUP(DATEDIF(O19,P19,"m"),[1]Parameters!$L$2:$M$6,2,1),(DATEDIF(O19,P19,"m")+1)/12)</f>
        <v>1</v>
      </c>
      <c r="AP19" s="26" t="n">
        <f aca="false">(AJ19*(SUM(AD19,AE19,AF19,AH19,AI19,AK19,AL19,AN19)*K19+AG19)+AM19*K19)*AO19</f>
        <v>9436643.83561644</v>
      </c>
      <c r="AQ19" s="27" t="s">
        <v>607</v>
      </c>
    </row>
    <row r="20" customFormat="false" ht="13.8" hidden="false" customHeight="false" outlineLevel="0" collapsed="false">
      <c r="A20" s="17"/>
      <c r="B20" s="17" t="s">
        <v>610</v>
      </c>
      <c r="C20" s="0" t="s">
        <v>523</v>
      </c>
      <c r="D20" s="17" t="s">
        <v>552</v>
      </c>
      <c r="E20" s="18" t="s">
        <v>614</v>
      </c>
      <c r="F20" s="19" t="n">
        <v>0</v>
      </c>
      <c r="G20" s="18" t="s">
        <v>602</v>
      </c>
      <c r="H20" s="18" t="s">
        <v>603</v>
      </c>
      <c r="I20" s="18" t="s">
        <v>604</v>
      </c>
      <c r="J20" s="19" t="n">
        <v>390000000</v>
      </c>
      <c r="K20" s="19" t="n">
        <v>100000000</v>
      </c>
      <c r="L20" s="0" t="n">
        <v>2010</v>
      </c>
      <c r="M20" s="20" t="n">
        <v>40179</v>
      </c>
      <c r="N20" s="20" t="n">
        <v>43831</v>
      </c>
      <c r="O20" s="20" t="n">
        <v>43831</v>
      </c>
      <c r="P20" s="20" t="n">
        <v>44196</v>
      </c>
      <c r="Q20" s="21" t="s">
        <v>605</v>
      </c>
      <c r="R20" s="21" t="s">
        <v>605</v>
      </c>
      <c r="S20" s="19" t="s">
        <v>606</v>
      </c>
      <c r="T20" s="21" t="s">
        <v>605</v>
      </c>
      <c r="U20" s="21" t="s">
        <v>605</v>
      </c>
      <c r="V20" s="21" t="s">
        <v>605</v>
      </c>
      <c r="W20" s="21" t="s">
        <v>605</v>
      </c>
      <c r="X20" s="21" t="s">
        <v>605</v>
      </c>
      <c r="Y20" s="21" t="s">
        <v>605</v>
      </c>
      <c r="Z20" s="21" t="s">
        <v>605</v>
      </c>
      <c r="AA20" s="20" t="n">
        <f aca="false">DATE(YEAR(O20)+1,MONTH(O20),DAY(O20))</f>
        <v>44197</v>
      </c>
      <c r="AB20" s="0" t="n">
        <f aca="false">IF(G20="Trong nước", DATEDIF(DATE(YEAR(M20),MONTH(M20),1),DATE(YEAR(N20),MONTH(N20),1),"m"), DATEDIF(DATE(L20,1,1),DATE(YEAR(N20),MONTH(N20),1),"m"))</f>
        <v>120</v>
      </c>
      <c r="AC20" s="0" t="str">
        <f aca="false">VLOOKUP(AB20,[1]Parameters!$A$2:$B$6,2,1)</f>
        <v>&gt;=120</v>
      </c>
      <c r="AD20" s="22" t="n">
        <f aca="false">IF(J20&lt;=[1]Parameters!$Y$2,INDEX('[1]Bieu phi VCX'!$D$8:$N$33,MATCH(E20,'[1]Bieu phi VCX'!$A$8:$A$33,0),MATCH(AC20,'[1]Bieu phi VCX'!$D$7:$I$7,)),INDEX('[1]Bieu phi VCX'!$J$8:$O$33,MATCH(E20,'[1]Bieu phi VCX'!$A$8:$A$33,0),MATCH(AC20,'[1]Bieu phi VCX'!$J$7:$O$7,)))</f>
        <v>0.042</v>
      </c>
      <c r="AE20" s="22" t="n">
        <f aca="false">IF(Q20="Y",[1]Parameters!$Z$2,0)</f>
        <v>0.0005</v>
      </c>
      <c r="AF20" s="22" t="n">
        <f aca="false">IF(R20="Y", INDEX('[1]Bieu phi VCX'!$R$8:$W$33,MATCH(E20,'[1]Bieu phi VCX'!$A$8:$A$33,0),MATCH(AC20,'[1]Bieu phi VCX'!$R$7:$V$7,0)), 0)</f>
        <v>0.004</v>
      </c>
      <c r="AG20" s="19" t="n">
        <f aca="false">VLOOKUP(S20,[1]Parameters!$F$2:$G$5,2,0)</f>
        <v>0</v>
      </c>
      <c r="AH20" s="22" t="n">
        <f aca="false">IF(T20="Y", INDEX('[1]Bieu phi VCX'!$X$8:$AB$33,MATCH(E20,'[1]Bieu phi VCX'!$A$8:$A$33,0),MATCH(AC20,'[1]Bieu phi VCX'!$X$7:$AB$7,0)),0)</f>
        <v>0.004</v>
      </c>
      <c r="AI20" s="23" t="n">
        <f aca="false">IF(U20="Y",INDEX('[1]Bieu phi VCX'!$AJ$8:$AL$33,MATCH(E20,'[1]Bieu phi VCX'!$A$8:$A$33,0),MATCH(VLOOKUP(F20,[1]Parameters!$I$2:$J$4,2),'[1]Bieu phi VCX'!$AJ$7:$AL$7,0))-AD20, 0)</f>
        <v>0.008</v>
      </c>
      <c r="AJ20" s="0" t="n">
        <f aca="false">IF(V20="Y",[1]Parameters!$AA$2,1)</f>
        <v>1.5</v>
      </c>
      <c r="AK20" s="22" t="n">
        <f aca="false">IF(W20="Y", INDEX('[1]Bieu phi VCX'!$AE$8:$AE$33,MATCH(E20,'[1]Bieu phi VCX'!$A$8:$A$33,0),0),0)</f>
        <v>0.0025</v>
      </c>
      <c r="AL20" s="22" t="n">
        <f aca="false">IF(X20="Y",IF(AB20&lt;120,IF(OR(E20='[1]Bieu phi VCX'!$A$24,E20='[1]Bieu phi VCX'!$A$25,E20='[1]Bieu phi VCX'!$A$27),0.2%,IF(OR(AND(OR(H20="SEDAN",H20="HATCHBACK"),J20&gt;[1]Parameters!$AB$2),AND(OR(H20="SEDAN",H20="HATCHBACK"),I20="GERMANY")),INDEX('[1]Bieu phi VCX'!$AF$8:$AF$33,MATCH(E20,'[1]Bieu phi VCX'!$A$8:$A$33,0),0),INDEX('[1]Bieu phi VCX'!$AG$8:$AG$33,MATCH(E20,'[1]Bieu phi VCX'!$A$8:$A$33,0),0))),INDEX('[1]Bieu phi VCX'!$AH$8:$AH$33,MATCH(E20,'[1]Bieu phi VCX'!$A$8:$A$33,0),0)),0)</f>
        <v>0.0015</v>
      </c>
      <c r="AM20" s="22" t="n">
        <f aca="false">IF(Y20="Y",IF(P20-O20&gt;[1]Parameters!$AC$2,1.5%*15/365,1.5%*(P20-O20)/365),0)</f>
        <v>0.000616438356164384</v>
      </c>
      <c r="AN20" s="24" t="n">
        <f aca="false">IF(Z20="Y",[1]Parameters!$AD$2,0)</f>
        <v>0.003</v>
      </c>
      <c r="AO20" s="25" t="n">
        <f aca="false">IF(P20&lt;=AA20,VLOOKUP(DATEDIF(O20,P20,"m"),[1]Parameters!$L$2:$M$6,2,1),(DATEDIF(O20,P20,"m")+1)/12)</f>
        <v>1</v>
      </c>
      <c r="AP20" s="26" t="n">
        <f aca="false">(AJ20*(SUM(AD20,AE20,AF20,AH20,AI20,AK20,AL20,AN20)*K20+AG20)+AM20*K20)*AO20</f>
        <v>9886643.83561644</v>
      </c>
      <c r="AQ20" s="27" t="s">
        <v>607</v>
      </c>
    </row>
    <row r="21" customFormat="false" ht="13.8" hidden="false" customHeight="false" outlineLevel="0" collapsed="false">
      <c r="A21" s="17"/>
      <c r="B21" s="17" t="s">
        <v>611</v>
      </c>
      <c r="C21" s="0" t="s">
        <v>523</v>
      </c>
      <c r="D21" s="17" t="s">
        <v>552</v>
      </c>
      <c r="E21" s="18" t="s">
        <v>614</v>
      </c>
      <c r="F21" s="19" t="n">
        <v>0</v>
      </c>
      <c r="G21" s="18" t="s">
        <v>602</v>
      </c>
      <c r="H21" s="18" t="s">
        <v>603</v>
      </c>
      <c r="I21" s="18" t="s">
        <v>604</v>
      </c>
      <c r="J21" s="19" t="n">
        <v>390000000</v>
      </c>
      <c r="K21" s="19" t="n">
        <v>100000000</v>
      </c>
      <c r="L21" s="0" t="n">
        <v>2005</v>
      </c>
      <c r="M21" s="20" t="n">
        <v>38353</v>
      </c>
      <c r="N21" s="20" t="n">
        <v>43831</v>
      </c>
      <c r="O21" s="20" t="n">
        <v>43831</v>
      </c>
      <c r="P21" s="20" t="n">
        <v>44196</v>
      </c>
      <c r="Q21" s="21" t="s">
        <v>605</v>
      </c>
      <c r="R21" s="21" t="s">
        <v>605</v>
      </c>
      <c r="S21" s="19" t="n">
        <v>9000000</v>
      </c>
      <c r="T21" s="21" t="s">
        <v>605</v>
      </c>
      <c r="U21" s="21" t="s">
        <v>605</v>
      </c>
      <c r="V21" s="21" t="s">
        <v>605</v>
      </c>
      <c r="W21" s="21" t="s">
        <v>605</v>
      </c>
      <c r="X21" s="21" t="s">
        <v>605</v>
      </c>
      <c r="Y21" s="21" t="s">
        <v>605</v>
      </c>
      <c r="Z21" s="21" t="s">
        <v>605</v>
      </c>
      <c r="AA21" s="20" t="n">
        <f aca="false">DATE(YEAR(O21)+1,MONTH(O21),DAY(O21))</f>
        <v>44197</v>
      </c>
      <c r="AB21" s="0" t="n">
        <f aca="false">IF(G21="Trong nước", DATEDIF(DATE(YEAR(M21),MONTH(M21),1),DATE(YEAR(N21),MONTH(N21),1),"m"), DATEDIF(DATE(L21,1,1),DATE(YEAR(N21),MONTH(N21),1),"m"))</f>
        <v>180</v>
      </c>
      <c r="AC21" s="0" t="str">
        <f aca="false">VLOOKUP(AB21,[1]Parameters!$A$2:$B$7,2,1)</f>
        <v>&gt;=180</v>
      </c>
      <c r="AD21" s="22" t="n">
        <f aca="false">IF(J21&lt;=[1]Parameters!$Y$2,INDEX('[1]Bieu phi VCX'!$D$8:$N$33,MATCH(E21,'[1]Bieu phi VCX'!$A$8:$A$33,0),MATCH(AC21,'[1]Bieu phi VCX'!$D$7:$I$7,)),INDEX('[1]Bieu phi VCX'!$J$8:$O$33,MATCH(E21,'[1]Bieu phi VCX'!$A$8:$A$33,0),MATCH(AC21,'[1]Bieu phi VCX'!$J$7:$O$7,)))</f>
        <v>0.042</v>
      </c>
      <c r="AE21" s="22" t="n">
        <f aca="false">IF(Q21="Y",[1]Parameters!$Z$2,0)</f>
        <v>0.0005</v>
      </c>
      <c r="AF21" s="22" t="n">
        <f aca="false">IF(R21="Y", INDEX('[1]Bieu phi VCX'!$R$8:$W$33,MATCH(E21,'[1]Bieu phi VCX'!$A$8:$A$33,0),MATCH(AC21,'[1]Bieu phi VCX'!$R$7:$W$7,0)), 0)</f>
        <v>0.005</v>
      </c>
      <c r="AG21" s="19" t="n">
        <f aca="false">VLOOKUP(S21,[1]Parameters!$F$2:$G$5,2,0)</f>
        <v>1400000</v>
      </c>
      <c r="AH21" s="22" t="n">
        <f aca="false">IF(T21="Y", INDEX('[1]Bieu phi VCX'!$X$8:$AC$33,MATCH(E21,'[1]Bieu phi VCX'!$A$8:$A$33,0),MATCH(AC21,'[1]Bieu phi VCX'!$X$7:$AC$7,0)),0)</f>
        <v>0.004</v>
      </c>
      <c r="AI21" s="23" t="n">
        <f aca="false">IF(U21="Y",INDEX('[1]Bieu phi VCX'!$AJ$8:$AL$33,MATCH(E21,'[1]Bieu phi VCX'!$A$8:$A$33,0),MATCH(VLOOKUP(F21,[1]Parameters!$I$2:$J$4,2),'[1]Bieu phi VCX'!$AJ$7:$AL$7,0))-AD21, 0)</f>
        <v>0.008</v>
      </c>
      <c r="AJ21" s="0" t="n">
        <f aca="false">IF(V21="Y",[1]Parameters!$AA$2,1)</f>
        <v>1.5</v>
      </c>
      <c r="AK21" s="22" t="n">
        <f aca="false">IF(W21="Y", INDEX('[1]Bieu phi VCX'!$AE$8:$AE$33,MATCH(E21,'[1]Bieu phi VCX'!$A$8:$A$33,0),0),0)</f>
        <v>0.0025</v>
      </c>
      <c r="AL21" s="22" t="n">
        <f aca="false">IF(X21="Y",IF(AB21&lt;120,IF(OR(E21='[1]Bieu phi VCX'!$A$24,E21='[1]Bieu phi VCX'!$A$25,E21='[1]Bieu phi VCX'!$A$27),0.2%,IF(OR(AND(OR(H21="SEDAN",H21="HATCHBACK"),J21&gt;[1]Parameters!$AB$2),AND(OR(H21="SEDAN",H21="HATCHBACK"),I21="GERMANY")),INDEX('[1]Bieu phi VCX'!$AF$8:$AF$33,MATCH(E21,'[1]Bieu phi VCX'!$A$8:$A$33,0),0),INDEX('[1]Bieu phi VCX'!$AG$8:$AG$33,MATCH(E21,'[1]Bieu phi VCX'!$A$8:$A$33,0),0))),INDEX('[1]Bieu phi VCX'!$AH$8:$AH$33,MATCH(E21,'[1]Bieu phi VCX'!$A$8:$A$33,0),0)),0)</f>
        <v>0.0015</v>
      </c>
      <c r="AM21" s="22" t="n">
        <f aca="false">IF(Y21="Y",IF(P21-O21&gt;[1]Parameters!$AC$2,1.5%*15/365,1.5%*(P21-O21)/365),0)</f>
        <v>0.000616438356164384</v>
      </c>
      <c r="AN21" s="24" t="n">
        <f aca="false">IF(Z21="Y",[1]Parameters!$AD$2,0)</f>
        <v>0.003</v>
      </c>
      <c r="AO21" s="25" t="n">
        <f aca="false">IF(P21&lt;=AA21,VLOOKUP(DATEDIF(O21,P21,"m"),[1]Parameters!$L$2:$M$6,2,1),(DATEDIF(O21,P21,"m")+1)/12)</f>
        <v>1</v>
      </c>
      <c r="AP21" s="26" t="n">
        <f aca="false">(AJ21*(SUM(AD21,AE21,AF21,AH21,AI21,AK21,AL21,AN21)*K21+AG21)+AM21*K21)*AO21</f>
        <v>12136643.8356164</v>
      </c>
      <c r="AQ21" s="27" t="s">
        <v>607</v>
      </c>
    </row>
    <row r="22" customFormat="false" ht="13.8" hidden="false" customHeight="false" outlineLevel="0" collapsed="false">
      <c r="A22" s="17" t="s">
        <v>612</v>
      </c>
      <c r="B22" s="17" t="s">
        <v>600</v>
      </c>
      <c r="C22" s="0" t="s">
        <v>523</v>
      </c>
      <c r="D22" s="17" t="s">
        <v>552</v>
      </c>
      <c r="E22" s="18" t="s">
        <v>614</v>
      </c>
      <c r="F22" s="19" t="n">
        <v>0</v>
      </c>
      <c r="G22" s="18" t="s">
        <v>602</v>
      </c>
      <c r="H22" s="18" t="s">
        <v>603</v>
      </c>
      <c r="I22" s="18" t="s">
        <v>604</v>
      </c>
      <c r="J22" s="19" t="n">
        <v>400000000</v>
      </c>
      <c r="K22" s="19" t="n">
        <v>100000000</v>
      </c>
      <c r="L22" s="0" t="n">
        <v>2020</v>
      </c>
      <c r="M22" s="20" t="n">
        <v>43831</v>
      </c>
      <c r="N22" s="20" t="n">
        <v>43831</v>
      </c>
      <c r="O22" s="20" t="n">
        <v>43831</v>
      </c>
      <c r="P22" s="20" t="n">
        <v>44196</v>
      </c>
      <c r="Q22" s="21" t="s">
        <v>605</v>
      </c>
      <c r="R22" s="21" t="s">
        <v>605</v>
      </c>
      <c r="S22" s="19" t="n">
        <v>9000000</v>
      </c>
      <c r="T22" s="21" t="s">
        <v>605</v>
      </c>
      <c r="U22" s="21" t="s">
        <v>605</v>
      </c>
      <c r="V22" s="21" t="s">
        <v>605</v>
      </c>
      <c r="W22" s="21" t="s">
        <v>605</v>
      </c>
      <c r="X22" s="21" t="s">
        <v>605</v>
      </c>
      <c r="Y22" s="21" t="s">
        <v>605</v>
      </c>
      <c r="Z22" s="21" t="s">
        <v>605</v>
      </c>
      <c r="AA22" s="20" t="n">
        <f aca="false">DATE(YEAR(O22)+1,MONTH(O22),DAY(O22))</f>
        <v>44197</v>
      </c>
      <c r="AB22" s="0" t="n">
        <f aca="false">IF(G22="Trong nước", DATEDIF(DATE(YEAR(M22),MONTH(M22),1),DATE(YEAR(N22),MONTH(N22),1),"m"), DATEDIF(DATE(L22,1,1),DATE(YEAR(N22),MONTH(N22),1),"m"))</f>
        <v>0</v>
      </c>
      <c r="AC22" s="0" t="str">
        <f aca="false">VLOOKUP(AB22,[1]Parameters!$A$2:$B$6,2,1)</f>
        <v>&lt;6</v>
      </c>
      <c r="AD22" s="22" t="n">
        <f aca="false">IF(J22&lt;=[1]Parameters!$Y$2,INDEX('[1]Bieu phi VCX'!$D$8:$N$33,MATCH(E22,'[1]Bieu phi VCX'!$A$8:$A$33,0),MATCH(AC22,'[1]Bieu phi VCX'!$D$7:$I$7,)),INDEX('[1]Bieu phi VCX'!$J$8:$O$33,MATCH(E22,'[1]Bieu phi VCX'!$A$8:$A$33,0),MATCH(AC22,'[1]Bieu phi VCX'!$J$7:$O$7,)))</f>
        <v>0.025</v>
      </c>
      <c r="AE22" s="22" t="n">
        <f aca="false">IF(Q22="Y",[1]Parameters!$Z$2,0)</f>
        <v>0.0005</v>
      </c>
      <c r="AF22" s="22" t="n">
        <f aca="false">IF(R22="Y", INDEX('[1]Bieu phi VCX'!$R$8:$W$33,MATCH(E22,'[1]Bieu phi VCX'!$A$8:$A$33,0),MATCH(AC22,'[1]Bieu phi VCX'!$R$7:$V$7,0)), 0)</f>
        <v>0</v>
      </c>
      <c r="AG22" s="19" t="n">
        <f aca="false">VLOOKUP(S22,[1]Parameters!$F$2:$G$5,2,0)</f>
        <v>1400000</v>
      </c>
      <c r="AH22" s="22" t="n">
        <f aca="false">IF(T22="Y", INDEX('[1]Bieu phi VCX'!$X$8:$AB$33,MATCH(E22,'[1]Bieu phi VCX'!$A$8:$A$33,0),MATCH(AC22,'[1]Bieu phi VCX'!$X$7:$AB$7,0)),0)</f>
        <v>0.001</v>
      </c>
      <c r="AI22" s="23" t="n">
        <f aca="false">IF(U22="Y",INDEX('[1]Bieu phi VCX'!$AJ$8:$AL$33,MATCH(E22,'[1]Bieu phi VCX'!$A$8:$A$33,0),MATCH(VLOOKUP(F22,[1]Parameters!$I$2:$J$4,2),'[1]Bieu phi VCX'!$AJ$7:$AL$7,0))-AD22, 0)</f>
        <v>0.025</v>
      </c>
      <c r="AJ22" s="0" t="n">
        <f aca="false">IF(V22="Y",[1]Parameters!$AA$2,1)</f>
        <v>1.5</v>
      </c>
      <c r="AK22" s="22" t="n">
        <f aca="false">IF(W22="Y", INDEX('[1]Bieu phi VCX'!$AE$8:$AE$33,MATCH(E22,'[1]Bieu phi VCX'!$A$8:$A$33,0),0),0)</f>
        <v>0.0025</v>
      </c>
      <c r="AL22" s="22" t="n">
        <f aca="false">IF(X22="Y",IF(AB22&lt;120,IF(OR(E22='[1]Bieu phi VCX'!$A$24,E22='[1]Bieu phi VCX'!$A$25,E22='[1]Bieu phi VCX'!$A$27),0.2%,IF(OR(AND(OR(H22="SEDAN",H22="HATCHBACK"),J22&gt;[1]Parameters!$AB$2),AND(OR(H22="SEDAN",H22="HATCHBACK"),I22="GERMANY")),INDEX('[1]Bieu phi VCX'!$AF$8:$AF$33,MATCH(E22,'[1]Bieu phi VCX'!$A$8:$A$33,0),0),INDEX('[1]Bieu phi VCX'!$AG$8:$AG$33,MATCH(E22,'[1]Bieu phi VCX'!$A$8:$A$33,0),0))),INDEX('[1]Bieu phi VCX'!$AH$8:$AH$33,MATCH(E22,'[1]Bieu phi VCX'!$A$8:$A$33,0),0)),0)</f>
        <v>0.0005</v>
      </c>
      <c r="AM22" s="22" t="n">
        <f aca="false">IF(Y22="Y",IF(P22-O22&gt;[1]Parameters!$AC$2,1.5%*15/365,1.5%*(P22-O22)/365),0)</f>
        <v>0.000616438356164384</v>
      </c>
      <c r="AN22" s="24" t="n">
        <f aca="false">IF(Z22="Y",[1]Parameters!$AD$2,0)</f>
        <v>0.003</v>
      </c>
      <c r="AO22" s="25" t="n">
        <f aca="false">IF(P22&lt;=AA22,VLOOKUP(DATEDIF(O22,P22,"m"),[1]Parameters!$L$2:$M$6,2,1),(DATEDIF(O22,P22,"m")+1)/12)</f>
        <v>1</v>
      </c>
      <c r="AP22" s="26" t="n">
        <f aca="false">(AJ22*(SUM(AD22,AE22,AF22,AH22,AI22,AK22,AL22,AN22)*K22+AG22)+AM22*K22)*AO22</f>
        <v>10786643.8356164</v>
      </c>
      <c r="AQ22" s="27" t="s">
        <v>607</v>
      </c>
    </row>
    <row r="23" customFormat="false" ht="13.8" hidden="false" customHeight="false" outlineLevel="0" collapsed="false">
      <c r="A23" s="17"/>
      <c r="B23" s="17" t="s">
        <v>608</v>
      </c>
      <c r="C23" s="0" t="s">
        <v>523</v>
      </c>
      <c r="D23" s="17" t="s">
        <v>552</v>
      </c>
      <c r="E23" s="18" t="s">
        <v>614</v>
      </c>
      <c r="F23" s="19" t="n">
        <v>0</v>
      </c>
      <c r="G23" s="18" t="s">
        <v>602</v>
      </c>
      <c r="H23" s="18" t="s">
        <v>603</v>
      </c>
      <c r="I23" s="18" t="s">
        <v>604</v>
      </c>
      <c r="J23" s="19" t="n">
        <v>400000000</v>
      </c>
      <c r="K23" s="19" t="n">
        <v>100000000</v>
      </c>
      <c r="L23" s="0" t="n">
        <v>2017</v>
      </c>
      <c r="M23" s="20" t="n">
        <v>42736</v>
      </c>
      <c r="N23" s="20" t="n">
        <v>43831</v>
      </c>
      <c r="O23" s="20" t="n">
        <v>43831</v>
      </c>
      <c r="P23" s="20" t="n">
        <v>44196</v>
      </c>
      <c r="Q23" s="21" t="s">
        <v>605</v>
      </c>
      <c r="R23" s="21" t="s">
        <v>605</v>
      </c>
      <c r="S23" s="19" t="n">
        <v>15000000</v>
      </c>
      <c r="T23" s="21" t="s">
        <v>605</v>
      </c>
      <c r="U23" s="21" t="s">
        <v>605</v>
      </c>
      <c r="V23" s="21" t="s">
        <v>605</v>
      </c>
      <c r="W23" s="21" t="s">
        <v>605</v>
      </c>
      <c r="X23" s="21" t="s">
        <v>605</v>
      </c>
      <c r="Y23" s="21" t="s">
        <v>605</v>
      </c>
      <c r="Z23" s="21" t="s">
        <v>605</v>
      </c>
      <c r="AA23" s="20" t="n">
        <f aca="false">DATE(YEAR(O23)+1,MONTH(O23),DAY(O23))</f>
        <v>44197</v>
      </c>
      <c r="AB23" s="0" t="n">
        <f aca="false">IF(G23="Trong nước", DATEDIF(DATE(YEAR(M23),MONTH(M23),1),DATE(YEAR(N23),MONTH(N23),1),"m"), DATEDIF(DATE(L23,1,1),DATE(YEAR(N23),MONTH(N23),1),"m"))</f>
        <v>36</v>
      </c>
      <c r="AC23" s="0" t="str">
        <f aca="false">VLOOKUP(AB23,[1]Parameters!$A$2:$B$6,2,1)</f>
        <v>36-72</v>
      </c>
      <c r="AD23" s="22" t="n">
        <f aca="false">IF(J23&lt;=[1]Parameters!$Y$2,INDEX('[1]Bieu phi VCX'!$D$8:$N$33,MATCH(E23,'[1]Bieu phi VCX'!$A$8:$A$33,0),MATCH(AC23,'[1]Bieu phi VCX'!$D$7:$I$7,)),INDEX('[1]Bieu phi VCX'!$J$8:$O$33,MATCH(E23,'[1]Bieu phi VCX'!$A$8:$A$33,0),MATCH(AC23,'[1]Bieu phi VCX'!$J$7:$O$7,)))</f>
        <v>0.028</v>
      </c>
      <c r="AE23" s="22" t="n">
        <f aca="false">IF(Q23="Y",[1]Parameters!$Z$2,0)</f>
        <v>0.0005</v>
      </c>
      <c r="AF23" s="22" t="n">
        <f aca="false">IF(R23="Y", INDEX('[1]Bieu phi VCX'!$R$8:$W$33,MATCH(E23,'[1]Bieu phi VCX'!$A$8:$A$33,0),MATCH(AC23,'[1]Bieu phi VCX'!$R$7:$V$7,0)), 0)</f>
        <v>0.002</v>
      </c>
      <c r="AG23" s="19" t="n">
        <f aca="false">VLOOKUP(S23,[1]Parameters!$F$2:$G$5,2,0)</f>
        <v>2000000</v>
      </c>
      <c r="AH23" s="22" t="n">
        <f aca="false">IF(T23="Y", INDEX('[1]Bieu phi VCX'!$X$8:$AB$33,MATCH(E23,'[1]Bieu phi VCX'!$A$8:$A$33,0),MATCH(AC23,'[1]Bieu phi VCX'!$X$7:$AB$7,0)),0)</f>
        <v>0.002</v>
      </c>
      <c r="AI23" s="23" t="n">
        <f aca="false">IF(U23="Y",INDEX('[1]Bieu phi VCX'!$AJ$8:$AL$33,MATCH(E23,'[1]Bieu phi VCX'!$A$8:$A$33,0),MATCH(VLOOKUP(F23,[1]Parameters!$I$2:$J$4,2),'[1]Bieu phi VCX'!$AJ$7:$AL$7,0))-AD23, 0)</f>
        <v>0.022</v>
      </c>
      <c r="AJ23" s="0" t="n">
        <f aca="false">IF(V23="Y",[1]Parameters!$AA$2,1)</f>
        <v>1.5</v>
      </c>
      <c r="AK23" s="22" t="n">
        <f aca="false">IF(W23="Y", INDEX('[1]Bieu phi VCX'!$AE$8:$AE$33,MATCH(E23,'[1]Bieu phi VCX'!$A$8:$A$33,0),0),0)</f>
        <v>0.0025</v>
      </c>
      <c r="AL23" s="22" t="n">
        <f aca="false">IF(X23="Y",IF(AB23&lt;120,IF(OR(E23='[1]Bieu phi VCX'!$A$24,E23='[1]Bieu phi VCX'!$A$25,E23='[1]Bieu phi VCX'!$A$27),0.2%,IF(OR(AND(OR(H23="SEDAN",H23="HATCHBACK"),J23&gt;[1]Parameters!$AB$2),AND(OR(H23="SEDAN",H23="HATCHBACK"),I23="GERMANY")),INDEX('[1]Bieu phi VCX'!$AF$8:$AF$33,MATCH(E23,'[1]Bieu phi VCX'!$A$8:$A$33,0),0),INDEX('[1]Bieu phi VCX'!$AG$8:$AG$33,MATCH(E23,'[1]Bieu phi VCX'!$A$8:$A$33,0),0))),INDEX('[1]Bieu phi VCX'!$AH$8:$AH$33,MATCH(E23,'[1]Bieu phi VCX'!$A$8:$A$33,0),0)),0)</f>
        <v>0.0005</v>
      </c>
      <c r="AM23" s="22" t="n">
        <f aca="false">IF(Y23="Y",IF(P23-O23&gt;[1]Parameters!$AC$2,1.5%*15/365,1.5%*(P23-O23)/365),0)</f>
        <v>0.000616438356164384</v>
      </c>
      <c r="AN23" s="24" t="n">
        <f aca="false">IF(Z23="Y",[1]Parameters!$AD$2,0)</f>
        <v>0.003</v>
      </c>
      <c r="AO23" s="25" t="n">
        <f aca="false">IF(P23&lt;=AA23,VLOOKUP(DATEDIF(O23,P23,"m"),[1]Parameters!$L$2:$M$6,2,1),(DATEDIF(O23,P23,"m")+1)/12)</f>
        <v>1</v>
      </c>
      <c r="AP23" s="26" t="n">
        <f aca="false">(AJ23*(SUM(AD23,AE23,AF23,AH23,AI23,AK23,AL23,AN23)*K23+AG23)+AM23*K23)*AO23</f>
        <v>12136643.8356164</v>
      </c>
      <c r="AQ23" s="27" t="s">
        <v>607</v>
      </c>
    </row>
    <row r="24" customFormat="false" ht="13.8" hidden="false" customHeight="false" outlineLevel="0" collapsed="false">
      <c r="A24" s="17"/>
      <c r="B24" s="17" t="s">
        <v>609</v>
      </c>
      <c r="C24" s="0" t="s">
        <v>523</v>
      </c>
      <c r="D24" s="17" t="s">
        <v>552</v>
      </c>
      <c r="E24" s="18" t="s">
        <v>614</v>
      </c>
      <c r="F24" s="19" t="n">
        <v>0</v>
      </c>
      <c r="G24" s="18" t="s">
        <v>602</v>
      </c>
      <c r="H24" s="18" t="s">
        <v>603</v>
      </c>
      <c r="I24" s="18" t="s">
        <v>604</v>
      </c>
      <c r="J24" s="19" t="n">
        <v>400000000</v>
      </c>
      <c r="K24" s="19" t="n">
        <v>100000000</v>
      </c>
      <c r="L24" s="0" t="n">
        <v>2014</v>
      </c>
      <c r="M24" s="20" t="n">
        <v>41640</v>
      </c>
      <c r="N24" s="20" t="n">
        <v>43831</v>
      </c>
      <c r="O24" s="20" t="n">
        <v>43831</v>
      </c>
      <c r="P24" s="20" t="n">
        <v>44196</v>
      </c>
      <c r="Q24" s="21" t="s">
        <v>605</v>
      </c>
      <c r="R24" s="21" t="s">
        <v>605</v>
      </c>
      <c r="S24" s="19" t="n">
        <v>21000000</v>
      </c>
      <c r="T24" s="21" t="s">
        <v>605</v>
      </c>
      <c r="U24" s="21" t="s">
        <v>605</v>
      </c>
      <c r="V24" s="21" t="s">
        <v>605</v>
      </c>
      <c r="W24" s="21" t="s">
        <v>605</v>
      </c>
      <c r="X24" s="21" t="s">
        <v>605</v>
      </c>
      <c r="Y24" s="21" t="s">
        <v>605</v>
      </c>
      <c r="Z24" s="21" t="s">
        <v>605</v>
      </c>
      <c r="AA24" s="20" t="n">
        <f aca="false">DATE(YEAR(O24)+1,MONTH(O24),DAY(O24))</f>
        <v>44197</v>
      </c>
      <c r="AB24" s="0" t="n">
        <f aca="false">IF(G24="Trong nước", DATEDIF(DATE(YEAR(M24),MONTH(M24),1),DATE(YEAR(N24),MONTH(N24),1),"m"), DATEDIF(DATE(L24,1,1),DATE(YEAR(N24),MONTH(N24),1),"m"))</f>
        <v>72</v>
      </c>
      <c r="AC24" s="0" t="str">
        <f aca="false">VLOOKUP(AB24,[1]Parameters!$A$2:$B$6,2,1)</f>
        <v>72-120</v>
      </c>
      <c r="AD24" s="22" t="n">
        <f aca="false">IF(J24&lt;=[1]Parameters!$Y$2,INDEX('[1]Bieu phi VCX'!$D$8:$N$33,MATCH(E24,'[1]Bieu phi VCX'!$A$8:$A$33,0),MATCH(AC24,'[1]Bieu phi VCX'!$D$7:$I$7,)),INDEX('[1]Bieu phi VCX'!$J$8:$O$33,MATCH(E24,'[1]Bieu phi VCX'!$A$8:$A$33,0),MATCH(AC24,'[1]Bieu phi VCX'!$J$7:$O$7,)))</f>
        <v>0.0375</v>
      </c>
      <c r="AE24" s="22" t="n">
        <f aca="false">IF(Q24="Y",[1]Parameters!$Z$2,0)</f>
        <v>0.0005</v>
      </c>
      <c r="AF24" s="22" t="n">
        <f aca="false">IF(R24="Y", INDEX('[1]Bieu phi VCX'!$R$8:$W$33,MATCH(E24,'[1]Bieu phi VCX'!$A$8:$A$33,0),MATCH(AC24,'[1]Bieu phi VCX'!$R$7:$V$7,0)), 0)</f>
        <v>0.003</v>
      </c>
      <c r="AG24" s="19" t="n">
        <f aca="false">VLOOKUP(S24,[1]Parameters!$F$2:$G$5,2,0)</f>
        <v>3400000</v>
      </c>
      <c r="AH24" s="22" t="n">
        <f aca="false">IF(T24="Y", INDEX('[1]Bieu phi VCX'!$X$8:$AB$33,MATCH(E24,'[1]Bieu phi VCX'!$A$8:$A$33,0),MATCH(AC24,'[1]Bieu phi VCX'!$X$7:$AB$7,0)),0)</f>
        <v>0.003</v>
      </c>
      <c r="AI24" s="23" t="n">
        <f aca="false">IF(U24="Y",INDEX('[1]Bieu phi VCX'!$AJ$8:$AL$33,MATCH(E24,'[1]Bieu phi VCX'!$A$8:$A$33,0),MATCH(VLOOKUP(F24,[1]Parameters!$I$2:$J$4,2),'[1]Bieu phi VCX'!$AJ$7:$AL$7,0))-AD24, 0)</f>
        <v>0.0125</v>
      </c>
      <c r="AJ24" s="0" t="n">
        <f aca="false">IF(V24="Y",[1]Parameters!$AA$2,1)</f>
        <v>1.5</v>
      </c>
      <c r="AK24" s="22" t="n">
        <f aca="false">IF(W24="Y", INDEX('[1]Bieu phi VCX'!$AE$8:$AE$33,MATCH(E24,'[1]Bieu phi VCX'!$A$8:$A$33,0),0),0)</f>
        <v>0.0025</v>
      </c>
      <c r="AL24" s="22" t="n">
        <f aca="false">IF(X24="Y",IF(AB24&lt;120,IF(OR(E24='[1]Bieu phi VCX'!$A$24,E24='[1]Bieu phi VCX'!$A$25,E24='[1]Bieu phi VCX'!$A$27),0.2%,IF(OR(AND(OR(H24="SEDAN",H24="HATCHBACK"),J24&gt;[1]Parameters!$AB$2),AND(OR(H24="SEDAN",H24="HATCHBACK"),I24="GERMANY")),INDEX('[1]Bieu phi VCX'!$AF$8:$AF$33,MATCH(E24,'[1]Bieu phi VCX'!$A$8:$A$33,0),0),INDEX('[1]Bieu phi VCX'!$AG$8:$AG$33,MATCH(E24,'[1]Bieu phi VCX'!$A$8:$A$33,0),0))),INDEX('[1]Bieu phi VCX'!$AH$8:$AH$33,MATCH(E24,'[1]Bieu phi VCX'!$A$8:$A$33,0),0)),0)</f>
        <v>0.0005</v>
      </c>
      <c r="AM24" s="22" t="n">
        <f aca="false">IF(Y24="Y",IF(P24-O24&gt;[1]Parameters!$AC$2,1.5%*15/365,1.5%*(P24-O24)/365),0)</f>
        <v>0.000616438356164384</v>
      </c>
      <c r="AN24" s="24" t="n">
        <f aca="false">IF(Z24="Y",[1]Parameters!$AD$2,0)</f>
        <v>0.003</v>
      </c>
      <c r="AO24" s="25" t="n">
        <f aca="false">IF(P24&lt;=AA24,VLOOKUP(DATEDIF(O24,P24,"m"),[1]Parameters!$L$2:$M$6,2,1),(DATEDIF(O24,P24,"m")+1)/12)</f>
        <v>1</v>
      </c>
      <c r="AP24" s="26" t="n">
        <f aca="false">(AJ24*(SUM(AD24,AE24,AF24,AH24,AI24,AK24,AL24,AN24)*K24+AG24)+AM24*K24)*AO24</f>
        <v>14536643.8356164</v>
      </c>
      <c r="AQ24" s="27" t="s">
        <v>607</v>
      </c>
    </row>
    <row r="25" customFormat="false" ht="13.8" hidden="false" customHeight="false" outlineLevel="0" collapsed="false">
      <c r="A25" s="17"/>
      <c r="B25" s="17" t="s">
        <v>610</v>
      </c>
      <c r="C25" s="0" t="s">
        <v>523</v>
      </c>
      <c r="D25" s="17" t="s">
        <v>552</v>
      </c>
      <c r="E25" s="18" t="s">
        <v>614</v>
      </c>
      <c r="F25" s="19" t="n">
        <v>0</v>
      </c>
      <c r="G25" s="18" t="s">
        <v>602</v>
      </c>
      <c r="H25" s="18" t="s">
        <v>603</v>
      </c>
      <c r="I25" s="18" t="s">
        <v>604</v>
      </c>
      <c r="J25" s="19" t="n">
        <v>400000000</v>
      </c>
      <c r="K25" s="19" t="n">
        <v>100000000</v>
      </c>
      <c r="L25" s="0" t="n">
        <v>2010</v>
      </c>
      <c r="M25" s="20" t="n">
        <v>40179</v>
      </c>
      <c r="N25" s="20" t="n">
        <v>43831</v>
      </c>
      <c r="O25" s="20" t="n">
        <v>43831</v>
      </c>
      <c r="P25" s="20" t="n">
        <v>44196</v>
      </c>
      <c r="Q25" s="21" t="s">
        <v>605</v>
      </c>
      <c r="R25" s="21" t="s">
        <v>605</v>
      </c>
      <c r="S25" s="19" t="n">
        <v>9000000</v>
      </c>
      <c r="T25" s="21" t="s">
        <v>605</v>
      </c>
      <c r="U25" s="21" t="s">
        <v>605</v>
      </c>
      <c r="V25" s="21" t="s">
        <v>605</v>
      </c>
      <c r="W25" s="21" t="s">
        <v>605</v>
      </c>
      <c r="X25" s="21" t="s">
        <v>605</v>
      </c>
      <c r="Y25" s="21" t="s">
        <v>605</v>
      </c>
      <c r="Z25" s="21" t="s">
        <v>605</v>
      </c>
      <c r="AA25" s="20" t="n">
        <f aca="false">DATE(YEAR(O25)+1,MONTH(O25),DAY(O25))</f>
        <v>44197</v>
      </c>
      <c r="AB25" s="0" t="n">
        <f aca="false">IF(G25="Trong nước", DATEDIF(DATE(YEAR(M25),MONTH(M25),1),DATE(YEAR(N25),MONTH(N25),1),"m"), DATEDIF(DATE(L25,1,1),DATE(YEAR(N25),MONTH(N25),1),"m"))</f>
        <v>120</v>
      </c>
      <c r="AC25" s="0" t="str">
        <f aca="false">VLOOKUP(AB25,[1]Parameters!$A$2:$B$6,2,1)</f>
        <v>&gt;=120</v>
      </c>
      <c r="AD25" s="22" t="n">
        <f aca="false">IF(J25&lt;=[1]Parameters!$Y$2,INDEX('[1]Bieu phi VCX'!$D$8:$N$33,MATCH(E25,'[1]Bieu phi VCX'!$A$8:$A$33,0),MATCH(AC25,'[1]Bieu phi VCX'!$D$7:$I$7,)),INDEX('[1]Bieu phi VCX'!$J$8:$O$33,MATCH(E25,'[1]Bieu phi VCX'!$A$8:$A$33,0),MATCH(AC25,'[1]Bieu phi VCX'!$J$7:$O$7,)))</f>
        <v>0.042</v>
      </c>
      <c r="AE25" s="22" t="n">
        <f aca="false">IF(Q25="Y",[1]Parameters!$Z$2,0)</f>
        <v>0.0005</v>
      </c>
      <c r="AF25" s="22" t="n">
        <f aca="false">IF(R25="Y", INDEX('[1]Bieu phi VCX'!$R$8:$W$33,MATCH(E25,'[1]Bieu phi VCX'!$A$8:$A$33,0),MATCH(AC25,'[1]Bieu phi VCX'!$R$7:$V$7,0)), 0)</f>
        <v>0.004</v>
      </c>
      <c r="AG25" s="19" t="n">
        <f aca="false">VLOOKUP(S25,[1]Parameters!$F$2:$G$5,2,0)</f>
        <v>1400000</v>
      </c>
      <c r="AH25" s="22" t="n">
        <f aca="false">IF(T25="Y", INDEX('[1]Bieu phi VCX'!$X$8:$AB$33,MATCH(E25,'[1]Bieu phi VCX'!$A$8:$A$33,0),MATCH(AC25,'[1]Bieu phi VCX'!$X$7:$AB$7,0)),0)</f>
        <v>0.004</v>
      </c>
      <c r="AI25" s="23" t="n">
        <f aca="false">IF(U25="Y",INDEX('[1]Bieu phi VCX'!$AJ$8:$AL$33,MATCH(E25,'[1]Bieu phi VCX'!$A$8:$A$33,0),MATCH(VLOOKUP(F25,[1]Parameters!$I$2:$J$4,2),'[1]Bieu phi VCX'!$AJ$7:$AL$7,0))-AD25, 0)</f>
        <v>0.008</v>
      </c>
      <c r="AJ25" s="0" t="n">
        <f aca="false">IF(V25="Y",[1]Parameters!$AA$2,1)</f>
        <v>1.5</v>
      </c>
      <c r="AK25" s="22" t="n">
        <f aca="false">IF(W25="Y", INDEX('[1]Bieu phi VCX'!$AE$8:$AE$33,MATCH(E25,'[1]Bieu phi VCX'!$A$8:$A$33,0),0),0)</f>
        <v>0.0025</v>
      </c>
      <c r="AL25" s="22" t="n">
        <f aca="false">IF(X25="Y",IF(AB25&lt;120,IF(OR(E25='[1]Bieu phi VCX'!$A$24,E25='[1]Bieu phi VCX'!$A$25,E25='[1]Bieu phi VCX'!$A$27),0.2%,IF(OR(AND(OR(H25="SEDAN",H25="HATCHBACK"),J25&gt;[1]Parameters!$AB$2),AND(OR(H25="SEDAN",H25="HATCHBACK"),I25="GERMANY")),INDEX('[1]Bieu phi VCX'!$AF$8:$AF$33,MATCH(E25,'[1]Bieu phi VCX'!$A$8:$A$33,0),0),INDEX('[1]Bieu phi VCX'!$AG$8:$AG$33,MATCH(E25,'[1]Bieu phi VCX'!$A$8:$A$33,0),0))),INDEX('[1]Bieu phi VCX'!$AH$8:$AH$33,MATCH(E25,'[1]Bieu phi VCX'!$A$8:$A$33,0),0)),0)</f>
        <v>0.0015</v>
      </c>
      <c r="AM25" s="22" t="n">
        <f aca="false">IF(Y25="Y",IF(P25-O25&gt;[1]Parameters!$AC$2,1.5%*15/365,1.5%*(P25-O25)/365),0)</f>
        <v>0.000616438356164384</v>
      </c>
      <c r="AN25" s="24" t="n">
        <f aca="false">IF(Z25="Y",[1]Parameters!$AD$2,0)</f>
        <v>0.003</v>
      </c>
      <c r="AO25" s="25" t="n">
        <f aca="false">IF(P25&lt;=AA25,VLOOKUP(DATEDIF(O25,P25,"m"),[1]Parameters!$L$2:$M$6,2,1),(DATEDIF(O25,P25,"m")+1)/12)</f>
        <v>1</v>
      </c>
      <c r="AP25" s="26" t="n">
        <f aca="false">(AJ25*(SUM(AD25,AE25,AF25,AH25,AI25,AK25,AL25,AN25)*K25+AG25)+AM25*K25)*AO25</f>
        <v>11986643.8356164</v>
      </c>
      <c r="AQ25" s="27" t="s">
        <v>607</v>
      </c>
    </row>
    <row r="26" customFormat="false" ht="13.8" hidden="false" customHeight="false" outlineLevel="0" collapsed="false">
      <c r="A26" s="17"/>
      <c r="B26" s="17" t="s">
        <v>611</v>
      </c>
      <c r="C26" s="0" t="s">
        <v>523</v>
      </c>
      <c r="D26" s="17" t="s">
        <v>552</v>
      </c>
      <c r="E26" s="18" t="s">
        <v>614</v>
      </c>
      <c r="F26" s="19" t="n">
        <v>0</v>
      </c>
      <c r="G26" s="18" t="s">
        <v>602</v>
      </c>
      <c r="H26" s="18" t="s">
        <v>603</v>
      </c>
      <c r="I26" s="18" t="s">
        <v>604</v>
      </c>
      <c r="J26" s="19" t="n">
        <v>400000000</v>
      </c>
      <c r="K26" s="19" t="n">
        <v>100000000</v>
      </c>
      <c r="L26" s="0" t="n">
        <v>2005</v>
      </c>
      <c r="M26" s="20" t="n">
        <v>38353</v>
      </c>
      <c r="N26" s="20" t="n">
        <v>43831</v>
      </c>
      <c r="O26" s="20" t="n">
        <v>43831</v>
      </c>
      <c r="P26" s="20" t="n">
        <v>44196</v>
      </c>
      <c r="Q26" s="21" t="s">
        <v>605</v>
      </c>
      <c r="R26" s="21" t="s">
        <v>605</v>
      </c>
      <c r="S26" s="19" t="n">
        <v>9000000</v>
      </c>
      <c r="T26" s="21" t="s">
        <v>605</v>
      </c>
      <c r="U26" s="21" t="s">
        <v>605</v>
      </c>
      <c r="V26" s="21" t="s">
        <v>605</v>
      </c>
      <c r="W26" s="21" t="s">
        <v>605</v>
      </c>
      <c r="X26" s="21" t="s">
        <v>605</v>
      </c>
      <c r="Y26" s="21" t="s">
        <v>605</v>
      </c>
      <c r="Z26" s="21" t="s">
        <v>605</v>
      </c>
      <c r="AA26" s="20" t="n">
        <f aca="false">DATE(YEAR(O26)+1,MONTH(O26),DAY(O26))</f>
        <v>44197</v>
      </c>
      <c r="AB26" s="0" t="n">
        <f aca="false">IF(G26="Trong nước", DATEDIF(DATE(YEAR(M26),MONTH(M26),1),DATE(YEAR(N26),MONTH(N26),1),"m"), DATEDIF(DATE(L26,1,1),DATE(YEAR(N26),MONTH(N26),1),"m"))</f>
        <v>180</v>
      </c>
      <c r="AC26" s="0" t="str">
        <f aca="false">VLOOKUP(AB26,[1]Parameters!$A$2:$B$7,2,1)</f>
        <v>&gt;=180</v>
      </c>
      <c r="AD26" s="22" t="n">
        <f aca="false">IF(J26&lt;=[1]Parameters!$Y$2,INDEX('[1]Bieu phi VCX'!$D$8:$N$33,MATCH(E26,'[1]Bieu phi VCX'!$A$8:$A$33,0),MATCH(AC26,'[1]Bieu phi VCX'!$D$7:$I$7,)),INDEX('[1]Bieu phi VCX'!$J$8:$O$33,MATCH(E26,'[1]Bieu phi VCX'!$A$8:$A$33,0),MATCH(AC26,'[1]Bieu phi VCX'!$J$7:$O$7,)))</f>
        <v>0.042</v>
      </c>
      <c r="AE26" s="22" t="n">
        <f aca="false">IF(Q26="Y",[1]Parameters!$Z$2,0)</f>
        <v>0.0005</v>
      </c>
      <c r="AF26" s="22" t="n">
        <f aca="false">IF(R26="Y", INDEX('[1]Bieu phi VCX'!$R$8:$W$33,MATCH(E26,'[1]Bieu phi VCX'!$A$8:$A$33,0),MATCH(AC26,'[1]Bieu phi VCX'!$R$7:$W$7,0)), 0)</f>
        <v>0.005</v>
      </c>
      <c r="AG26" s="19" t="n">
        <f aca="false">VLOOKUP(S26,[1]Parameters!$F$2:$G$5,2,0)</f>
        <v>1400000</v>
      </c>
      <c r="AH26" s="22" t="n">
        <f aca="false">IF(T26="Y", INDEX('[1]Bieu phi VCX'!$X$8:$AC$33,MATCH(E26,'[1]Bieu phi VCX'!$A$8:$A$33,0),MATCH(AC26,'[1]Bieu phi VCX'!$X$7:$AC$7,0)),0)</f>
        <v>0.004</v>
      </c>
      <c r="AI26" s="23" t="n">
        <f aca="false">IF(U26="Y",INDEX('[1]Bieu phi VCX'!$AJ$8:$AL$33,MATCH(E26,'[1]Bieu phi VCX'!$A$8:$A$33,0),MATCH(VLOOKUP(F26,[1]Parameters!$I$2:$J$4,2),'[1]Bieu phi VCX'!$AJ$7:$AL$7,0))-AD26, 0)</f>
        <v>0.008</v>
      </c>
      <c r="AJ26" s="0" t="n">
        <f aca="false">IF(V26="Y",[1]Parameters!$AA$2,1)</f>
        <v>1.5</v>
      </c>
      <c r="AK26" s="22" t="n">
        <f aca="false">IF(W26="Y", INDEX('[1]Bieu phi VCX'!$AE$8:$AE$33,MATCH(E26,'[1]Bieu phi VCX'!$A$8:$A$33,0),0),0)</f>
        <v>0.0025</v>
      </c>
      <c r="AL26" s="22" t="n">
        <f aca="false">IF(X26="Y",IF(AB26&lt;120,IF(OR(E26='[1]Bieu phi VCX'!$A$24,E26='[1]Bieu phi VCX'!$A$25,E26='[1]Bieu phi VCX'!$A$27),0.2%,IF(OR(AND(OR(H26="SEDAN",H26="HATCHBACK"),J26&gt;[1]Parameters!$AB$2),AND(OR(H26="SEDAN",H26="HATCHBACK"),I26="GERMANY")),INDEX('[1]Bieu phi VCX'!$AF$8:$AF$33,MATCH(E26,'[1]Bieu phi VCX'!$A$8:$A$33,0),0),INDEX('[1]Bieu phi VCX'!$AG$8:$AG$33,MATCH(E26,'[1]Bieu phi VCX'!$A$8:$A$33,0),0))),INDEX('[1]Bieu phi VCX'!$AH$8:$AH$33,MATCH(E26,'[1]Bieu phi VCX'!$A$8:$A$33,0),0)),0)</f>
        <v>0.0015</v>
      </c>
      <c r="AM26" s="22" t="n">
        <f aca="false">IF(Y26="Y",IF(P26-O26&gt;[1]Parameters!$AC$2,1.5%*15/365,1.5%*(P26-O26)/365),0)</f>
        <v>0.000616438356164384</v>
      </c>
      <c r="AN26" s="24" t="n">
        <f aca="false">IF(Z26="Y",[1]Parameters!$AD$2,0)</f>
        <v>0.003</v>
      </c>
      <c r="AO26" s="25" t="n">
        <f aca="false">IF(P26&lt;=AA26,VLOOKUP(DATEDIF(O26,P26,"m"),[1]Parameters!$L$2:$M$6,2,1),(DATEDIF(O26,P26,"m")+1)/12)</f>
        <v>1</v>
      </c>
      <c r="AP26" s="26" t="n">
        <f aca="false">(AJ26*(SUM(AD26,AE26,AF26,AH26,AI26,AK26,AL26,AN26)*K26+AG26)+AM26*K26)*AO26</f>
        <v>12136643.8356164</v>
      </c>
      <c r="AQ26" s="27" t="s">
        <v>607</v>
      </c>
    </row>
    <row r="27" s="21" customFormat="true" ht="13.8" hidden="false" customHeight="false" outlineLevel="0" collapsed="false">
      <c r="A27" s="17" t="s">
        <v>613</v>
      </c>
      <c r="B27" s="17" t="s">
        <v>600</v>
      </c>
      <c r="C27" s="0" t="s">
        <v>523</v>
      </c>
      <c r="D27" s="17" t="s">
        <v>552</v>
      </c>
      <c r="E27" s="18" t="s">
        <v>614</v>
      </c>
      <c r="F27" s="19" t="n">
        <v>0</v>
      </c>
      <c r="G27" s="18" t="s">
        <v>602</v>
      </c>
      <c r="H27" s="18" t="s">
        <v>603</v>
      </c>
      <c r="I27" s="18" t="s">
        <v>604</v>
      </c>
      <c r="J27" s="19" t="n">
        <v>500000000</v>
      </c>
      <c r="K27" s="19" t="n">
        <v>400000000</v>
      </c>
      <c r="L27" s="21" t="n">
        <v>2020</v>
      </c>
      <c r="M27" s="28" t="n">
        <v>43831</v>
      </c>
      <c r="N27" s="28" t="n">
        <v>43831</v>
      </c>
      <c r="O27" s="28" t="n">
        <v>43831</v>
      </c>
      <c r="P27" s="28" t="n">
        <v>44196</v>
      </c>
      <c r="Q27" s="21" t="s">
        <v>605</v>
      </c>
      <c r="R27" s="21" t="s">
        <v>605</v>
      </c>
      <c r="S27" s="19" t="s">
        <v>606</v>
      </c>
      <c r="T27" s="21" t="s">
        <v>605</v>
      </c>
      <c r="U27" s="21" t="s">
        <v>605</v>
      </c>
      <c r="V27" s="21" t="s">
        <v>605</v>
      </c>
      <c r="W27" s="21" t="s">
        <v>605</v>
      </c>
      <c r="X27" s="21" t="s">
        <v>605</v>
      </c>
      <c r="Y27" s="21" t="s">
        <v>605</v>
      </c>
      <c r="Z27" s="21" t="s">
        <v>605</v>
      </c>
      <c r="AA27" s="28" t="n">
        <f aca="false">DATE(YEAR(O27)+1,MONTH(O27),DAY(O27))</f>
        <v>44197</v>
      </c>
      <c r="AB27" s="21" t="n">
        <f aca="false">IF(G27="Trong nước", DATEDIF(DATE(YEAR(M27),MONTH(M27),1),DATE(YEAR(N27),MONTH(N27),1),"m"), DATEDIF(DATE(L27,1,1),DATE(YEAR(N27),MONTH(N27),1),"m"))</f>
        <v>0</v>
      </c>
      <c r="AC27" s="21" t="str">
        <f aca="false">VLOOKUP(AB27,[1]Parameters!$A$2:$B$6,2,1)</f>
        <v>&lt;6</v>
      </c>
      <c r="AD27" s="22" t="n">
        <f aca="false">IF(J27&lt;=[1]Parameters!$Y$2,INDEX('[1]Bieu phi VCX'!$D$8:$N$33,MATCH(E27,'[1]Bieu phi VCX'!$A$8:$A$33,0),MATCH(AC27,'[1]Bieu phi VCX'!$D$7:$I$7,)),INDEX('[1]Bieu phi VCX'!$J$8:$O$33,MATCH(E27,'[1]Bieu phi VCX'!$A$8:$A$33,0),MATCH(AC27,'[1]Bieu phi VCX'!$J$7:$O$7,)))</f>
        <v>0.024</v>
      </c>
      <c r="AE27" s="22" t="n">
        <f aca="false">IF(Q27="Y",[1]Parameters!$Z$2,0)</f>
        <v>0.0005</v>
      </c>
      <c r="AF27" s="29" t="n">
        <f aca="false">IF(R27="Y", INDEX('[1]Bieu phi VCX'!$R$8:$W$33,MATCH(E27,'[1]Bieu phi VCX'!$A$8:$A$33,0),MATCH(AC27,'[1]Bieu phi VCX'!$R$7:$V$7,0)), 0)</f>
        <v>0</v>
      </c>
      <c r="AG27" s="19" t="n">
        <f aca="false">VLOOKUP(S27,[1]Parameters!$F$2:$G$5,2,0)</f>
        <v>0</v>
      </c>
      <c r="AH27" s="29" t="n">
        <f aca="false">IF(T27="Y", INDEX('[1]Bieu phi VCX'!$X$8:$AB$33,MATCH(E27,'[1]Bieu phi VCX'!$A$8:$A$33,0),MATCH(AC27,'[1]Bieu phi VCX'!$X$7:$AB$7,0)),0)</f>
        <v>0.001</v>
      </c>
      <c r="AI27" s="30" t="n">
        <f aca="false">IF(U27="Y",INDEX('[1]Bieu phi VCX'!$AJ$8:$AL$33,MATCH(E27,'[1]Bieu phi VCX'!$A$8:$A$33,0),MATCH(VLOOKUP(F27,[1]Parameters!$I$2:$J$4,2),'[1]Bieu phi VCX'!$AJ$7:$AL$7,0))-AD27, 0)</f>
        <v>0.026</v>
      </c>
      <c r="AJ27" s="0" t="n">
        <f aca="false">IF(V27="Y",[1]Parameters!$AA$2,1)</f>
        <v>1.5</v>
      </c>
      <c r="AK27" s="29" t="n">
        <f aca="false">IF(W27="Y", INDEX('[1]Bieu phi VCX'!$AE$8:$AE$33,MATCH(E27,'[1]Bieu phi VCX'!$A$8:$A$33,0),0),0)</f>
        <v>0.0025</v>
      </c>
      <c r="AL27" s="22" t="n">
        <f aca="false">IF(X27="Y",IF(AB27&lt;120,IF(OR(E27='[1]Bieu phi VCX'!$A$24,E27='[1]Bieu phi VCX'!$A$25,E27='[1]Bieu phi VCX'!$A$27),0.2%,IF(OR(AND(OR(H27="SEDAN",H27="HATCHBACK"),J27&gt;[1]Parameters!$AB$2),AND(OR(H27="SEDAN",H27="HATCHBACK"),I27="GERMANY")),INDEX('[1]Bieu phi VCX'!$AF$8:$AF$33,MATCH(E27,'[1]Bieu phi VCX'!$A$8:$A$33,0),0),INDEX('[1]Bieu phi VCX'!$AG$8:$AG$33,MATCH(E27,'[1]Bieu phi VCX'!$A$8:$A$33,0),0))),INDEX('[1]Bieu phi VCX'!$AH$8:$AH$33,MATCH(E27,'[1]Bieu phi VCX'!$A$8:$A$33,0),0)),0)</f>
        <v>0.0005</v>
      </c>
      <c r="AM27" s="22" t="n">
        <f aca="false">IF(Y27="Y",IF(P27-O27&gt;[1]Parameters!$AC$2,1.5%*15/365,1.5%*(P27-O27)/365),0)</f>
        <v>0.000616438356164384</v>
      </c>
      <c r="AN27" s="24" t="n">
        <f aca="false">IF(Z27="Y",[1]Parameters!$AD$2,0)</f>
        <v>0.003</v>
      </c>
      <c r="AO27" s="25" t="n">
        <f aca="false">IF(P27&lt;=AA27,VLOOKUP(DATEDIF(O27,P27,"m"),[1]Parameters!$L$2:$M$6,2,1),(DATEDIF(O27,P27,"m")+1)/12)</f>
        <v>1</v>
      </c>
      <c r="AP27" s="26" t="n">
        <f aca="false">(AJ27*(SUM(AD27,AE27,AF27,AH27,AI27,AK27,AL27,AN27)*K27+AG27)+AM27*K27)*AO27</f>
        <v>34746575.3424658</v>
      </c>
      <c r="AQ27" s="27" t="s">
        <v>607</v>
      </c>
      <c r="AMG27" s="0"/>
      <c r="AMH27" s="0"/>
      <c r="AMI27" s="0"/>
      <c r="AMJ27" s="0"/>
    </row>
    <row r="28" customFormat="false" ht="13.8" hidden="false" customHeight="false" outlineLevel="0" collapsed="false">
      <c r="A28" s="17"/>
      <c r="B28" s="17" t="s">
        <v>608</v>
      </c>
      <c r="C28" s="0" t="s">
        <v>523</v>
      </c>
      <c r="D28" s="17" t="s">
        <v>552</v>
      </c>
      <c r="E28" s="18" t="s">
        <v>614</v>
      </c>
      <c r="F28" s="19" t="n">
        <v>0</v>
      </c>
      <c r="G28" s="18" t="s">
        <v>602</v>
      </c>
      <c r="H28" s="18" t="s">
        <v>603</v>
      </c>
      <c r="I28" s="18" t="s">
        <v>604</v>
      </c>
      <c r="J28" s="19" t="n">
        <v>500000000</v>
      </c>
      <c r="K28" s="19" t="n">
        <v>400000000</v>
      </c>
      <c r="L28" s="0" t="n">
        <v>2017</v>
      </c>
      <c r="M28" s="20" t="n">
        <v>42736</v>
      </c>
      <c r="N28" s="20" t="n">
        <v>43831</v>
      </c>
      <c r="O28" s="20" t="n">
        <v>43831</v>
      </c>
      <c r="P28" s="20" t="n">
        <v>44196</v>
      </c>
      <c r="Q28" s="21" t="s">
        <v>605</v>
      </c>
      <c r="R28" s="21" t="s">
        <v>605</v>
      </c>
      <c r="S28" s="19" t="s">
        <v>606</v>
      </c>
      <c r="T28" s="21" t="s">
        <v>605</v>
      </c>
      <c r="U28" s="21" t="s">
        <v>605</v>
      </c>
      <c r="V28" s="21" t="s">
        <v>605</v>
      </c>
      <c r="W28" s="21" t="s">
        <v>605</v>
      </c>
      <c r="X28" s="21" t="s">
        <v>605</v>
      </c>
      <c r="Y28" s="21" t="s">
        <v>605</v>
      </c>
      <c r="Z28" s="21" t="s">
        <v>605</v>
      </c>
      <c r="AA28" s="20" t="n">
        <f aca="false">DATE(YEAR(O28)+1,MONTH(O28),DAY(O28))</f>
        <v>44197</v>
      </c>
      <c r="AB28" s="0" t="n">
        <f aca="false">IF(G28="Trong nước", DATEDIF(DATE(YEAR(M28),MONTH(M28),1),DATE(YEAR(N28),MONTH(N28),1),"m"), DATEDIF(DATE(L28,1,1),DATE(YEAR(N28),MONTH(N28),1),"m"))</f>
        <v>36</v>
      </c>
      <c r="AC28" s="0" t="str">
        <f aca="false">VLOOKUP(AB28,[1]Parameters!$A$2:$B$6,2,1)</f>
        <v>36-72</v>
      </c>
      <c r="AD28" s="22" t="n">
        <f aca="false">IF(J28&lt;=[1]Parameters!$Y$2,INDEX('[1]Bieu phi VCX'!$D$8:$N$33,MATCH(E28,'[1]Bieu phi VCX'!$A$8:$A$33,0),MATCH(AC28,'[1]Bieu phi VCX'!$D$7:$I$7,)),INDEX('[1]Bieu phi VCX'!$J$8:$O$33,MATCH(E28,'[1]Bieu phi VCX'!$A$8:$A$33,0),MATCH(AC28,'[1]Bieu phi VCX'!$J$7:$O$7,)))</f>
        <v>0.027</v>
      </c>
      <c r="AE28" s="22" t="n">
        <f aca="false">IF(Q28="Y",[1]Parameters!$Z$2,0)</f>
        <v>0.0005</v>
      </c>
      <c r="AF28" s="22" t="n">
        <f aca="false">IF(R28="Y", INDEX('[1]Bieu phi VCX'!$R$8:$W$33,MATCH(E28,'[1]Bieu phi VCX'!$A$8:$A$33,0),MATCH(AC28,'[1]Bieu phi VCX'!$R$7:$V$7,0)), 0)</f>
        <v>0.002</v>
      </c>
      <c r="AG28" s="19" t="n">
        <f aca="false">VLOOKUP(S28,[1]Parameters!$F$2:$G$5,2,0)</f>
        <v>0</v>
      </c>
      <c r="AH28" s="22" t="n">
        <f aca="false">IF(T28="Y", INDEX('[1]Bieu phi VCX'!$X$8:$AB$33,MATCH(E28,'[1]Bieu phi VCX'!$A$8:$A$33,0),MATCH(AC28,'[1]Bieu phi VCX'!$X$7:$AB$7,0)),0)</f>
        <v>0.002</v>
      </c>
      <c r="AI28" s="23" t="n">
        <f aca="false">IF(U28="Y",INDEX('[1]Bieu phi VCX'!$AJ$8:$AL$33,MATCH(E28,'[1]Bieu phi VCX'!$A$8:$A$33,0),MATCH(VLOOKUP(F28,[1]Parameters!$I$2:$J$4,2),'[1]Bieu phi VCX'!$AJ$7:$AL$7,0))-AD28, 0)</f>
        <v>0.023</v>
      </c>
      <c r="AJ28" s="0" t="n">
        <f aca="false">IF(V28="Y",[1]Parameters!$AA$2,1)</f>
        <v>1.5</v>
      </c>
      <c r="AK28" s="22" t="n">
        <f aca="false">IF(W28="Y", INDEX('[1]Bieu phi VCX'!$AE$8:$AE$33,MATCH(E28,'[1]Bieu phi VCX'!$A$8:$A$33,0),0),0)</f>
        <v>0.0025</v>
      </c>
      <c r="AL28" s="22" t="n">
        <f aca="false">IF(X28="Y",IF(AB28&lt;120,IF(OR(E28='[1]Bieu phi VCX'!$A$24,E28='[1]Bieu phi VCX'!$A$25,E28='[1]Bieu phi VCX'!$A$27),0.2%,IF(OR(AND(OR(H28="SEDAN",H28="HATCHBACK"),J28&gt;[1]Parameters!$AB$2),AND(OR(H28="SEDAN",H28="HATCHBACK"),I28="GERMANY")),INDEX('[1]Bieu phi VCX'!$AF$8:$AF$33,MATCH(E28,'[1]Bieu phi VCX'!$A$8:$A$33,0),0),INDEX('[1]Bieu phi VCX'!$AG$8:$AG$33,MATCH(E28,'[1]Bieu phi VCX'!$A$8:$A$33,0),0))),INDEX('[1]Bieu phi VCX'!$AH$8:$AH$33,MATCH(E28,'[1]Bieu phi VCX'!$A$8:$A$33,0),0)),0)</f>
        <v>0.0005</v>
      </c>
      <c r="AM28" s="22" t="n">
        <f aca="false">IF(Y28="Y",IF(P28-O28&gt;[1]Parameters!$AC$2,1.5%*15/365,1.5%*(P28-O28)/365),0)</f>
        <v>0.000616438356164384</v>
      </c>
      <c r="AN28" s="24" t="n">
        <f aca="false">IF(Z28="Y",[1]Parameters!$AD$2,0)</f>
        <v>0.003</v>
      </c>
      <c r="AO28" s="25" t="n">
        <f aca="false">IF(P28&lt;=AA28,VLOOKUP(DATEDIF(O28,P28,"m"),[1]Parameters!$L$2:$M$6,2,1),(DATEDIF(O28,P28,"m")+1)/12)</f>
        <v>1</v>
      </c>
      <c r="AP28" s="26" t="n">
        <f aca="false">(AJ28*(SUM(AD28,AE28,AF28,AH28,AI28,AK28,AL28,AN28)*K28+AG28)+AM28*K28)*AO28</f>
        <v>36546575.3424658</v>
      </c>
      <c r="AQ28" s="27" t="s">
        <v>607</v>
      </c>
    </row>
    <row r="29" customFormat="false" ht="13.8" hidden="false" customHeight="false" outlineLevel="0" collapsed="false">
      <c r="A29" s="17"/>
      <c r="B29" s="17" t="s">
        <v>609</v>
      </c>
      <c r="C29" s="0" t="s">
        <v>523</v>
      </c>
      <c r="D29" s="17" t="s">
        <v>552</v>
      </c>
      <c r="E29" s="18" t="s">
        <v>614</v>
      </c>
      <c r="F29" s="19" t="n">
        <v>0</v>
      </c>
      <c r="G29" s="18" t="s">
        <v>602</v>
      </c>
      <c r="H29" s="18" t="s">
        <v>603</v>
      </c>
      <c r="I29" s="18" t="s">
        <v>604</v>
      </c>
      <c r="J29" s="19" t="n">
        <v>500000000</v>
      </c>
      <c r="K29" s="19" t="n">
        <v>400000000</v>
      </c>
      <c r="L29" s="0" t="n">
        <v>2014</v>
      </c>
      <c r="M29" s="20" t="n">
        <v>41640</v>
      </c>
      <c r="N29" s="20" t="n">
        <v>43831</v>
      </c>
      <c r="O29" s="20" t="n">
        <v>43831</v>
      </c>
      <c r="P29" s="20" t="n">
        <v>44196</v>
      </c>
      <c r="Q29" s="21" t="s">
        <v>605</v>
      </c>
      <c r="R29" s="21" t="s">
        <v>605</v>
      </c>
      <c r="S29" s="19" t="s">
        <v>606</v>
      </c>
      <c r="T29" s="21" t="s">
        <v>605</v>
      </c>
      <c r="U29" s="21" t="s">
        <v>605</v>
      </c>
      <c r="V29" s="21" t="s">
        <v>605</v>
      </c>
      <c r="W29" s="21" t="s">
        <v>605</v>
      </c>
      <c r="X29" s="21" t="s">
        <v>605</v>
      </c>
      <c r="Y29" s="21" t="s">
        <v>605</v>
      </c>
      <c r="Z29" s="21" t="s">
        <v>605</v>
      </c>
      <c r="AA29" s="20" t="n">
        <f aca="false">DATE(YEAR(O29)+1,MONTH(O29),DAY(O29))</f>
        <v>44197</v>
      </c>
      <c r="AB29" s="0" t="n">
        <f aca="false">IF(G29="Trong nước", DATEDIF(DATE(YEAR(M29),MONTH(M29),1),DATE(YEAR(N29),MONTH(N29),1),"m"), DATEDIF(DATE(L29,1,1),DATE(YEAR(N29),MONTH(N29),1),"m"))</f>
        <v>72</v>
      </c>
      <c r="AC29" s="0" t="str">
        <f aca="false">VLOOKUP(AB29,[1]Parameters!$A$2:$B$6,2,1)</f>
        <v>72-120</v>
      </c>
      <c r="AD29" s="22" t="n">
        <f aca="false">IF(J29&lt;=[1]Parameters!$Y$2,INDEX('[1]Bieu phi VCX'!$D$8:$N$33,MATCH(E29,'[1]Bieu phi VCX'!$A$8:$A$33,0),MATCH(AC29,'[1]Bieu phi VCX'!$D$7:$I$7,)),INDEX('[1]Bieu phi VCX'!$J$8:$O$33,MATCH(E29,'[1]Bieu phi VCX'!$A$8:$A$33,0),MATCH(AC29,'[1]Bieu phi VCX'!$J$7:$O$7,)))</f>
        <v>0.029</v>
      </c>
      <c r="AE29" s="22" t="n">
        <f aca="false">IF(Q29="Y",[1]Parameters!$Z$2,0)</f>
        <v>0.0005</v>
      </c>
      <c r="AF29" s="22" t="n">
        <f aca="false">IF(R29="Y", INDEX('[1]Bieu phi VCX'!$R$8:$W$33,MATCH(E29,'[1]Bieu phi VCX'!$A$8:$A$33,0),MATCH(AC29,'[1]Bieu phi VCX'!$R$7:$V$7,0)), 0)</f>
        <v>0.003</v>
      </c>
      <c r="AG29" s="19" t="n">
        <f aca="false">VLOOKUP(S29,[1]Parameters!$F$2:$G$5,2,0)</f>
        <v>0</v>
      </c>
      <c r="AH29" s="22" t="n">
        <f aca="false">IF(T29="Y", INDEX('[1]Bieu phi VCX'!$X$8:$AB$33,MATCH(E29,'[1]Bieu phi VCX'!$A$8:$A$33,0),MATCH(AC29,'[1]Bieu phi VCX'!$X$7:$AB$7,0)),0)</f>
        <v>0.003</v>
      </c>
      <c r="AI29" s="23" t="n">
        <f aca="false">IF(U29="Y",INDEX('[1]Bieu phi VCX'!$AJ$8:$AL$33,MATCH(E29,'[1]Bieu phi VCX'!$A$8:$A$33,0),MATCH(VLOOKUP(F29,[1]Parameters!$I$2:$J$4,2),'[1]Bieu phi VCX'!$AJ$7:$AL$7,0))-AD29, 0)</f>
        <v>0.021</v>
      </c>
      <c r="AJ29" s="0" t="n">
        <f aca="false">IF(V29="Y",[1]Parameters!$AA$2,1)</f>
        <v>1.5</v>
      </c>
      <c r="AK29" s="22" t="n">
        <f aca="false">IF(W29="Y", INDEX('[1]Bieu phi VCX'!$AE$8:$AE$33,MATCH(E29,'[1]Bieu phi VCX'!$A$8:$A$33,0),0),0)</f>
        <v>0.0025</v>
      </c>
      <c r="AL29" s="22" t="n">
        <f aca="false">IF(X29="Y",IF(AB29&lt;120,IF(OR(E29='[1]Bieu phi VCX'!$A$24,E29='[1]Bieu phi VCX'!$A$25,E29='[1]Bieu phi VCX'!$A$27),0.2%,IF(OR(AND(OR(H29="SEDAN",H29="HATCHBACK"),J29&gt;[1]Parameters!$AB$2),AND(OR(H29="SEDAN",H29="HATCHBACK"),I29="GERMANY")),INDEX('[1]Bieu phi VCX'!$AF$8:$AF$33,MATCH(E29,'[1]Bieu phi VCX'!$A$8:$A$33,0),0),INDEX('[1]Bieu phi VCX'!$AG$8:$AG$33,MATCH(E29,'[1]Bieu phi VCX'!$A$8:$A$33,0),0))),INDEX('[1]Bieu phi VCX'!$AH$8:$AH$33,MATCH(E29,'[1]Bieu phi VCX'!$A$8:$A$33,0),0)),0)</f>
        <v>0.0005</v>
      </c>
      <c r="AM29" s="22" t="n">
        <f aca="false">IF(Y29="Y",IF(P29-O29&gt;[1]Parameters!$AC$2,1.5%*15/365,1.5%*(P29-O29)/365),0)</f>
        <v>0.000616438356164384</v>
      </c>
      <c r="AN29" s="24" t="n">
        <f aca="false">IF(Z29="Y",[1]Parameters!$AD$2,0)</f>
        <v>0.003</v>
      </c>
      <c r="AO29" s="25" t="n">
        <f aca="false">IF(P29&lt;=AA29,VLOOKUP(DATEDIF(O29,P29,"m"),[1]Parameters!$L$2:$M$6,2,1),(DATEDIF(O29,P29,"m")+1)/12)</f>
        <v>1</v>
      </c>
      <c r="AP29" s="26" t="n">
        <f aca="false">(AJ29*(SUM(AD29,AE29,AF29,AH29,AI29,AK29,AL29,AN29)*K29+AG29)+AM29*K29)*AO29</f>
        <v>37746575.3424657</v>
      </c>
      <c r="AQ29" s="27" t="s">
        <v>607</v>
      </c>
    </row>
    <row r="30" customFormat="false" ht="13.8" hidden="false" customHeight="false" outlineLevel="0" collapsed="false">
      <c r="A30" s="17"/>
      <c r="B30" s="17" t="s">
        <v>610</v>
      </c>
      <c r="C30" s="0" t="s">
        <v>523</v>
      </c>
      <c r="D30" s="17" t="s">
        <v>552</v>
      </c>
      <c r="E30" s="18" t="s">
        <v>614</v>
      </c>
      <c r="F30" s="19" t="n">
        <v>0</v>
      </c>
      <c r="G30" s="18" t="s">
        <v>602</v>
      </c>
      <c r="H30" s="18" t="s">
        <v>603</v>
      </c>
      <c r="I30" s="18" t="s">
        <v>604</v>
      </c>
      <c r="J30" s="19" t="n">
        <v>500000000</v>
      </c>
      <c r="K30" s="19" t="n">
        <v>400000000</v>
      </c>
      <c r="L30" s="0" t="n">
        <v>2010</v>
      </c>
      <c r="M30" s="20" t="n">
        <v>40179</v>
      </c>
      <c r="N30" s="20" t="n">
        <v>43831</v>
      </c>
      <c r="O30" s="20" t="n">
        <v>43831</v>
      </c>
      <c r="P30" s="20" t="n">
        <v>44196</v>
      </c>
      <c r="Q30" s="21" t="s">
        <v>605</v>
      </c>
      <c r="R30" s="21" t="s">
        <v>605</v>
      </c>
      <c r="S30" s="19" t="s">
        <v>606</v>
      </c>
      <c r="T30" s="21" t="s">
        <v>605</v>
      </c>
      <c r="U30" s="21" t="s">
        <v>605</v>
      </c>
      <c r="V30" s="21" t="s">
        <v>605</v>
      </c>
      <c r="W30" s="21" t="s">
        <v>605</v>
      </c>
      <c r="X30" s="21" t="s">
        <v>605</v>
      </c>
      <c r="Y30" s="21" t="s">
        <v>605</v>
      </c>
      <c r="Z30" s="21" t="s">
        <v>605</v>
      </c>
      <c r="AA30" s="20" t="n">
        <f aca="false">DATE(YEAR(O30)+1,MONTH(O30),DAY(O30))</f>
        <v>44197</v>
      </c>
      <c r="AB30" s="0" t="n">
        <f aca="false">IF(G30="Trong nước", DATEDIF(DATE(YEAR(M30),MONTH(M30),1),DATE(YEAR(N30),MONTH(N30),1),"m"), DATEDIF(DATE(L30,1,1),DATE(YEAR(N30),MONTH(N30),1),"m"))</f>
        <v>120</v>
      </c>
      <c r="AC30" s="0" t="str">
        <f aca="false">VLOOKUP(AB30,[1]Parameters!$A$2:$B$6,2,1)</f>
        <v>&gt;=120</v>
      </c>
      <c r="AD30" s="22" t="n">
        <f aca="false">IF(J30&lt;=[1]Parameters!$Y$2,INDEX('[1]Bieu phi VCX'!$D$8:$N$33,MATCH(E30,'[1]Bieu phi VCX'!$A$8:$A$33,0),MATCH(AC30,'[1]Bieu phi VCX'!$D$7:$I$7,)),INDEX('[1]Bieu phi VCX'!$J$8:$O$33,MATCH(E30,'[1]Bieu phi VCX'!$A$8:$A$33,0),MATCH(AC30,'[1]Bieu phi VCX'!$J$7:$O$7,)))</f>
        <v>0.036</v>
      </c>
      <c r="AE30" s="22" t="n">
        <f aca="false">IF(Q30="Y",[1]Parameters!$Z$2,0)</f>
        <v>0.0005</v>
      </c>
      <c r="AF30" s="22" t="n">
        <f aca="false">IF(R30="Y", INDEX('[1]Bieu phi VCX'!$R$8:$W$33,MATCH(E30,'[1]Bieu phi VCX'!$A$8:$A$33,0),MATCH(AC30,'[1]Bieu phi VCX'!$R$7:$V$7,0)), 0)</f>
        <v>0.004</v>
      </c>
      <c r="AG30" s="19" t="n">
        <f aca="false">VLOOKUP(S30,[1]Parameters!$F$2:$G$5,2,0)</f>
        <v>0</v>
      </c>
      <c r="AH30" s="22" t="n">
        <f aca="false">IF(T30="Y", INDEX('[1]Bieu phi VCX'!$X$8:$AB$33,MATCH(E30,'[1]Bieu phi VCX'!$A$8:$A$33,0),MATCH(AC30,'[1]Bieu phi VCX'!$X$7:$AB$7,0)),0)</f>
        <v>0.004</v>
      </c>
      <c r="AI30" s="23" t="n">
        <f aca="false">IF(U30="Y",INDEX('[1]Bieu phi VCX'!$AJ$8:$AL$33,MATCH(E30,'[1]Bieu phi VCX'!$A$8:$A$33,0),MATCH(VLOOKUP(F30,[1]Parameters!$I$2:$J$4,2),'[1]Bieu phi VCX'!$AJ$7:$AL$7,0))-AD30, 0)</f>
        <v>0.014</v>
      </c>
      <c r="AJ30" s="0" t="n">
        <f aca="false">IF(V30="Y",[1]Parameters!$AA$2,1)</f>
        <v>1.5</v>
      </c>
      <c r="AK30" s="22" t="n">
        <f aca="false">IF(W30="Y", INDEX('[1]Bieu phi VCX'!$AE$8:$AE$33,MATCH(E30,'[1]Bieu phi VCX'!$A$8:$A$33,0),0),0)</f>
        <v>0.0025</v>
      </c>
      <c r="AL30" s="22" t="n">
        <f aca="false">IF(X30="Y",IF(AB30&lt;120,IF(OR(E30='[1]Bieu phi VCX'!$A$24,E30='[1]Bieu phi VCX'!$A$25,E30='[1]Bieu phi VCX'!$A$27),0.2%,IF(OR(AND(OR(H30="SEDAN",H30="HATCHBACK"),J30&gt;[1]Parameters!$AB$2),AND(OR(H30="SEDAN",H30="HATCHBACK"),I30="GERMANY")),INDEX('[1]Bieu phi VCX'!$AF$8:$AF$33,MATCH(E30,'[1]Bieu phi VCX'!$A$8:$A$33,0),0),INDEX('[1]Bieu phi VCX'!$AG$8:$AG$33,MATCH(E30,'[1]Bieu phi VCX'!$A$8:$A$33,0),0))),INDEX('[1]Bieu phi VCX'!$AH$8:$AH$33,MATCH(E30,'[1]Bieu phi VCX'!$A$8:$A$33,0),0)),0)</f>
        <v>0.0015</v>
      </c>
      <c r="AM30" s="22" t="n">
        <f aca="false">IF(Y30="Y",IF(P30-O30&gt;[1]Parameters!$AC$2,1.5%*15/365,1.5%*(P30-O30)/365),0)</f>
        <v>0.000616438356164384</v>
      </c>
      <c r="AN30" s="24" t="n">
        <f aca="false">IF(Z30="Y",[1]Parameters!$AD$2,0)</f>
        <v>0.003</v>
      </c>
      <c r="AO30" s="25" t="n">
        <f aca="false">IF(P30&lt;=AA30,VLOOKUP(DATEDIF(O30,P30,"m"),[1]Parameters!$L$2:$M$6,2,1),(DATEDIF(O30,P30,"m")+1)/12)</f>
        <v>1</v>
      </c>
      <c r="AP30" s="26" t="n">
        <f aca="false">(AJ30*(SUM(AD30,AE30,AF30,AH30,AI30,AK30,AL30,AN30)*K30+AG30)+AM30*K30)*AO30</f>
        <v>39546575.3424658</v>
      </c>
      <c r="AQ30" s="27" t="s">
        <v>607</v>
      </c>
    </row>
    <row r="31" customFormat="false" ht="13.8" hidden="false" customHeight="false" outlineLevel="0" collapsed="false">
      <c r="A31" s="17"/>
      <c r="B31" s="17" t="s">
        <v>611</v>
      </c>
      <c r="C31" s="0" t="s">
        <v>523</v>
      </c>
      <c r="D31" s="17" t="s">
        <v>552</v>
      </c>
      <c r="E31" s="18" t="s">
        <v>614</v>
      </c>
      <c r="F31" s="19" t="n">
        <v>0</v>
      </c>
      <c r="G31" s="18" t="s">
        <v>602</v>
      </c>
      <c r="H31" s="18" t="s">
        <v>603</v>
      </c>
      <c r="I31" s="18" t="s">
        <v>604</v>
      </c>
      <c r="J31" s="19" t="n">
        <v>410000000</v>
      </c>
      <c r="K31" s="19" t="n">
        <v>100000000</v>
      </c>
      <c r="L31" s="0" t="n">
        <v>2005</v>
      </c>
      <c r="M31" s="20" t="n">
        <v>38353</v>
      </c>
      <c r="N31" s="20" t="n">
        <v>43831</v>
      </c>
      <c r="O31" s="20" t="n">
        <v>43831</v>
      </c>
      <c r="P31" s="20" t="n">
        <v>44196</v>
      </c>
      <c r="Q31" s="21" t="s">
        <v>605</v>
      </c>
      <c r="R31" s="21" t="s">
        <v>605</v>
      </c>
      <c r="S31" s="19" t="n">
        <v>9000000</v>
      </c>
      <c r="T31" s="21" t="s">
        <v>605</v>
      </c>
      <c r="U31" s="21" t="s">
        <v>605</v>
      </c>
      <c r="V31" s="21" t="s">
        <v>605</v>
      </c>
      <c r="W31" s="21" t="s">
        <v>605</v>
      </c>
      <c r="X31" s="21" t="s">
        <v>605</v>
      </c>
      <c r="Y31" s="21" t="s">
        <v>605</v>
      </c>
      <c r="Z31" s="21" t="s">
        <v>605</v>
      </c>
      <c r="AA31" s="20" t="n">
        <f aca="false">DATE(YEAR(O31)+1,MONTH(O31),DAY(O31))</f>
        <v>44197</v>
      </c>
      <c r="AB31" s="0" t="n">
        <f aca="false">IF(G31="Trong nước", DATEDIF(DATE(YEAR(M31),MONTH(M31),1),DATE(YEAR(N31),MONTH(N31),1),"m"), DATEDIF(DATE(L31,1,1),DATE(YEAR(N31),MONTH(N31),1),"m"))</f>
        <v>180</v>
      </c>
      <c r="AC31" s="0" t="str">
        <f aca="false">VLOOKUP(AB31,[1]Parameters!$A$2:$B$7,2,1)</f>
        <v>&gt;=180</v>
      </c>
      <c r="AD31" s="22" t="n">
        <f aca="false">IF(J31&lt;=[1]Parameters!$Y$2,INDEX('[1]Bieu phi VCX'!$D$8:$N$33,MATCH(E31,'[1]Bieu phi VCX'!$A$8:$A$33,0),MATCH(AC31,'[1]Bieu phi VCX'!$D$7:$I$7,)),INDEX('[1]Bieu phi VCX'!$J$8:$O$33,MATCH(E31,'[1]Bieu phi VCX'!$A$8:$A$33,0),MATCH(AC31,'[1]Bieu phi VCX'!$J$7:$O$7,)))</f>
        <v>0.036</v>
      </c>
      <c r="AE31" s="22" t="n">
        <f aca="false">IF(Q31="Y",[1]Parameters!$Z$2,0)</f>
        <v>0.0005</v>
      </c>
      <c r="AF31" s="22" t="n">
        <f aca="false">IF(R31="Y", INDEX('[1]Bieu phi VCX'!$R$8:$W$33,MATCH(E31,'[1]Bieu phi VCX'!$A$8:$A$33,0),MATCH(AC31,'[1]Bieu phi VCX'!$R$7:$W$7,0)), 0)</f>
        <v>0.005</v>
      </c>
      <c r="AG31" s="19" t="n">
        <f aca="false">VLOOKUP(S31,[1]Parameters!$F$2:$G$5,2,0)</f>
        <v>1400000</v>
      </c>
      <c r="AH31" s="22" t="n">
        <f aca="false">IF(T31="Y", INDEX('[1]Bieu phi VCX'!$X$8:$AC$33,MATCH(E31,'[1]Bieu phi VCX'!$A$8:$A$33,0),MATCH(AC31,'[1]Bieu phi VCX'!$X$7:$AC$7,0)),0)</f>
        <v>0.004</v>
      </c>
      <c r="AI31" s="23" t="n">
        <f aca="false">IF(U31="Y",INDEX('[1]Bieu phi VCX'!$AJ$8:$AL$33,MATCH(E31,'[1]Bieu phi VCX'!$A$8:$A$33,0),MATCH(VLOOKUP(F31,[1]Parameters!$I$2:$J$4,2),'[1]Bieu phi VCX'!$AJ$7:$AL$7,0))-AD31, 0)</f>
        <v>0.014</v>
      </c>
      <c r="AJ31" s="0" t="n">
        <f aca="false">IF(V31="Y",[1]Parameters!$AA$2,1)</f>
        <v>1.5</v>
      </c>
      <c r="AK31" s="22" t="n">
        <f aca="false">IF(W31="Y", INDEX('[1]Bieu phi VCX'!$AE$8:$AE$33,MATCH(E31,'[1]Bieu phi VCX'!$A$8:$A$33,0),0),0)</f>
        <v>0.0025</v>
      </c>
      <c r="AL31" s="22" t="n">
        <f aca="false">IF(X31="Y",IF(AB31&lt;120,IF(OR(E31='[1]Bieu phi VCX'!$A$24,E31='[1]Bieu phi VCX'!$A$25,E31='[1]Bieu phi VCX'!$A$27),0.2%,IF(OR(AND(OR(H31="SEDAN",H31="HATCHBACK"),J31&gt;[1]Parameters!$AB$2),AND(OR(H31="SEDAN",H31="HATCHBACK"),I31="GERMANY")),INDEX('[1]Bieu phi VCX'!$AF$8:$AF$33,MATCH(E31,'[1]Bieu phi VCX'!$A$8:$A$33,0),0),INDEX('[1]Bieu phi VCX'!$AG$8:$AG$33,MATCH(E31,'[1]Bieu phi VCX'!$A$8:$A$33,0),0))),INDEX('[1]Bieu phi VCX'!$AH$8:$AH$33,MATCH(E31,'[1]Bieu phi VCX'!$A$8:$A$33,0),0)),0)</f>
        <v>0.0015</v>
      </c>
      <c r="AM31" s="22" t="n">
        <f aca="false">IF(Y31="Y",IF(P31-O31&gt;[1]Parameters!$AC$2,1.5%*15/365,1.5%*(P31-O31)/365),0)</f>
        <v>0.000616438356164384</v>
      </c>
      <c r="AN31" s="24" t="n">
        <f aca="false">IF(Z31="Y",[1]Parameters!$AD$2,0)</f>
        <v>0.003</v>
      </c>
      <c r="AO31" s="25" t="n">
        <f aca="false">IF(P31&lt;=AA31,VLOOKUP(DATEDIF(O31,P31,"m"),[1]Parameters!$L$2:$M$6,2,1),(DATEDIF(O31,P31,"m")+1)/12)</f>
        <v>1</v>
      </c>
      <c r="AP31" s="26" t="n">
        <f aca="false">(AJ31*(SUM(AD31,AE31,AF31,AH31,AI31,AK31,AL31,AN31)*K31+AG31)+AM31*K31)*AO31</f>
        <v>12136643.8356164</v>
      </c>
      <c r="AQ31" s="27" t="s">
        <v>607</v>
      </c>
    </row>
    <row r="32" customFormat="false" ht="13.8" hidden="false" customHeight="false" outlineLevel="0" collapsed="false">
      <c r="A32" s="17" t="s">
        <v>599</v>
      </c>
      <c r="B32" s="17" t="s">
        <v>600</v>
      </c>
      <c r="C32" s="0" t="s">
        <v>523</v>
      </c>
      <c r="D32" s="17" t="s">
        <v>556</v>
      </c>
      <c r="E32" s="18" t="s">
        <v>615</v>
      </c>
      <c r="F32" s="19" t="n">
        <v>0</v>
      </c>
      <c r="G32" s="18" t="s">
        <v>602</v>
      </c>
      <c r="H32" s="18" t="s">
        <v>441</v>
      </c>
      <c r="I32" s="18" t="s">
        <v>604</v>
      </c>
      <c r="J32" s="19" t="n">
        <v>390000000</v>
      </c>
      <c r="K32" s="19" t="n">
        <v>100000000</v>
      </c>
      <c r="L32" s="0" t="n">
        <v>2020</v>
      </c>
      <c r="M32" s="20" t="n">
        <v>43831</v>
      </c>
      <c r="N32" s="20" t="n">
        <v>43831</v>
      </c>
      <c r="O32" s="20" t="n">
        <v>43831</v>
      </c>
      <c r="P32" s="20" t="n">
        <v>44196</v>
      </c>
      <c r="Q32" s="21" t="s">
        <v>605</v>
      </c>
      <c r="R32" s="21" t="s">
        <v>605</v>
      </c>
      <c r="S32" s="19" t="s">
        <v>606</v>
      </c>
      <c r="T32" s="21" t="s">
        <v>605</v>
      </c>
      <c r="U32" s="21" t="s">
        <v>605</v>
      </c>
      <c r="V32" s="21" t="s">
        <v>605</v>
      </c>
      <c r="W32" s="21" t="s">
        <v>605</v>
      </c>
      <c r="X32" s="21" t="s">
        <v>605</v>
      </c>
      <c r="Y32" s="21" t="s">
        <v>605</v>
      </c>
      <c r="Z32" s="21" t="s">
        <v>605</v>
      </c>
      <c r="AA32" s="20" t="n">
        <f aca="false">DATE(YEAR(O32)+1,MONTH(O32),DAY(O32))</f>
        <v>44197</v>
      </c>
      <c r="AB32" s="0" t="n">
        <f aca="false">IF(G32="Trong nước", DATEDIF(DATE(YEAR(M32),MONTH(M32),1),DATE(YEAR(N32),MONTH(N32),1),"m"), DATEDIF(DATE(L32,1,1),DATE(YEAR(N32),MONTH(N32),1),"m"))</f>
        <v>0</v>
      </c>
      <c r="AC32" s="0" t="str">
        <f aca="false">VLOOKUP(AB32,[1]Parameters!$A$2:$B$6,2,1)</f>
        <v>&lt;6</v>
      </c>
      <c r="AD32" s="22" t="n">
        <f aca="false">IF(J32&lt;=[1]Parameters!$Y$2,INDEX('[1]Bieu phi VCX'!$D$8:$N$33,MATCH(E32,'[1]Bieu phi VCX'!$A$8:$A$33,0),MATCH(AC32,'[1]Bieu phi VCX'!$D$7:$I$7,)),INDEX('[1]Bieu phi VCX'!$J$8:$O$33,MATCH(E32,'[1]Bieu phi VCX'!$A$8:$A$33,0),MATCH(AC32,'[1]Bieu phi VCX'!$J$7:$O$7,)))</f>
        <v>0.0175</v>
      </c>
      <c r="AE32" s="22" t="n">
        <f aca="false">IF(Q32="Y",[1]Parameters!$Z$2,0)</f>
        <v>0.0005</v>
      </c>
      <c r="AF32" s="22" t="n">
        <f aca="false">IF(R32="Y", INDEX('[1]Bieu phi VCX'!$R$8:$W$33,MATCH(E32,'[1]Bieu phi VCX'!$A$8:$A$33,0),MATCH(AC32,'[1]Bieu phi VCX'!$R$7:$V$7,0)), 0)</f>
        <v>0</v>
      </c>
      <c r="AG32" s="19" t="n">
        <f aca="false">VLOOKUP(S32,[1]Parameters!$F$2:$G$5,2,0)</f>
        <v>0</v>
      </c>
      <c r="AH32" s="22" t="n">
        <f aca="false">IF(T32="Y", INDEX('[1]Bieu phi VCX'!$X$8:$AB$33,MATCH(E32,'[1]Bieu phi VCX'!$A$8:$A$33,0),MATCH(AC32,'[1]Bieu phi VCX'!$X$7:$AB$7,0)),0)</f>
        <v>0.001</v>
      </c>
      <c r="AI32" s="23" t="n">
        <f aca="false">IF(U32="Y",INDEX('[1]Bieu phi VCX'!$AJ$8:$AL$33,MATCH(E32,'[1]Bieu phi VCX'!$A$8:$A$33,0),MATCH(VLOOKUP(F32,[1]Parameters!$I$2:$J$4,2),'[1]Bieu phi VCX'!$AJ$7:$AL$7,0))-AD32, 0)</f>
        <v>0.0325</v>
      </c>
      <c r="AJ32" s="0" t="n">
        <f aca="false">IF(V32="Y",[1]Parameters!$AA$2,1)</f>
        <v>1.5</v>
      </c>
      <c r="AK32" s="22" t="n">
        <f aca="false">IF(W32="Y", INDEX('[1]Bieu phi VCX'!$AE$8:$AE$33,MATCH(E32,'[1]Bieu phi VCX'!$A$8:$A$33,0),0),0)</f>
        <v>0.0025</v>
      </c>
      <c r="AL32" s="22" t="n">
        <f aca="false">IF(X32="Y",IF(AB32&lt;120,IF(OR(E32='[1]Bieu phi VCX'!$A$24,E32='[1]Bieu phi VCX'!$A$25,E32='[1]Bieu phi VCX'!$A$27),0.2%,IF(OR(AND(OR(H32="SEDAN",H32="HATCHBACK"),J32&gt;[1]Parameters!$AB$2),AND(OR(H32="SEDAN",H32="HATCHBACK"),I32="GERMANY")),INDEX('[1]Bieu phi VCX'!$AF$8:$AF$33,MATCH(E32,'[1]Bieu phi VCX'!$A$8:$A$33,0),0),INDEX('[1]Bieu phi VCX'!$AG$8:$AG$33,MATCH(E32,'[1]Bieu phi VCX'!$A$8:$A$33,0),0))),INDEX('[1]Bieu phi VCX'!$AH$8:$AH$33,MATCH(E32,'[1]Bieu phi VCX'!$A$8:$A$33,0),0)),0)</f>
        <v>0.0005</v>
      </c>
      <c r="AM32" s="22" t="n">
        <f aca="false">IF(Y32="Y",IF(P32-O32&gt;[1]Parameters!$AC$2,1.5%*15/365,1.5%*(P32-O32)/365),0)</f>
        <v>0.000616438356164384</v>
      </c>
      <c r="AN32" s="24" t="n">
        <f aca="false">IF(Z32="Y",[1]Parameters!$AD$2,0)</f>
        <v>0.003</v>
      </c>
      <c r="AO32" s="25" t="n">
        <f aca="false">IF(P32&lt;=AA32,VLOOKUP(DATEDIF(O32,P32,"m"),[1]Parameters!$L$2:$M$6,2,1),(DATEDIF(O32,P32,"m")+1)/12)</f>
        <v>1</v>
      </c>
      <c r="AP32" s="26" t="n">
        <f aca="false">(AJ32*(SUM(AD32,AE32,AF32,AH32,AI32,AK32,AL32,AN32)*K32+AG32)+AM32*K32)*AO32</f>
        <v>8686643.83561644</v>
      </c>
      <c r="AQ32" s="27" t="s">
        <v>607</v>
      </c>
    </row>
    <row r="33" customFormat="false" ht="13.8" hidden="false" customHeight="false" outlineLevel="0" collapsed="false">
      <c r="A33" s="17"/>
      <c r="B33" s="17" t="s">
        <v>608</v>
      </c>
      <c r="C33" s="0" t="s">
        <v>523</v>
      </c>
      <c r="D33" s="17" t="s">
        <v>556</v>
      </c>
      <c r="E33" s="18" t="s">
        <v>615</v>
      </c>
      <c r="F33" s="19" t="n">
        <v>0</v>
      </c>
      <c r="G33" s="18" t="s">
        <v>602</v>
      </c>
      <c r="H33" s="18" t="s">
        <v>441</v>
      </c>
      <c r="I33" s="18" t="s">
        <v>604</v>
      </c>
      <c r="J33" s="19" t="n">
        <v>390000000</v>
      </c>
      <c r="K33" s="19" t="n">
        <v>100000000</v>
      </c>
      <c r="L33" s="0" t="n">
        <v>2017</v>
      </c>
      <c r="M33" s="20" t="n">
        <v>42736</v>
      </c>
      <c r="N33" s="20" t="n">
        <v>43831</v>
      </c>
      <c r="O33" s="20" t="n">
        <v>43831</v>
      </c>
      <c r="P33" s="20" t="n">
        <v>44196</v>
      </c>
      <c r="Q33" s="21" t="s">
        <v>605</v>
      </c>
      <c r="R33" s="21" t="s">
        <v>605</v>
      </c>
      <c r="S33" s="19" t="s">
        <v>606</v>
      </c>
      <c r="T33" s="21" t="s">
        <v>605</v>
      </c>
      <c r="U33" s="21" t="s">
        <v>605</v>
      </c>
      <c r="V33" s="21" t="s">
        <v>605</v>
      </c>
      <c r="W33" s="21" t="s">
        <v>605</v>
      </c>
      <c r="X33" s="21" t="s">
        <v>605</v>
      </c>
      <c r="Y33" s="21" t="s">
        <v>605</v>
      </c>
      <c r="Z33" s="21" t="s">
        <v>605</v>
      </c>
      <c r="AA33" s="20" t="n">
        <f aca="false">DATE(YEAR(O33)+1,MONTH(O33),DAY(O33))</f>
        <v>44197</v>
      </c>
      <c r="AB33" s="0" t="n">
        <f aca="false">IF(G33="Trong nước", DATEDIF(DATE(YEAR(M33),MONTH(M33),1),DATE(YEAR(N33),MONTH(N33),1),"m"), DATEDIF(DATE(L33,1,1),DATE(YEAR(N33),MONTH(N33),1),"m"))</f>
        <v>36</v>
      </c>
      <c r="AC33" s="0" t="str">
        <f aca="false">VLOOKUP(AB33,[1]Parameters!$A$2:$B$6,2,1)</f>
        <v>36-72</v>
      </c>
      <c r="AD33" s="22" t="n">
        <f aca="false">IF(J33&lt;=[1]Parameters!$Y$2,INDEX('[1]Bieu phi VCX'!$D$8:$N$33,MATCH(E33,'[1]Bieu phi VCX'!$A$8:$A$33,0),MATCH(AC33,'[1]Bieu phi VCX'!$D$7:$I$7,)),INDEX('[1]Bieu phi VCX'!$J$8:$O$33,MATCH(E33,'[1]Bieu phi VCX'!$A$8:$A$33,0),MATCH(AC33,'[1]Bieu phi VCX'!$J$7:$O$7,)))</f>
        <v>0.02</v>
      </c>
      <c r="AE33" s="22" t="n">
        <f aca="false">IF(Q33="Y",[1]Parameters!$Z$2,0)</f>
        <v>0.0005</v>
      </c>
      <c r="AF33" s="22" t="n">
        <f aca="false">IF(R33="Y", INDEX('[1]Bieu phi VCX'!$R$8:$W$33,MATCH(E33,'[1]Bieu phi VCX'!$A$8:$A$33,0),MATCH(AC33,'[1]Bieu phi VCX'!$R$7:$V$7,0)), 0)</f>
        <v>0.0015</v>
      </c>
      <c r="AG33" s="19" t="n">
        <f aca="false">VLOOKUP(S33,[1]Parameters!$F$2:$G$5,2,0)</f>
        <v>0</v>
      </c>
      <c r="AH33" s="22" t="n">
        <f aca="false">IF(T33="Y", INDEX('[1]Bieu phi VCX'!$X$8:$AB$33,MATCH(E33,'[1]Bieu phi VCX'!$A$8:$A$33,0),MATCH(AC33,'[1]Bieu phi VCX'!$X$7:$AB$7,0)),0)</f>
        <v>0.0015</v>
      </c>
      <c r="AI33" s="23" t="n">
        <f aca="false">IF(U33="Y",INDEX('[1]Bieu phi VCX'!$AJ$8:$AL$33,MATCH(E33,'[1]Bieu phi VCX'!$A$8:$A$33,0),MATCH(VLOOKUP(F33,[1]Parameters!$I$2:$J$4,2),'[1]Bieu phi VCX'!$AJ$7:$AL$7,0))-AD33, 0)</f>
        <v>0.03</v>
      </c>
      <c r="AJ33" s="0" t="n">
        <f aca="false">IF(V33="Y",[1]Parameters!$AA$2,1)</f>
        <v>1.5</v>
      </c>
      <c r="AK33" s="22" t="n">
        <f aca="false">IF(W33="Y", INDEX('[1]Bieu phi VCX'!$AE$8:$AE$33,MATCH(E33,'[1]Bieu phi VCX'!$A$8:$A$33,0),0),0)</f>
        <v>0.0025</v>
      </c>
      <c r="AL33" s="22" t="n">
        <f aca="false">IF(X33="Y",IF(AB33&lt;120,IF(OR(E33='[1]Bieu phi VCX'!$A$24,E33='[1]Bieu phi VCX'!$A$25,E33='[1]Bieu phi VCX'!$A$27),0.2%,IF(OR(AND(OR(H33="SEDAN",H33="HATCHBACK"),J33&gt;[1]Parameters!$AB$2),AND(OR(H33="SEDAN",H33="HATCHBACK"),I33="GERMANY")),INDEX('[1]Bieu phi VCX'!$AF$8:$AF$33,MATCH(E33,'[1]Bieu phi VCX'!$A$8:$A$33,0),0),INDEX('[1]Bieu phi VCX'!$AG$8:$AG$33,MATCH(E33,'[1]Bieu phi VCX'!$A$8:$A$33,0),0))),INDEX('[1]Bieu phi VCX'!$AH$8:$AH$33,MATCH(E33,'[1]Bieu phi VCX'!$A$8:$A$33,0),0)),0)</f>
        <v>0.0005</v>
      </c>
      <c r="AM33" s="22" t="n">
        <f aca="false">IF(Y33="Y",IF(P33-O33&gt;[1]Parameters!$AC$2,1.5%*15/365,1.5%*(P33-O33)/365),0)</f>
        <v>0.000616438356164384</v>
      </c>
      <c r="AN33" s="24" t="n">
        <f aca="false">IF(Z33="Y",[1]Parameters!$AD$2,0)</f>
        <v>0.003</v>
      </c>
      <c r="AO33" s="25" t="n">
        <f aca="false">IF(P33&lt;=AA33,VLOOKUP(DATEDIF(O33,P33,"m"),[1]Parameters!$L$2:$M$6,2,1),(DATEDIF(O33,P33,"m")+1)/12)</f>
        <v>1</v>
      </c>
      <c r="AP33" s="26" t="n">
        <f aca="false">(AJ33*(SUM(AD33,AE33,AF33,AH33,AI33,AK33,AL33,AN33)*K33+AG33)+AM33*K33)*AO33</f>
        <v>8986643.83561644</v>
      </c>
      <c r="AQ33" s="27" t="s">
        <v>607</v>
      </c>
    </row>
    <row r="34" customFormat="false" ht="13.8" hidden="false" customHeight="false" outlineLevel="0" collapsed="false">
      <c r="A34" s="17"/>
      <c r="B34" s="17" t="s">
        <v>609</v>
      </c>
      <c r="C34" s="0" t="s">
        <v>523</v>
      </c>
      <c r="D34" s="17" t="s">
        <v>556</v>
      </c>
      <c r="E34" s="18" t="s">
        <v>615</v>
      </c>
      <c r="F34" s="19" t="n">
        <v>0</v>
      </c>
      <c r="G34" s="18" t="s">
        <v>602</v>
      </c>
      <c r="H34" s="18" t="s">
        <v>441</v>
      </c>
      <c r="I34" s="18" t="s">
        <v>604</v>
      </c>
      <c r="J34" s="19" t="n">
        <v>390000000</v>
      </c>
      <c r="K34" s="19" t="n">
        <v>100000000</v>
      </c>
      <c r="L34" s="0" t="n">
        <v>2014</v>
      </c>
      <c r="M34" s="20" t="n">
        <v>41640</v>
      </c>
      <c r="N34" s="20" t="n">
        <v>43831</v>
      </c>
      <c r="O34" s="20" t="n">
        <v>43831</v>
      </c>
      <c r="P34" s="20" t="n">
        <v>44196</v>
      </c>
      <c r="Q34" s="21" t="s">
        <v>605</v>
      </c>
      <c r="R34" s="21" t="s">
        <v>605</v>
      </c>
      <c r="S34" s="19" t="s">
        <v>606</v>
      </c>
      <c r="T34" s="21" t="s">
        <v>605</v>
      </c>
      <c r="U34" s="21" t="s">
        <v>605</v>
      </c>
      <c r="V34" s="21" t="s">
        <v>605</v>
      </c>
      <c r="W34" s="21" t="s">
        <v>605</v>
      </c>
      <c r="X34" s="21" t="s">
        <v>605</v>
      </c>
      <c r="Y34" s="21" t="s">
        <v>605</v>
      </c>
      <c r="Z34" s="21" t="s">
        <v>605</v>
      </c>
      <c r="AA34" s="20" t="n">
        <f aca="false">DATE(YEAR(O34)+1,MONTH(O34),DAY(O34))</f>
        <v>44197</v>
      </c>
      <c r="AB34" s="0" t="n">
        <f aca="false">IF(G34="Trong nước", DATEDIF(DATE(YEAR(M34),MONTH(M34),1),DATE(YEAR(N34),MONTH(N34),1),"m"), DATEDIF(DATE(L34,1,1),DATE(YEAR(N34),MONTH(N34),1),"m"))</f>
        <v>72</v>
      </c>
      <c r="AC34" s="0" t="str">
        <f aca="false">VLOOKUP(AB34,[1]Parameters!$A$2:$B$6,2,1)</f>
        <v>72-120</v>
      </c>
      <c r="AD34" s="22" t="n">
        <f aca="false">IF(J34&lt;=[1]Parameters!$Y$2,INDEX('[1]Bieu phi VCX'!$D$8:$N$33,MATCH(E34,'[1]Bieu phi VCX'!$A$8:$A$33,0),MATCH(AC34,'[1]Bieu phi VCX'!$D$7:$I$7,)),INDEX('[1]Bieu phi VCX'!$J$8:$O$33,MATCH(E34,'[1]Bieu phi VCX'!$A$8:$A$33,0),MATCH(AC34,'[1]Bieu phi VCX'!$J$7:$O$7,)))</f>
        <v>0.03</v>
      </c>
      <c r="AE34" s="22" t="n">
        <f aca="false">IF(Q34="Y",[1]Parameters!$Z$2,0)</f>
        <v>0.0005</v>
      </c>
      <c r="AF34" s="22" t="n">
        <f aca="false">IF(R34="Y", INDEX('[1]Bieu phi VCX'!$R$8:$W$33,MATCH(E34,'[1]Bieu phi VCX'!$A$8:$A$33,0),MATCH(AC34,'[1]Bieu phi VCX'!$R$7:$V$7,0)), 0)</f>
        <v>0.0025</v>
      </c>
      <c r="AG34" s="19" t="n">
        <f aca="false">VLOOKUP(S34,[1]Parameters!$F$2:$G$5,2,0)</f>
        <v>0</v>
      </c>
      <c r="AH34" s="22" t="n">
        <f aca="false">IF(T34="Y", INDEX('[1]Bieu phi VCX'!$X$8:$AB$33,MATCH(E34,'[1]Bieu phi VCX'!$A$8:$A$33,0),MATCH(AC34,'[1]Bieu phi VCX'!$X$7:$AB$7,0)),0)</f>
        <v>0.0025</v>
      </c>
      <c r="AI34" s="23" t="n">
        <f aca="false">IF(U34="Y",INDEX('[1]Bieu phi VCX'!$AJ$8:$AL$33,MATCH(E34,'[1]Bieu phi VCX'!$A$8:$A$33,0),MATCH(VLOOKUP(F34,[1]Parameters!$I$2:$J$4,2),'[1]Bieu phi VCX'!$AJ$7:$AL$7,0))-AD34, 0)</f>
        <v>0.02</v>
      </c>
      <c r="AJ34" s="0" t="n">
        <f aca="false">IF(V34="Y",[1]Parameters!$AA$2,1)</f>
        <v>1.5</v>
      </c>
      <c r="AK34" s="22" t="n">
        <f aca="false">IF(W34="Y", INDEX('[1]Bieu phi VCX'!$AE$8:$AE$33,MATCH(E34,'[1]Bieu phi VCX'!$A$8:$A$33,0),0),0)</f>
        <v>0.0025</v>
      </c>
      <c r="AL34" s="22" t="n">
        <f aca="false">IF(X34="Y",IF(AB34&lt;120,IF(OR(E34='[1]Bieu phi VCX'!$A$24,E34='[1]Bieu phi VCX'!$A$25,E34='[1]Bieu phi VCX'!$A$27),0.2%,IF(OR(AND(OR(H34="SEDAN",H34="HATCHBACK"),J34&gt;[1]Parameters!$AB$2),AND(OR(H34="SEDAN",H34="HATCHBACK"),I34="GERMANY")),INDEX('[1]Bieu phi VCX'!$AF$8:$AF$33,MATCH(E34,'[1]Bieu phi VCX'!$A$8:$A$33,0),0),INDEX('[1]Bieu phi VCX'!$AG$8:$AG$33,MATCH(E34,'[1]Bieu phi VCX'!$A$8:$A$33,0),0))),INDEX('[1]Bieu phi VCX'!$AH$8:$AH$33,MATCH(E34,'[1]Bieu phi VCX'!$A$8:$A$33,0),0)),0)</f>
        <v>0.0005</v>
      </c>
      <c r="AM34" s="22" t="n">
        <f aca="false">IF(Y34="Y",IF(P34-O34&gt;[1]Parameters!$AC$2,1.5%*15/365,1.5%*(P34-O34)/365),0)</f>
        <v>0.000616438356164384</v>
      </c>
      <c r="AN34" s="24" t="n">
        <f aca="false">IF(Z34="Y",[1]Parameters!$AD$2,0)</f>
        <v>0.003</v>
      </c>
      <c r="AO34" s="25" t="n">
        <f aca="false">IF(P34&lt;=AA34,VLOOKUP(DATEDIF(O34,P34,"m"),[1]Parameters!$L$2:$M$6,2,1),(DATEDIF(O34,P34,"m")+1)/12)</f>
        <v>1</v>
      </c>
      <c r="AP34" s="26" t="n">
        <f aca="false">(AJ34*(SUM(AD34,AE34,AF34,AH34,AI34,AK34,AL34,AN34)*K34+AG34)+AM34*K34)*AO34</f>
        <v>9286643.83561644</v>
      </c>
      <c r="AQ34" s="27" t="s">
        <v>607</v>
      </c>
    </row>
    <row r="35" customFormat="false" ht="13.8" hidden="false" customHeight="false" outlineLevel="0" collapsed="false">
      <c r="A35" s="17"/>
      <c r="B35" s="17" t="s">
        <v>610</v>
      </c>
      <c r="C35" s="0" t="s">
        <v>523</v>
      </c>
      <c r="D35" s="17" t="s">
        <v>556</v>
      </c>
      <c r="E35" s="18" t="s">
        <v>615</v>
      </c>
      <c r="F35" s="19" t="n">
        <v>0</v>
      </c>
      <c r="G35" s="18" t="s">
        <v>602</v>
      </c>
      <c r="H35" s="18" t="s">
        <v>441</v>
      </c>
      <c r="I35" s="18" t="s">
        <v>604</v>
      </c>
      <c r="J35" s="19" t="n">
        <v>390000000</v>
      </c>
      <c r="K35" s="19" t="n">
        <v>100000000</v>
      </c>
      <c r="L35" s="0" t="n">
        <v>2010</v>
      </c>
      <c r="M35" s="20" t="n">
        <v>40179</v>
      </c>
      <c r="N35" s="20" t="n">
        <v>43831</v>
      </c>
      <c r="O35" s="20" t="n">
        <v>43831</v>
      </c>
      <c r="P35" s="20" t="n">
        <v>44196</v>
      </c>
      <c r="Q35" s="21" t="s">
        <v>605</v>
      </c>
      <c r="R35" s="21" t="s">
        <v>605</v>
      </c>
      <c r="S35" s="19" t="s">
        <v>606</v>
      </c>
      <c r="T35" s="21" t="s">
        <v>605</v>
      </c>
      <c r="U35" s="21" t="s">
        <v>605</v>
      </c>
      <c r="V35" s="21" t="s">
        <v>605</v>
      </c>
      <c r="W35" s="21" t="s">
        <v>605</v>
      </c>
      <c r="X35" s="21" t="s">
        <v>605</v>
      </c>
      <c r="Y35" s="21" t="s">
        <v>605</v>
      </c>
      <c r="Z35" s="21" t="s">
        <v>605</v>
      </c>
      <c r="AA35" s="20" t="n">
        <f aca="false">DATE(YEAR(O35)+1,MONTH(O35),DAY(O35))</f>
        <v>44197</v>
      </c>
      <c r="AB35" s="0" t="n">
        <f aca="false">IF(G35="Trong nước", DATEDIF(DATE(YEAR(M35),MONTH(M35),1),DATE(YEAR(N35),MONTH(N35),1),"m"), DATEDIF(DATE(L35,1,1),DATE(YEAR(N35),MONTH(N35),1),"m"))</f>
        <v>120</v>
      </c>
      <c r="AC35" s="0" t="str">
        <f aca="false">VLOOKUP(AB35,[1]Parameters!$A$2:$B$6,2,1)</f>
        <v>&gt;=120</v>
      </c>
      <c r="AD35" s="22" t="n">
        <f aca="false">IF(J35&lt;=[1]Parameters!$Y$2,INDEX('[1]Bieu phi VCX'!$D$8:$N$33,MATCH(E35,'[1]Bieu phi VCX'!$A$8:$A$33,0),MATCH(AC35,'[1]Bieu phi VCX'!$D$7:$I$7,)),INDEX('[1]Bieu phi VCX'!$J$8:$O$33,MATCH(E35,'[1]Bieu phi VCX'!$A$8:$A$33,0),MATCH(AC35,'[1]Bieu phi VCX'!$J$7:$O$7,)))</f>
        <v>0.033</v>
      </c>
      <c r="AE35" s="22" t="n">
        <f aca="false">IF(Q35="Y",[1]Parameters!$Z$2,0)</f>
        <v>0.0005</v>
      </c>
      <c r="AF35" s="22" t="n">
        <f aca="false">IF(R35="Y", INDEX('[1]Bieu phi VCX'!$R$8:$W$33,MATCH(E35,'[1]Bieu phi VCX'!$A$8:$A$33,0),MATCH(AC35,'[1]Bieu phi VCX'!$R$7:$V$7,0)), 0)</f>
        <v>0.0035</v>
      </c>
      <c r="AG35" s="19" t="n">
        <f aca="false">VLOOKUP(S35,[1]Parameters!$F$2:$G$5,2,0)</f>
        <v>0</v>
      </c>
      <c r="AH35" s="22" t="n">
        <f aca="false">IF(T35="Y", INDEX('[1]Bieu phi VCX'!$X$8:$AB$33,MATCH(E35,'[1]Bieu phi VCX'!$A$8:$A$33,0),MATCH(AC35,'[1]Bieu phi VCX'!$X$7:$AB$7,0)),0)</f>
        <v>0.0035</v>
      </c>
      <c r="AI35" s="23" t="n">
        <f aca="false">IF(U35="Y",INDEX('[1]Bieu phi VCX'!$AJ$8:$AL$33,MATCH(E35,'[1]Bieu phi VCX'!$A$8:$A$33,0),MATCH(VLOOKUP(F35,[1]Parameters!$I$2:$J$4,2),'[1]Bieu phi VCX'!$AJ$7:$AL$7,0))-AD35, 0)</f>
        <v>0.017</v>
      </c>
      <c r="AJ35" s="0" t="n">
        <f aca="false">IF(V35="Y",[1]Parameters!$AA$2,1)</f>
        <v>1.5</v>
      </c>
      <c r="AK35" s="22" t="n">
        <f aca="false">IF(W35="Y", INDEX('[1]Bieu phi VCX'!$AE$8:$AE$33,MATCH(E35,'[1]Bieu phi VCX'!$A$8:$A$33,0),0),0)</f>
        <v>0.0025</v>
      </c>
      <c r="AL35" s="22" t="n">
        <f aca="false">IF(X35="Y",IF(AB35&lt;120,IF(OR(E35='[1]Bieu phi VCX'!$A$24,E35='[1]Bieu phi VCX'!$A$25,E35='[1]Bieu phi VCX'!$A$27),0.2%,IF(OR(AND(OR(H35="SEDAN",H35="HATCHBACK"),J35&gt;[1]Parameters!$AB$2),AND(OR(H35="SEDAN",H35="HATCHBACK"),I35="GERMANY")),INDEX('[1]Bieu phi VCX'!$AF$8:$AF$33,MATCH(E35,'[1]Bieu phi VCX'!$A$8:$A$33,0),0),INDEX('[1]Bieu phi VCX'!$AG$8:$AG$33,MATCH(E35,'[1]Bieu phi VCX'!$A$8:$A$33,0),0))),INDEX('[1]Bieu phi VCX'!$AH$8:$AH$33,MATCH(E35,'[1]Bieu phi VCX'!$A$8:$A$33,0),0)),0)</f>
        <v>0.0015</v>
      </c>
      <c r="AM35" s="22" t="n">
        <f aca="false">IF(Y35="Y",IF(P35-O35&gt;[1]Parameters!$AC$2,1.5%*15/365,1.5%*(P35-O35)/365),0)</f>
        <v>0.000616438356164384</v>
      </c>
      <c r="AN35" s="24" t="n">
        <f aca="false">IF(Z35="Y",[1]Parameters!$AD$2,0)</f>
        <v>0.003</v>
      </c>
      <c r="AO35" s="25" t="n">
        <f aca="false">IF(P35&lt;=AA35,VLOOKUP(DATEDIF(O35,P35,"m"),[1]Parameters!$L$2:$M$6,2,1),(DATEDIF(O35,P35,"m")+1)/12)</f>
        <v>1</v>
      </c>
      <c r="AP35" s="26" t="n">
        <f aca="false">(AJ35*(SUM(AD35,AE35,AF35,AH35,AI35,AK35,AL35,AN35)*K35+AG35)+AM35*K35)*AO35</f>
        <v>9736643.83561644</v>
      </c>
      <c r="AQ35" s="27" t="s">
        <v>607</v>
      </c>
    </row>
    <row r="36" customFormat="false" ht="13.8" hidden="false" customHeight="false" outlineLevel="0" collapsed="false">
      <c r="A36" s="17"/>
      <c r="B36" s="17" t="s">
        <v>611</v>
      </c>
      <c r="C36" s="0" t="s">
        <v>523</v>
      </c>
      <c r="D36" s="17" t="s">
        <v>556</v>
      </c>
      <c r="E36" s="18" t="s">
        <v>615</v>
      </c>
      <c r="F36" s="19" t="n">
        <v>0</v>
      </c>
      <c r="G36" s="18" t="s">
        <v>602</v>
      </c>
      <c r="H36" s="18" t="s">
        <v>441</v>
      </c>
      <c r="I36" s="18" t="s">
        <v>604</v>
      </c>
      <c r="J36" s="19" t="n">
        <v>390000000</v>
      </c>
      <c r="K36" s="19" t="n">
        <v>100000000</v>
      </c>
      <c r="L36" s="0" t="n">
        <v>2005</v>
      </c>
      <c r="M36" s="20" t="n">
        <v>38353</v>
      </c>
      <c r="N36" s="20" t="n">
        <v>43831</v>
      </c>
      <c r="O36" s="20" t="n">
        <v>43831</v>
      </c>
      <c r="P36" s="20" t="n">
        <v>44196</v>
      </c>
      <c r="Q36" s="21" t="s">
        <v>605</v>
      </c>
      <c r="R36" s="21" t="s">
        <v>605</v>
      </c>
      <c r="S36" s="19" t="n">
        <v>9000000</v>
      </c>
      <c r="T36" s="21" t="s">
        <v>605</v>
      </c>
      <c r="U36" s="21" t="s">
        <v>605</v>
      </c>
      <c r="V36" s="21" t="s">
        <v>605</v>
      </c>
      <c r="W36" s="21" t="s">
        <v>605</v>
      </c>
      <c r="X36" s="21" t="s">
        <v>605</v>
      </c>
      <c r="Y36" s="21" t="s">
        <v>605</v>
      </c>
      <c r="Z36" s="21" t="s">
        <v>605</v>
      </c>
      <c r="AA36" s="20" t="n">
        <f aca="false">DATE(YEAR(O36)+1,MONTH(O36),DAY(O36))</f>
        <v>44197</v>
      </c>
      <c r="AB36" s="0" t="n">
        <f aca="false">IF(G36="Trong nước", DATEDIF(DATE(YEAR(M36),MONTH(M36),1),DATE(YEAR(N36),MONTH(N36),1),"m"), DATEDIF(DATE(L36,1,1),DATE(YEAR(N36),MONTH(N36),1),"m"))</f>
        <v>180</v>
      </c>
      <c r="AC36" s="0" t="str">
        <f aca="false">VLOOKUP(AB36,[1]Parameters!$A$2:$B$7,2,1)</f>
        <v>&gt;=180</v>
      </c>
      <c r="AD36" s="22" t="n">
        <f aca="false">IF(J36&lt;=[1]Parameters!$Y$2,INDEX('[1]Bieu phi VCX'!$D$8:$N$33,MATCH(E36,'[1]Bieu phi VCX'!$A$8:$A$33,0),MATCH(AC36,'[1]Bieu phi VCX'!$D$7:$I$7,)),INDEX('[1]Bieu phi VCX'!$J$8:$O$33,MATCH(E36,'[1]Bieu phi VCX'!$A$8:$A$33,0),MATCH(AC36,'[1]Bieu phi VCX'!$J$7:$O$7,)))</f>
        <v>0.033</v>
      </c>
      <c r="AE36" s="22" t="n">
        <f aca="false">IF(Q36="Y",[1]Parameters!$Z$2,0)</f>
        <v>0.0005</v>
      </c>
      <c r="AF36" s="22" t="n">
        <f aca="false">IF(R36="Y", INDEX('[1]Bieu phi VCX'!$R$8:$W$33,MATCH(E36,'[1]Bieu phi VCX'!$A$8:$A$33,0),MATCH(AC36,'[1]Bieu phi VCX'!$R$7:$W$7,0)), 0)</f>
        <v>0.0045</v>
      </c>
      <c r="AG36" s="19" t="n">
        <f aca="false">VLOOKUP(S36,[1]Parameters!$F$2:$G$5,2,0)</f>
        <v>1400000</v>
      </c>
      <c r="AH36" s="22" t="n">
        <f aca="false">IF(T36="Y", INDEX('[1]Bieu phi VCX'!$X$8:$AC$33,MATCH(E36,'[1]Bieu phi VCX'!$A$8:$A$33,0),MATCH(AC36,'[1]Bieu phi VCX'!$X$7:$AC$7,0)),0)</f>
        <v>0.0035</v>
      </c>
      <c r="AI36" s="23" t="n">
        <f aca="false">IF(U36="Y",INDEX('[1]Bieu phi VCX'!$AJ$8:$AL$33,MATCH(E36,'[1]Bieu phi VCX'!$A$8:$A$33,0),MATCH(VLOOKUP(F36,[1]Parameters!$I$2:$J$4,2),'[1]Bieu phi VCX'!$AJ$7:$AL$7,0))-AD36, 0)</f>
        <v>0.017</v>
      </c>
      <c r="AJ36" s="0" t="n">
        <f aca="false">IF(V36="Y",[1]Parameters!$AA$2,1)</f>
        <v>1.5</v>
      </c>
      <c r="AK36" s="22" t="n">
        <f aca="false">IF(W36="Y", INDEX('[1]Bieu phi VCX'!$AE$8:$AE$33,MATCH(E36,'[1]Bieu phi VCX'!$A$8:$A$33,0),0),0)</f>
        <v>0.0025</v>
      </c>
      <c r="AL36" s="22" t="n">
        <f aca="false">IF(X36="Y",IF(AB36&lt;120,IF(OR(E36='[1]Bieu phi VCX'!$A$24,E36='[1]Bieu phi VCX'!$A$25,E36='[1]Bieu phi VCX'!$A$27),0.2%,IF(OR(AND(OR(H36="SEDAN",H36="HATCHBACK"),J36&gt;[1]Parameters!$AB$2),AND(OR(H36="SEDAN",H36="HATCHBACK"),I36="GERMANY")),INDEX('[1]Bieu phi VCX'!$AF$8:$AF$33,MATCH(E36,'[1]Bieu phi VCX'!$A$8:$A$33,0),0),INDEX('[1]Bieu phi VCX'!$AG$8:$AG$33,MATCH(E36,'[1]Bieu phi VCX'!$A$8:$A$33,0),0))),INDEX('[1]Bieu phi VCX'!$AH$8:$AH$33,MATCH(E36,'[1]Bieu phi VCX'!$A$8:$A$33,0),0)),0)</f>
        <v>0.0015</v>
      </c>
      <c r="AM36" s="22" t="n">
        <f aca="false">IF(Y36="Y",IF(P36-O36&gt;[1]Parameters!$AC$2,1.5%*15/365,1.5%*(P36-O36)/365),0)</f>
        <v>0.000616438356164384</v>
      </c>
      <c r="AN36" s="24" t="n">
        <f aca="false">IF(Z36="Y",[1]Parameters!$AD$2,0)</f>
        <v>0.003</v>
      </c>
      <c r="AO36" s="25" t="n">
        <f aca="false">IF(P36&lt;=AA36,VLOOKUP(DATEDIF(O36,P36,"m"),[1]Parameters!$L$2:$M$6,2,1),(DATEDIF(O36,P36,"m")+1)/12)</f>
        <v>1</v>
      </c>
      <c r="AP36" s="26" t="n">
        <f aca="false">(AJ36*(SUM(AD36,AE36,AF36,AH36,AI36,AK36,AL36,AN36)*K36+AG36)+AM36*K36)*AO36</f>
        <v>11986643.8356164</v>
      </c>
      <c r="AQ36" s="27" t="s">
        <v>607</v>
      </c>
    </row>
    <row r="37" customFormat="false" ht="13.8" hidden="false" customHeight="false" outlineLevel="0" collapsed="false">
      <c r="A37" s="17" t="s">
        <v>612</v>
      </c>
      <c r="B37" s="17" t="s">
        <v>600</v>
      </c>
      <c r="C37" s="0" t="s">
        <v>523</v>
      </c>
      <c r="D37" s="17" t="s">
        <v>556</v>
      </c>
      <c r="E37" s="18" t="s">
        <v>615</v>
      </c>
      <c r="F37" s="19" t="n">
        <v>0</v>
      </c>
      <c r="G37" s="18" t="s">
        <v>602</v>
      </c>
      <c r="H37" s="18" t="s">
        <v>441</v>
      </c>
      <c r="I37" s="18" t="s">
        <v>604</v>
      </c>
      <c r="J37" s="19" t="n">
        <v>400000000</v>
      </c>
      <c r="K37" s="19" t="n">
        <v>100000000</v>
      </c>
      <c r="L37" s="0" t="n">
        <v>2020</v>
      </c>
      <c r="M37" s="20" t="n">
        <v>43831</v>
      </c>
      <c r="N37" s="20" t="n">
        <v>43831</v>
      </c>
      <c r="O37" s="20" t="n">
        <v>43831</v>
      </c>
      <c r="P37" s="20" t="n">
        <v>44196</v>
      </c>
      <c r="Q37" s="21" t="s">
        <v>605</v>
      </c>
      <c r="R37" s="21" t="s">
        <v>605</v>
      </c>
      <c r="S37" s="19" t="n">
        <v>9000000</v>
      </c>
      <c r="T37" s="21" t="s">
        <v>605</v>
      </c>
      <c r="U37" s="21" t="s">
        <v>605</v>
      </c>
      <c r="V37" s="21" t="s">
        <v>605</v>
      </c>
      <c r="W37" s="21" t="s">
        <v>605</v>
      </c>
      <c r="X37" s="21" t="s">
        <v>605</v>
      </c>
      <c r="Y37" s="21" t="s">
        <v>605</v>
      </c>
      <c r="Z37" s="21" t="s">
        <v>605</v>
      </c>
      <c r="AA37" s="20" t="n">
        <f aca="false">DATE(YEAR(O37)+1,MONTH(O37),DAY(O37))</f>
        <v>44197</v>
      </c>
      <c r="AB37" s="0" t="n">
        <f aca="false">IF(G37="Trong nước", DATEDIF(DATE(YEAR(M37),MONTH(M37),1),DATE(YEAR(N37),MONTH(N37),1),"m"), DATEDIF(DATE(L37,1,1),DATE(YEAR(N37),MONTH(N37),1),"m"))</f>
        <v>0</v>
      </c>
      <c r="AC37" s="0" t="str">
        <f aca="false">VLOOKUP(AB37,[1]Parameters!$A$2:$B$6,2,1)</f>
        <v>&lt;6</v>
      </c>
      <c r="AD37" s="22" t="n">
        <f aca="false">IF(J37&lt;=[1]Parameters!$Y$2,INDEX('[1]Bieu phi VCX'!$D$8:$N$33,MATCH(E37,'[1]Bieu phi VCX'!$A$8:$A$33,0),MATCH(AC37,'[1]Bieu phi VCX'!$D$7:$I$7,)),INDEX('[1]Bieu phi VCX'!$J$8:$O$33,MATCH(E37,'[1]Bieu phi VCX'!$A$8:$A$33,0),MATCH(AC37,'[1]Bieu phi VCX'!$J$7:$O$7,)))</f>
        <v>0.0175</v>
      </c>
      <c r="AE37" s="22" t="n">
        <f aca="false">IF(Q37="Y",[1]Parameters!$Z$2,0)</f>
        <v>0.0005</v>
      </c>
      <c r="AF37" s="22" t="n">
        <f aca="false">IF(R37="Y", INDEX('[1]Bieu phi VCX'!$R$8:$W$33,MATCH(E37,'[1]Bieu phi VCX'!$A$8:$A$33,0),MATCH(AC37,'[1]Bieu phi VCX'!$R$7:$V$7,0)), 0)</f>
        <v>0</v>
      </c>
      <c r="AG37" s="19" t="n">
        <f aca="false">VLOOKUP(S37,[1]Parameters!$F$2:$G$5,2,0)</f>
        <v>1400000</v>
      </c>
      <c r="AH37" s="22" t="n">
        <f aca="false">IF(T37="Y", INDEX('[1]Bieu phi VCX'!$X$8:$AB$33,MATCH(E37,'[1]Bieu phi VCX'!$A$8:$A$33,0),MATCH(AC37,'[1]Bieu phi VCX'!$X$7:$AB$7,0)),0)</f>
        <v>0.001</v>
      </c>
      <c r="AI37" s="23" t="n">
        <f aca="false">IF(U37="Y",INDEX('[1]Bieu phi VCX'!$AJ$8:$AL$33,MATCH(E37,'[1]Bieu phi VCX'!$A$8:$A$33,0),MATCH(VLOOKUP(F37,[1]Parameters!$I$2:$J$4,2),'[1]Bieu phi VCX'!$AJ$7:$AL$7,0))-AD37, 0)</f>
        <v>0.0325</v>
      </c>
      <c r="AJ37" s="0" t="n">
        <f aca="false">IF(V37="Y",[1]Parameters!$AA$2,1)</f>
        <v>1.5</v>
      </c>
      <c r="AK37" s="22" t="n">
        <f aca="false">IF(W37="Y", INDEX('[1]Bieu phi VCX'!$AE$8:$AE$33,MATCH(E37,'[1]Bieu phi VCX'!$A$8:$A$33,0),0),0)</f>
        <v>0.0025</v>
      </c>
      <c r="AL37" s="22" t="n">
        <f aca="false">IF(X37="Y",IF(AB37&lt;120,IF(OR(E37='[1]Bieu phi VCX'!$A$24,E37='[1]Bieu phi VCX'!$A$25,E37='[1]Bieu phi VCX'!$A$27),0.2%,IF(OR(AND(OR(H37="SEDAN",H37="HATCHBACK"),J37&gt;[1]Parameters!$AB$2),AND(OR(H37="SEDAN",H37="HATCHBACK"),I37="GERMANY")),INDEX('[1]Bieu phi VCX'!$AF$8:$AF$33,MATCH(E37,'[1]Bieu phi VCX'!$A$8:$A$33,0),0),INDEX('[1]Bieu phi VCX'!$AG$8:$AG$33,MATCH(E37,'[1]Bieu phi VCX'!$A$8:$A$33,0),0))),INDEX('[1]Bieu phi VCX'!$AH$8:$AH$33,MATCH(E37,'[1]Bieu phi VCX'!$A$8:$A$33,0),0)),0)</f>
        <v>0.0005</v>
      </c>
      <c r="AM37" s="22" t="n">
        <f aca="false">IF(Y37="Y",IF(P37-O37&gt;[1]Parameters!$AC$2,1.5%*15/365,1.5%*(P37-O37)/365),0)</f>
        <v>0.000616438356164384</v>
      </c>
      <c r="AN37" s="24" t="n">
        <f aca="false">IF(Z37="Y",[1]Parameters!$AD$2,0)</f>
        <v>0.003</v>
      </c>
      <c r="AO37" s="25" t="n">
        <f aca="false">IF(P37&lt;=AA37,VLOOKUP(DATEDIF(O37,P37,"m"),[1]Parameters!$L$2:$M$6,2,1),(DATEDIF(O37,P37,"m")+1)/12)</f>
        <v>1</v>
      </c>
      <c r="AP37" s="26" t="n">
        <f aca="false">(AJ37*(SUM(AD37,AE37,AF37,AH37,AI37,AK37,AL37,AN37)*K37+AG37)+AM37*K37)*AO37</f>
        <v>10786643.8356164</v>
      </c>
      <c r="AQ37" s="27" t="s">
        <v>607</v>
      </c>
    </row>
    <row r="38" customFormat="false" ht="13.8" hidden="false" customHeight="false" outlineLevel="0" collapsed="false">
      <c r="A38" s="17"/>
      <c r="B38" s="17" t="s">
        <v>608</v>
      </c>
      <c r="C38" s="0" t="s">
        <v>523</v>
      </c>
      <c r="D38" s="17" t="s">
        <v>556</v>
      </c>
      <c r="E38" s="18" t="s">
        <v>615</v>
      </c>
      <c r="F38" s="19" t="n">
        <v>0</v>
      </c>
      <c r="G38" s="18" t="s">
        <v>602</v>
      </c>
      <c r="H38" s="18" t="s">
        <v>441</v>
      </c>
      <c r="I38" s="18" t="s">
        <v>604</v>
      </c>
      <c r="J38" s="19" t="n">
        <v>400000000</v>
      </c>
      <c r="K38" s="19" t="n">
        <v>100000000</v>
      </c>
      <c r="L38" s="0" t="n">
        <v>2017</v>
      </c>
      <c r="M38" s="20" t="n">
        <v>42736</v>
      </c>
      <c r="N38" s="20" t="n">
        <v>43831</v>
      </c>
      <c r="O38" s="20" t="n">
        <v>43831</v>
      </c>
      <c r="P38" s="20" t="n">
        <v>44196</v>
      </c>
      <c r="Q38" s="21" t="s">
        <v>605</v>
      </c>
      <c r="R38" s="21" t="s">
        <v>605</v>
      </c>
      <c r="S38" s="19" t="n">
        <v>15000000</v>
      </c>
      <c r="T38" s="21" t="s">
        <v>605</v>
      </c>
      <c r="U38" s="21" t="s">
        <v>605</v>
      </c>
      <c r="V38" s="21" t="s">
        <v>605</v>
      </c>
      <c r="W38" s="21" t="s">
        <v>605</v>
      </c>
      <c r="X38" s="21" t="s">
        <v>605</v>
      </c>
      <c r="Y38" s="21" t="s">
        <v>605</v>
      </c>
      <c r="Z38" s="21" t="s">
        <v>605</v>
      </c>
      <c r="AA38" s="20" t="n">
        <f aca="false">DATE(YEAR(O38)+1,MONTH(O38),DAY(O38))</f>
        <v>44197</v>
      </c>
      <c r="AB38" s="0" t="n">
        <f aca="false">IF(G38="Trong nước", DATEDIF(DATE(YEAR(M38),MONTH(M38),1),DATE(YEAR(N38),MONTH(N38),1),"m"), DATEDIF(DATE(L38,1,1),DATE(YEAR(N38),MONTH(N38),1),"m"))</f>
        <v>36</v>
      </c>
      <c r="AC38" s="0" t="str">
        <f aca="false">VLOOKUP(AB38,[1]Parameters!$A$2:$B$6,2,1)</f>
        <v>36-72</v>
      </c>
      <c r="AD38" s="22" t="n">
        <f aca="false">IF(J38&lt;=[1]Parameters!$Y$2,INDEX('[1]Bieu phi VCX'!$D$8:$N$33,MATCH(E38,'[1]Bieu phi VCX'!$A$8:$A$33,0),MATCH(AC38,'[1]Bieu phi VCX'!$D$7:$I$7,)),INDEX('[1]Bieu phi VCX'!$J$8:$O$33,MATCH(E38,'[1]Bieu phi VCX'!$A$8:$A$33,0),MATCH(AC38,'[1]Bieu phi VCX'!$J$7:$O$7,)))</f>
        <v>0.02</v>
      </c>
      <c r="AE38" s="22" t="n">
        <f aca="false">IF(Q38="Y",[1]Parameters!$Z$2,0)</f>
        <v>0.0005</v>
      </c>
      <c r="AF38" s="22" t="n">
        <f aca="false">IF(R38="Y", INDEX('[1]Bieu phi VCX'!$R$8:$W$33,MATCH(E38,'[1]Bieu phi VCX'!$A$8:$A$33,0),MATCH(AC38,'[1]Bieu phi VCX'!$R$7:$V$7,0)), 0)</f>
        <v>0.0015</v>
      </c>
      <c r="AG38" s="19" t="n">
        <f aca="false">VLOOKUP(S38,[1]Parameters!$F$2:$G$5,2,0)</f>
        <v>2000000</v>
      </c>
      <c r="AH38" s="22" t="n">
        <f aca="false">IF(T38="Y", INDEX('[1]Bieu phi VCX'!$X$8:$AB$33,MATCH(E38,'[1]Bieu phi VCX'!$A$8:$A$33,0),MATCH(AC38,'[1]Bieu phi VCX'!$X$7:$AB$7,0)),0)</f>
        <v>0.0015</v>
      </c>
      <c r="AI38" s="23" t="n">
        <f aca="false">IF(U38="Y",INDEX('[1]Bieu phi VCX'!$AJ$8:$AL$33,MATCH(E38,'[1]Bieu phi VCX'!$A$8:$A$33,0),MATCH(VLOOKUP(F38,[1]Parameters!$I$2:$J$4,2),'[1]Bieu phi VCX'!$AJ$7:$AL$7,0))-AD38, 0)</f>
        <v>0.03</v>
      </c>
      <c r="AJ38" s="0" t="n">
        <f aca="false">IF(V38="Y",[1]Parameters!$AA$2,1)</f>
        <v>1.5</v>
      </c>
      <c r="AK38" s="22" t="n">
        <f aca="false">IF(W38="Y", INDEX('[1]Bieu phi VCX'!$AE$8:$AE$33,MATCH(E38,'[1]Bieu phi VCX'!$A$8:$A$33,0),0),0)</f>
        <v>0.0025</v>
      </c>
      <c r="AL38" s="22" t="n">
        <f aca="false">IF(X38="Y",IF(AB38&lt;120,IF(OR(E38='[1]Bieu phi VCX'!$A$24,E38='[1]Bieu phi VCX'!$A$25,E38='[1]Bieu phi VCX'!$A$27),0.2%,IF(OR(AND(OR(H38="SEDAN",H38="HATCHBACK"),J38&gt;[1]Parameters!$AB$2),AND(OR(H38="SEDAN",H38="HATCHBACK"),I38="GERMANY")),INDEX('[1]Bieu phi VCX'!$AF$8:$AF$33,MATCH(E38,'[1]Bieu phi VCX'!$A$8:$A$33,0),0),INDEX('[1]Bieu phi VCX'!$AG$8:$AG$33,MATCH(E38,'[1]Bieu phi VCX'!$A$8:$A$33,0),0))),INDEX('[1]Bieu phi VCX'!$AH$8:$AH$33,MATCH(E38,'[1]Bieu phi VCX'!$A$8:$A$33,0),0)),0)</f>
        <v>0.0005</v>
      </c>
      <c r="AM38" s="22" t="n">
        <f aca="false">IF(Y38="Y",IF(P38-O38&gt;[1]Parameters!$AC$2,1.5%*15/365,1.5%*(P38-O38)/365),0)</f>
        <v>0.000616438356164384</v>
      </c>
      <c r="AN38" s="24" t="n">
        <f aca="false">IF(Z38="Y",[1]Parameters!$AD$2,0)</f>
        <v>0.003</v>
      </c>
      <c r="AO38" s="25" t="n">
        <f aca="false">IF(P38&lt;=AA38,VLOOKUP(DATEDIF(O38,P38,"m"),[1]Parameters!$L$2:$M$6,2,1),(DATEDIF(O38,P38,"m")+1)/12)</f>
        <v>1</v>
      </c>
      <c r="AP38" s="26" t="n">
        <f aca="false">(AJ38*(SUM(AD38,AE38,AF38,AH38,AI38,AK38,AL38,AN38)*K38+AG38)+AM38*K38)*AO38</f>
        <v>11986643.8356164</v>
      </c>
      <c r="AQ38" s="27" t="s">
        <v>607</v>
      </c>
    </row>
    <row r="39" customFormat="false" ht="13.8" hidden="false" customHeight="false" outlineLevel="0" collapsed="false">
      <c r="A39" s="17"/>
      <c r="B39" s="17" t="s">
        <v>609</v>
      </c>
      <c r="C39" s="0" t="s">
        <v>523</v>
      </c>
      <c r="D39" s="17" t="s">
        <v>556</v>
      </c>
      <c r="E39" s="18" t="s">
        <v>615</v>
      </c>
      <c r="F39" s="19" t="n">
        <v>0</v>
      </c>
      <c r="G39" s="18" t="s">
        <v>602</v>
      </c>
      <c r="H39" s="18" t="s">
        <v>441</v>
      </c>
      <c r="I39" s="18" t="s">
        <v>604</v>
      </c>
      <c r="J39" s="19" t="n">
        <v>400000000</v>
      </c>
      <c r="K39" s="19" t="n">
        <v>100000000</v>
      </c>
      <c r="L39" s="0" t="n">
        <v>2014</v>
      </c>
      <c r="M39" s="20" t="n">
        <v>41640</v>
      </c>
      <c r="N39" s="20" t="n">
        <v>43831</v>
      </c>
      <c r="O39" s="20" t="n">
        <v>43831</v>
      </c>
      <c r="P39" s="20" t="n">
        <v>44196</v>
      </c>
      <c r="Q39" s="21" t="s">
        <v>605</v>
      </c>
      <c r="R39" s="21" t="s">
        <v>605</v>
      </c>
      <c r="S39" s="19" t="n">
        <v>21000000</v>
      </c>
      <c r="T39" s="21" t="s">
        <v>605</v>
      </c>
      <c r="U39" s="21" t="s">
        <v>605</v>
      </c>
      <c r="V39" s="21" t="s">
        <v>605</v>
      </c>
      <c r="W39" s="21" t="s">
        <v>605</v>
      </c>
      <c r="X39" s="21" t="s">
        <v>605</v>
      </c>
      <c r="Y39" s="21" t="s">
        <v>605</v>
      </c>
      <c r="Z39" s="21" t="s">
        <v>605</v>
      </c>
      <c r="AA39" s="20" t="n">
        <f aca="false">DATE(YEAR(O39)+1,MONTH(O39),DAY(O39))</f>
        <v>44197</v>
      </c>
      <c r="AB39" s="0" t="n">
        <f aca="false">IF(G39="Trong nước", DATEDIF(DATE(YEAR(M39),MONTH(M39),1),DATE(YEAR(N39),MONTH(N39),1),"m"), DATEDIF(DATE(L39,1,1),DATE(YEAR(N39),MONTH(N39),1),"m"))</f>
        <v>72</v>
      </c>
      <c r="AC39" s="0" t="str">
        <f aca="false">VLOOKUP(AB39,[1]Parameters!$A$2:$B$6,2,1)</f>
        <v>72-120</v>
      </c>
      <c r="AD39" s="22" t="n">
        <f aca="false">IF(J39&lt;=[1]Parameters!$Y$2,INDEX('[1]Bieu phi VCX'!$D$8:$N$33,MATCH(E39,'[1]Bieu phi VCX'!$A$8:$A$33,0),MATCH(AC39,'[1]Bieu phi VCX'!$D$7:$I$7,)),INDEX('[1]Bieu phi VCX'!$J$8:$O$33,MATCH(E39,'[1]Bieu phi VCX'!$A$8:$A$33,0),MATCH(AC39,'[1]Bieu phi VCX'!$J$7:$O$7,)))</f>
        <v>0.03</v>
      </c>
      <c r="AE39" s="22" t="n">
        <f aca="false">IF(Q39="Y",[1]Parameters!$Z$2,0)</f>
        <v>0.0005</v>
      </c>
      <c r="AF39" s="22" t="n">
        <f aca="false">IF(R39="Y", INDEX('[1]Bieu phi VCX'!$R$8:$W$33,MATCH(E39,'[1]Bieu phi VCX'!$A$8:$A$33,0),MATCH(AC39,'[1]Bieu phi VCX'!$R$7:$V$7,0)), 0)</f>
        <v>0.0025</v>
      </c>
      <c r="AG39" s="19" t="n">
        <f aca="false">VLOOKUP(S39,[1]Parameters!$F$2:$G$5,2,0)</f>
        <v>3400000</v>
      </c>
      <c r="AH39" s="22" t="n">
        <f aca="false">IF(T39="Y", INDEX('[1]Bieu phi VCX'!$X$8:$AB$33,MATCH(E39,'[1]Bieu phi VCX'!$A$8:$A$33,0),MATCH(AC39,'[1]Bieu phi VCX'!$X$7:$AB$7,0)),0)</f>
        <v>0.0025</v>
      </c>
      <c r="AI39" s="23" t="n">
        <f aca="false">IF(U39="Y",INDEX('[1]Bieu phi VCX'!$AJ$8:$AL$33,MATCH(E39,'[1]Bieu phi VCX'!$A$8:$A$33,0),MATCH(VLOOKUP(F39,[1]Parameters!$I$2:$J$4,2),'[1]Bieu phi VCX'!$AJ$7:$AL$7,0))-AD39, 0)</f>
        <v>0.02</v>
      </c>
      <c r="AJ39" s="0" t="n">
        <f aca="false">IF(V39="Y",[1]Parameters!$AA$2,1)</f>
        <v>1.5</v>
      </c>
      <c r="AK39" s="22" t="n">
        <f aca="false">IF(W39="Y", INDEX('[1]Bieu phi VCX'!$AE$8:$AE$33,MATCH(E39,'[1]Bieu phi VCX'!$A$8:$A$33,0),0),0)</f>
        <v>0.0025</v>
      </c>
      <c r="AL39" s="22" t="n">
        <f aca="false">IF(X39="Y",IF(AB39&lt;120,IF(OR(E39='[1]Bieu phi VCX'!$A$24,E39='[1]Bieu phi VCX'!$A$25,E39='[1]Bieu phi VCX'!$A$27),0.2%,IF(OR(AND(OR(H39="SEDAN",H39="HATCHBACK"),J39&gt;[1]Parameters!$AB$2),AND(OR(H39="SEDAN",H39="HATCHBACK"),I39="GERMANY")),INDEX('[1]Bieu phi VCX'!$AF$8:$AF$33,MATCH(E39,'[1]Bieu phi VCX'!$A$8:$A$33,0),0),INDEX('[1]Bieu phi VCX'!$AG$8:$AG$33,MATCH(E39,'[1]Bieu phi VCX'!$A$8:$A$33,0),0))),INDEX('[1]Bieu phi VCX'!$AH$8:$AH$33,MATCH(E39,'[1]Bieu phi VCX'!$A$8:$A$33,0),0)),0)</f>
        <v>0.0005</v>
      </c>
      <c r="AM39" s="22" t="n">
        <f aca="false">IF(Y39="Y",IF(P39-O39&gt;[1]Parameters!$AC$2,1.5%*15/365,1.5%*(P39-O39)/365),0)</f>
        <v>0.000616438356164384</v>
      </c>
      <c r="AN39" s="24" t="n">
        <f aca="false">IF(Z39="Y",[1]Parameters!$AD$2,0)</f>
        <v>0.003</v>
      </c>
      <c r="AO39" s="25" t="n">
        <f aca="false">IF(P39&lt;=AA39,VLOOKUP(DATEDIF(O39,P39,"m"),[1]Parameters!$L$2:$M$6,2,1),(DATEDIF(O39,P39,"m")+1)/12)</f>
        <v>1</v>
      </c>
      <c r="AP39" s="26" t="n">
        <f aca="false">(AJ39*(SUM(AD39,AE39,AF39,AH39,AI39,AK39,AL39,AN39)*K39+AG39)+AM39*K39)*AO39</f>
        <v>14386643.8356164</v>
      </c>
      <c r="AQ39" s="27" t="s">
        <v>607</v>
      </c>
    </row>
    <row r="40" customFormat="false" ht="13.8" hidden="false" customHeight="false" outlineLevel="0" collapsed="false">
      <c r="A40" s="17"/>
      <c r="B40" s="17" t="s">
        <v>610</v>
      </c>
      <c r="C40" s="0" t="s">
        <v>523</v>
      </c>
      <c r="D40" s="17" t="s">
        <v>556</v>
      </c>
      <c r="E40" s="18" t="s">
        <v>615</v>
      </c>
      <c r="F40" s="19" t="n">
        <v>0</v>
      </c>
      <c r="G40" s="18" t="s">
        <v>602</v>
      </c>
      <c r="H40" s="18" t="s">
        <v>441</v>
      </c>
      <c r="I40" s="18" t="s">
        <v>604</v>
      </c>
      <c r="J40" s="19" t="n">
        <v>400000000</v>
      </c>
      <c r="K40" s="19" t="n">
        <v>100000000</v>
      </c>
      <c r="L40" s="0" t="n">
        <v>2010</v>
      </c>
      <c r="M40" s="20" t="n">
        <v>40179</v>
      </c>
      <c r="N40" s="20" t="n">
        <v>43831</v>
      </c>
      <c r="O40" s="20" t="n">
        <v>43831</v>
      </c>
      <c r="P40" s="20" t="n">
        <v>44196</v>
      </c>
      <c r="Q40" s="21" t="s">
        <v>605</v>
      </c>
      <c r="R40" s="21" t="s">
        <v>605</v>
      </c>
      <c r="S40" s="19" t="n">
        <v>9000000</v>
      </c>
      <c r="T40" s="21" t="s">
        <v>605</v>
      </c>
      <c r="U40" s="21" t="s">
        <v>605</v>
      </c>
      <c r="V40" s="21" t="s">
        <v>605</v>
      </c>
      <c r="W40" s="21" t="s">
        <v>605</v>
      </c>
      <c r="X40" s="21" t="s">
        <v>605</v>
      </c>
      <c r="Y40" s="21" t="s">
        <v>605</v>
      </c>
      <c r="Z40" s="21" t="s">
        <v>605</v>
      </c>
      <c r="AA40" s="20" t="n">
        <f aca="false">DATE(YEAR(O40)+1,MONTH(O40),DAY(O40))</f>
        <v>44197</v>
      </c>
      <c r="AB40" s="0" t="n">
        <f aca="false">IF(G40="Trong nước", DATEDIF(DATE(YEAR(M40),MONTH(M40),1),DATE(YEAR(N40),MONTH(N40),1),"m"), DATEDIF(DATE(L40,1,1),DATE(YEAR(N40),MONTH(N40),1),"m"))</f>
        <v>120</v>
      </c>
      <c r="AC40" s="0" t="str">
        <f aca="false">VLOOKUP(AB40,[1]Parameters!$A$2:$B$6,2,1)</f>
        <v>&gt;=120</v>
      </c>
      <c r="AD40" s="22" t="n">
        <f aca="false">IF(J40&lt;=[1]Parameters!$Y$2,INDEX('[1]Bieu phi VCX'!$D$8:$N$33,MATCH(E40,'[1]Bieu phi VCX'!$A$8:$A$33,0),MATCH(AC40,'[1]Bieu phi VCX'!$D$7:$I$7,)),INDEX('[1]Bieu phi VCX'!$J$8:$O$33,MATCH(E40,'[1]Bieu phi VCX'!$A$8:$A$33,0),MATCH(AC40,'[1]Bieu phi VCX'!$J$7:$O$7,)))</f>
        <v>0.033</v>
      </c>
      <c r="AE40" s="22" t="n">
        <f aca="false">IF(Q40="Y",[1]Parameters!$Z$2,0)</f>
        <v>0.0005</v>
      </c>
      <c r="AF40" s="22" t="n">
        <f aca="false">IF(R40="Y", INDEX('[1]Bieu phi VCX'!$R$8:$W$33,MATCH(E40,'[1]Bieu phi VCX'!$A$8:$A$33,0),MATCH(AC40,'[1]Bieu phi VCX'!$R$7:$V$7,0)), 0)</f>
        <v>0.0035</v>
      </c>
      <c r="AG40" s="19" t="n">
        <f aca="false">VLOOKUP(S40,[1]Parameters!$F$2:$G$5,2,0)</f>
        <v>1400000</v>
      </c>
      <c r="AH40" s="22" t="n">
        <f aca="false">IF(T40="Y", INDEX('[1]Bieu phi VCX'!$X$8:$AB$33,MATCH(E40,'[1]Bieu phi VCX'!$A$8:$A$33,0),MATCH(AC40,'[1]Bieu phi VCX'!$X$7:$AB$7,0)),0)</f>
        <v>0.0035</v>
      </c>
      <c r="AI40" s="23" t="n">
        <f aca="false">IF(U40="Y",INDEX('[1]Bieu phi VCX'!$AJ$8:$AL$33,MATCH(E40,'[1]Bieu phi VCX'!$A$8:$A$33,0),MATCH(VLOOKUP(F40,[1]Parameters!$I$2:$J$4,2),'[1]Bieu phi VCX'!$AJ$7:$AL$7,0))-AD40, 0)</f>
        <v>0.017</v>
      </c>
      <c r="AJ40" s="0" t="n">
        <f aca="false">IF(V40="Y",[1]Parameters!$AA$2,1)</f>
        <v>1.5</v>
      </c>
      <c r="AK40" s="22" t="n">
        <f aca="false">IF(W40="Y", INDEX('[1]Bieu phi VCX'!$AE$8:$AE$33,MATCH(E40,'[1]Bieu phi VCX'!$A$8:$A$33,0),0),0)</f>
        <v>0.0025</v>
      </c>
      <c r="AL40" s="22" t="n">
        <f aca="false">IF(X40="Y",IF(AB40&lt;120,IF(OR(E40='[1]Bieu phi VCX'!$A$24,E40='[1]Bieu phi VCX'!$A$25,E40='[1]Bieu phi VCX'!$A$27),0.2%,IF(OR(AND(OR(H40="SEDAN",H40="HATCHBACK"),J40&gt;[1]Parameters!$AB$2),AND(OR(H40="SEDAN",H40="HATCHBACK"),I40="GERMANY")),INDEX('[1]Bieu phi VCX'!$AF$8:$AF$33,MATCH(E40,'[1]Bieu phi VCX'!$A$8:$A$33,0),0),INDEX('[1]Bieu phi VCX'!$AG$8:$AG$33,MATCH(E40,'[1]Bieu phi VCX'!$A$8:$A$33,0),0))),INDEX('[1]Bieu phi VCX'!$AH$8:$AH$33,MATCH(E40,'[1]Bieu phi VCX'!$A$8:$A$33,0),0)),0)</f>
        <v>0.0015</v>
      </c>
      <c r="AM40" s="22" t="n">
        <f aca="false">IF(Y40="Y",IF(P40-O40&gt;[1]Parameters!$AC$2,1.5%*15/365,1.5%*(P40-O40)/365),0)</f>
        <v>0.000616438356164384</v>
      </c>
      <c r="AN40" s="24" t="n">
        <f aca="false">IF(Z40="Y",[1]Parameters!$AD$2,0)</f>
        <v>0.003</v>
      </c>
      <c r="AO40" s="25" t="n">
        <f aca="false">IF(P40&lt;=AA40,VLOOKUP(DATEDIF(O40,P40,"m"),[1]Parameters!$L$2:$M$6,2,1),(DATEDIF(O40,P40,"m")+1)/12)</f>
        <v>1</v>
      </c>
      <c r="AP40" s="26" t="n">
        <f aca="false">(AJ40*(SUM(AD40,AE40,AF40,AH40,AI40,AK40,AL40,AN40)*K40+AG40)+AM40*K40)*AO40</f>
        <v>11836643.8356164</v>
      </c>
      <c r="AQ40" s="27" t="s">
        <v>607</v>
      </c>
    </row>
    <row r="41" customFormat="false" ht="13.8" hidden="false" customHeight="false" outlineLevel="0" collapsed="false">
      <c r="A41" s="17"/>
      <c r="B41" s="17" t="s">
        <v>611</v>
      </c>
      <c r="C41" s="0" t="s">
        <v>523</v>
      </c>
      <c r="D41" s="17" t="s">
        <v>556</v>
      </c>
      <c r="E41" s="18" t="s">
        <v>615</v>
      </c>
      <c r="F41" s="19" t="n">
        <v>0</v>
      </c>
      <c r="G41" s="18" t="s">
        <v>602</v>
      </c>
      <c r="H41" s="18" t="s">
        <v>441</v>
      </c>
      <c r="I41" s="18" t="s">
        <v>604</v>
      </c>
      <c r="J41" s="19" t="n">
        <v>400000000</v>
      </c>
      <c r="K41" s="19" t="n">
        <v>100000000</v>
      </c>
      <c r="L41" s="0" t="n">
        <v>2005</v>
      </c>
      <c r="M41" s="20" t="n">
        <v>38353</v>
      </c>
      <c r="N41" s="20" t="n">
        <v>43831</v>
      </c>
      <c r="O41" s="20" t="n">
        <v>43831</v>
      </c>
      <c r="P41" s="20" t="n">
        <v>44196</v>
      </c>
      <c r="Q41" s="21" t="s">
        <v>605</v>
      </c>
      <c r="R41" s="21" t="s">
        <v>605</v>
      </c>
      <c r="S41" s="19" t="n">
        <v>9000000</v>
      </c>
      <c r="T41" s="21" t="s">
        <v>605</v>
      </c>
      <c r="U41" s="21" t="s">
        <v>605</v>
      </c>
      <c r="V41" s="21" t="s">
        <v>605</v>
      </c>
      <c r="W41" s="21" t="s">
        <v>605</v>
      </c>
      <c r="X41" s="21" t="s">
        <v>605</v>
      </c>
      <c r="Y41" s="21" t="s">
        <v>605</v>
      </c>
      <c r="Z41" s="21" t="s">
        <v>605</v>
      </c>
      <c r="AA41" s="20" t="n">
        <f aca="false">DATE(YEAR(O41)+1,MONTH(O41),DAY(O41))</f>
        <v>44197</v>
      </c>
      <c r="AB41" s="0" t="n">
        <f aca="false">IF(G41="Trong nước", DATEDIF(DATE(YEAR(M41),MONTH(M41),1),DATE(YEAR(N41),MONTH(N41),1),"m"), DATEDIF(DATE(L41,1,1),DATE(YEAR(N41),MONTH(N41),1),"m"))</f>
        <v>180</v>
      </c>
      <c r="AC41" s="0" t="str">
        <f aca="false">VLOOKUP(AB41,[1]Parameters!$A$2:$B$7,2,1)</f>
        <v>&gt;=180</v>
      </c>
      <c r="AD41" s="22" t="n">
        <f aca="false">IF(J41&lt;=[1]Parameters!$Y$2,INDEX('[1]Bieu phi VCX'!$D$8:$N$33,MATCH(E41,'[1]Bieu phi VCX'!$A$8:$A$33,0),MATCH(AC41,'[1]Bieu phi VCX'!$D$7:$I$7,)),INDEX('[1]Bieu phi VCX'!$J$8:$O$33,MATCH(E41,'[1]Bieu phi VCX'!$A$8:$A$33,0),MATCH(AC41,'[1]Bieu phi VCX'!$J$7:$O$7,)))</f>
        <v>0.033</v>
      </c>
      <c r="AE41" s="22" t="n">
        <f aca="false">IF(Q41="Y",[1]Parameters!$Z$2,0)</f>
        <v>0.0005</v>
      </c>
      <c r="AF41" s="22" t="n">
        <f aca="false">IF(R41="Y", INDEX('[1]Bieu phi VCX'!$R$8:$W$33,MATCH(E41,'[1]Bieu phi VCX'!$A$8:$A$33,0),MATCH(AC41,'[1]Bieu phi VCX'!$R$7:$W$7,0)), 0)</f>
        <v>0.0045</v>
      </c>
      <c r="AG41" s="19" t="n">
        <f aca="false">VLOOKUP(S41,[1]Parameters!$F$2:$G$5,2,0)</f>
        <v>1400000</v>
      </c>
      <c r="AH41" s="22" t="n">
        <f aca="false">IF(T41="Y", INDEX('[1]Bieu phi VCX'!$X$8:$AC$33,MATCH(E41,'[1]Bieu phi VCX'!$A$8:$A$33,0),MATCH(AC41,'[1]Bieu phi VCX'!$X$7:$AC$7,0)),0)</f>
        <v>0.0035</v>
      </c>
      <c r="AI41" s="23" t="n">
        <f aca="false">IF(U41="Y",INDEX('[1]Bieu phi VCX'!$AJ$8:$AL$33,MATCH(E41,'[1]Bieu phi VCX'!$A$8:$A$33,0),MATCH(VLOOKUP(F41,[1]Parameters!$I$2:$J$4,2),'[1]Bieu phi VCX'!$AJ$7:$AL$7,0))-AD41, 0)</f>
        <v>0.017</v>
      </c>
      <c r="AJ41" s="0" t="n">
        <f aca="false">IF(V41="Y",[1]Parameters!$AA$2,1)</f>
        <v>1.5</v>
      </c>
      <c r="AK41" s="22" t="n">
        <f aca="false">IF(W41="Y", INDEX('[1]Bieu phi VCX'!$AE$8:$AE$33,MATCH(E41,'[1]Bieu phi VCX'!$A$8:$A$33,0),0),0)</f>
        <v>0.0025</v>
      </c>
      <c r="AL41" s="22" t="n">
        <f aca="false">IF(X41="Y",IF(AB41&lt;120,IF(OR(E41='[1]Bieu phi VCX'!$A$24,E41='[1]Bieu phi VCX'!$A$25,E41='[1]Bieu phi VCX'!$A$27),0.2%,IF(OR(AND(OR(H41="SEDAN",H41="HATCHBACK"),J41&gt;[1]Parameters!$AB$2),AND(OR(H41="SEDAN",H41="HATCHBACK"),I41="GERMANY")),INDEX('[1]Bieu phi VCX'!$AF$8:$AF$33,MATCH(E41,'[1]Bieu phi VCX'!$A$8:$A$33,0),0),INDEX('[1]Bieu phi VCX'!$AG$8:$AG$33,MATCH(E41,'[1]Bieu phi VCX'!$A$8:$A$33,0),0))),INDEX('[1]Bieu phi VCX'!$AH$8:$AH$33,MATCH(E41,'[1]Bieu phi VCX'!$A$8:$A$33,0),0)),0)</f>
        <v>0.0015</v>
      </c>
      <c r="AM41" s="22" t="n">
        <f aca="false">IF(Y41="Y",IF(P41-O41&gt;[1]Parameters!$AC$2,1.5%*15/365,1.5%*(P41-O41)/365),0)</f>
        <v>0.000616438356164384</v>
      </c>
      <c r="AN41" s="24" t="n">
        <f aca="false">IF(Z41="Y",[1]Parameters!$AD$2,0)</f>
        <v>0.003</v>
      </c>
      <c r="AO41" s="25" t="n">
        <f aca="false">IF(P41&lt;=AA41,VLOOKUP(DATEDIF(O41,P41,"m"),[1]Parameters!$L$2:$M$6,2,1),(DATEDIF(O41,P41,"m")+1)/12)</f>
        <v>1</v>
      </c>
      <c r="AP41" s="26" t="n">
        <f aca="false">(AJ41*(SUM(AD41,AE41,AF41,AH41,AI41,AK41,AL41,AN41)*K41+AG41)+AM41*K41)*AO41</f>
        <v>11986643.8356164</v>
      </c>
      <c r="AQ41" s="27" t="s">
        <v>607</v>
      </c>
    </row>
    <row r="42" customFormat="false" ht="13.8" hidden="false" customHeight="false" outlineLevel="0" collapsed="false">
      <c r="A42" s="17" t="s">
        <v>613</v>
      </c>
      <c r="B42" s="17" t="s">
        <v>600</v>
      </c>
      <c r="C42" s="0" t="s">
        <v>523</v>
      </c>
      <c r="D42" s="17" t="s">
        <v>556</v>
      </c>
      <c r="E42" s="18" t="s">
        <v>615</v>
      </c>
      <c r="F42" s="19" t="n">
        <v>0</v>
      </c>
      <c r="G42" s="18" t="s">
        <v>602</v>
      </c>
      <c r="H42" s="18" t="s">
        <v>441</v>
      </c>
      <c r="I42" s="18" t="s">
        <v>604</v>
      </c>
      <c r="J42" s="19" t="n">
        <v>410000000</v>
      </c>
      <c r="K42" s="19" t="n">
        <v>400000000</v>
      </c>
      <c r="L42" s="0" t="n">
        <v>2020</v>
      </c>
      <c r="M42" s="20" t="n">
        <v>43831</v>
      </c>
      <c r="N42" s="20" t="n">
        <v>43831</v>
      </c>
      <c r="O42" s="20" t="n">
        <v>43831</v>
      </c>
      <c r="P42" s="20" t="n">
        <v>44196</v>
      </c>
      <c r="Q42" s="21" t="s">
        <v>605</v>
      </c>
      <c r="R42" s="21" t="s">
        <v>605</v>
      </c>
      <c r="S42" s="19" t="s">
        <v>606</v>
      </c>
      <c r="T42" s="21" t="s">
        <v>605</v>
      </c>
      <c r="U42" s="21" t="s">
        <v>605</v>
      </c>
      <c r="V42" s="21" t="s">
        <v>605</v>
      </c>
      <c r="W42" s="21" t="s">
        <v>605</v>
      </c>
      <c r="X42" s="21" t="s">
        <v>605</v>
      </c>
      <c r="Y42" s="21" t="s">
        <v>605</v>
      </c>
      <c r="Z42" s="21" t="s">
        <v>605</v>
      </c>
      <c r="AA42" s="20" t="n">
        <f aca="false">DATE(YEAR(O42)+1,MONTH(O42),DAY(O42))</f>
        <v>44197</v>
      </c>
      <c r="AB42" s="0" t="n">
        <f aca="false">IF(G42="Trong nước", DATEDIF(DATE(YEAR(M42),MONTH(M42),1),DATE(YEAR(N42),MONTH(N42),1),"m"), DATEDIF(DATE(L42,1,1),DATE(YEAR(N42),MONTH(N42),1),"m"))</f>
        <v>0</v>
      </c>
      <c r="AC42" s="0" t="str">
        <f aca="false">VLOOKUP(AB42,[1]Parameters!$A$2:$B$6,2,1)</f>
        <v>&lt;6</v>
      </c>
      <c r="AD42" s="22" t="n">
        <f aca="false">IF(J42&lt;=[1]Parameters!$Y$2,INDEX('[1]Bieu phi VCX'!$D$8:$N$33,MATCH(E42,'[1]Bieu phi VCX'!$A$8:$A$33,0),MATCH(AC42,'[1]Bieu phi VCX'!$D$7:$I$7,)),INDEX('[1]Bieu phi VCX'!$J$8:$O$33,MATCH(E42,'[1]Bieu phi VCX'!$A$8:$A$33,0),MATCH(AC42,'[1]Bieu phi VCX'!$J$7:$O$7,)))</f>
        <v>0.0175</v>
      </c>
      <c r="AE42" s="22" t="n">
        <f aca="false">IF(Q42="Y",[1]Parameters!$Z$2,0)</f>
        <v>0.0005</v>
      </c>
      <c r="AF42" s="22" t="n">
        <f aca="false">IF(R42="Y", INDEX('[1]Bieu phi VCX'!$R$8:$W$33,MATCH(E42,'[1]Bieu phi VCX'!$A$8:$A$33,0),MATCH(AC42,'[1]Bieu phi VCX'!$R$7:$V$7,0)), 0)</f>
        <v>0</v>
      </c>
      <c r="AG42" s="19" t="n">
        <f aca="false">VLOOKUP(S42,[1]Parameters!$F$2:$G$5,2,0)</f>
        <v>0</v>
      </c>
      <c r="AH42" s="22" t="n">
        <f aca="false">IF(T42="Y", INDEX('[1]Bieu phi VCX'!$X$8:$AB$33,MATCH(E42,'[1]Bieu phi VCX'!$A$8:$A$33,0),MATCH(AC42,'[1]Bieu phi VCX'!$X$7:$AB$7,0)),0)</f>
        <v>0.001</v>
      </c>
      <c r="AI42" s="23" t="n">
        <f aca="false">IF(U42="Y",INDEX('[1]Bieu phi VCX'!$AJ$8:$AL$33,MATCH(E42,'[1]Bieu phi VCX'!$A$8:$A$33,0),MATCH(VLOOKUP(F42,[1]Parameters!$I$2:$J$4,2),'[1]Bieu phi VCX'!$AJ$7:$AL$7,0))-AD42, 0)</f>
        <v>0.0325</v>
      </c>
      <c r="AJ42" s="0" t="n">
        <f aca="false">IF(V42="Y",[1]Parameters!$AA$2,1)</f>
        <v>1.5</v>
      </c>
      <c r="AK42" s="22" t="n">
        <f aca="false">IF(W42="Y", INDEX('[1]Bieu phi VCX'!$AE$8:$AE$33,MATCH(E42,'[1]Bieu phi VCX'!$A$8:$A$33,0),0),0)</f>
        <v>0.0025</v>
      </c>
      <c r="AL42" s="22" t="n">
        <f aca="false">IF(X42="Y",IF(AB42&lt;120,IF(OR(E42='[1]Bieu phi VCX'!$A$24,E42='[1]Bieu phi VCX'!$A$25,E42='[1]Bieu phi VCX'!$A$27),0.2%,IF(OR(AND(OR(H42="SEDAN",H42="HATCHBACK"),J42&gt;[1]Parameters!$AB$2),AND(OR(H42="SEDAN",H42="HATCHBACK"),I42="GERMANY")),INDEX('[1]Bieu phi VCX'!$AF$8:$AF$33,MATCH(E42,'[1]Bieu phi VCX'!$A$8:$A$33,0),0),INDEX('[1]Bieu phi VCX'!$AG$8:$AG$33,MATCH(E42,'[1]Bieu phi VCX'!$A$8:$A$33,0),0))),INDEX('[1]Bieu phi VCX'!$AH$8:$AH$33,MATCH(E42,'[1]Bieu phi VCX'!$A$8:$A$33,0),0)),0)</f>
        <v>0.0005</v>
      </c>
      <c r="AM42" s="22" t="n">
        <f aca="false">IF(Y42="Y",IF(P42-O42&gt;[1]Parameters!$AC$2,1.5%*15/365,1.5%*(P42-O42)/365),0)</f>
        <v>0.000616438356164384</v>
      </c>
      <c r="AN42" s="24" t="n">
        <f aca="false">IF(Z42="Y",[1]Parameters!$AD$2,0)</f>
        <v>0.003</v>
      </c>
      <c r="AO42" s="25" t="n">
        <f aca="false">IF(P42&lt;=AA42,VLOOKUP(DATEDIF(O42,P42,"m"),[1]Parameters!$L$2:$M$6,2,1),(DATEDIF(O42,P42,"m")+1)/12)</f>
        <v>1</v>
      </c>
      <c r="AP42" s="26" t="n">
        <f aca="false">(AJ42*(SUM(AD42,AE42,AF42,AH42,AI42,AK42,AL42,AN42)*K42+AG42)+AM42*K42)*AO42</f>
        <v>34746575.3424658</v>
      </c>
      <c r="AQ42" s="27" t="s">
        <v>607</v>
      </c>
    </row>
    <row r="43" customFormat="false" ht="13.8" hidden="false" customHeight="false" outlineLevel="0" collapsed="false">
      <c r="A43" s="17"/>
      <c r="B43" s="17" t="s">
        <v>608</v>
      </c>
      <c r="C43" s="0" t="s">
        <v>523</v>
      </c>
      <c r="D43" s="17" t="s">
        <v>556</v>
      </c>
      <c r="E43" s="18" t="s">
        <v>615</v>
      </c>
      <c r="F43" s="19" t="n">
        <v>0</v>
      </c>
      <c r="G43" s="18" t="s">
        <v>602</v>
      </c>
      <c r="H43" s="18" t="s">
        <v>441</v>
      </c>
      <c r="I43" s="18" t="s">
        <v>604</v>
      </c>
      <c r="J43" s="19" t="n">
        <v>500000000</v>
      </c>
      <c r="K43" s="19" t="n">
        <v>400000000</v>
      </c>
      <c r="L43" s="0" t="n">
        <v>2017</v>
      </c>
      <c r="M43" s="20" t="n">
        <v>42736</v>
      </c>
      <c r="N43" s="20" t="n">
        <v>43831</v>
      </c>
      <c r="O43" s="20" t="n">
        <v>43831</v>
      </c>
      <c r="P43" s="20" t="n">
        <v>44196</v>
      </c>
      <c r="Q43" s="21" t="s">
        <v>605</v>
      </c>
      <c r="R43" s="21" t="s">
        <v>605</v>
      </c>
      <c r="S43" s="19" t="s">
        <v>606</v>
      </c>
      <c r="T43" s="21" t="s">
        <v>605</v>
      </c>
      <c r="U43" s="21" t="s">
        <v>605</v>
      </c>
      <c r="V43" s="21" t="s">
        <v>605</v>
      </c>
      <c r="W43" s="21" t="s">
        <v>605</v>
      </c>
      <c r="X43" s="21" t="s">
        <v>605</v>
      </c>
      <c r="Y43" s="21" t="s">
        <v>605</v>
      </c>
      <c r="Z43" s="21" t="s">
        <v>605</v>
      </c>
      <c r="AA43" s="20" t="n">
        <f aca="false">DATE(YEAR(O43)+1,MONTH(O43),DAY(O43))</f>
        <v>44197</v>
      </c>
      <c r="AB43" s="0" t="n">
        <f aca="false">IF(G43="Trong nước", DATEDIF(DATE(YEAR(M43),MONTH(M43),1),DATE(YEAR(N43),MONTH(N43),1),"m"), DATEDIF(DATE(L43,1,1),DATE(YEAR(N43),MONTH(N43),1),"m"))</f>
        <v>36</v>
      </c>
      <c r="AC43" s="0" t="str">
        <f aca="false">VLOOKUP(AB43,[1]Parameters!$A$2:$B$6,2,1)</f>
        <v>36-72</v>
      </c>
      <c r="AD43" s="22" t="n">
        <f aca="false">IF(J43&lt;=[1]Parameters!$Y$2,INDEX('[1]Bieu phi VCX'!$D$8:$N$33,MATCH(E43,'[1]Bieu phi VCX'!$A$8:$A$33,0),MATCH(AC43,'[1]Bieu phi VCX'!$D$7:$I$7,)),INDEX('[1]Bieu phi VCX'!$J$8:$O$33,MATCH(E43,'[1]Bieu phi VCX'!$A$8:$A$33,0),MATCH(AC43,'[1]Bieu phi VCX'!$J$7:$O$7,)))</f>
        <v>0.019</v>
      </c>
      <c r="AE43" s="22" t="n">
        <f aca="false">IF(Q43="Y",[1]Parameters!$Z$2,0)</f>
        <v>0.0005</v>
      </c>
      <c r="AF43" s="22" t="n">
        <f aca="false">IF(R43="Y", INDEX('[1]Bieu phi VCX'!$R$8:$W$33,MATCH(E43,'[1]Bieu phi VCX'!$A$8:$A$33,0),MATCH(AC43,'[1]Bieu phi VCX'!$R$7:$V$7,0)), 0)</f>
        <v>0.0015</v>
      </c>
      <c r="AG43" s="19" t="n">
        <f aca="false">VLOOKUP(S43,[1]Parameters!$F$2:$G$5,2,0)</f>
        <v>0</v>
      </c>
      <c r="AH43" s="22" t="n">
        <f aca="false">IF(T43="Y", INDEX('[1]Bieu phi VCX'!$X$8:$AB$33,MATCH(E43,'[1]Bieu phi VCX'!$A$8:$A$33,0),MATCH(AC43,'[1]Bieu phi VCX'!$X$7:$AB$7,0)),0)</f>
        <v>0.0015</v>
      </c>
      <c r="AI43" s="23" t="n">
        <f aca="false">IF(U43="Y",INDEX('[1]Bieu phi VCX'!$AJ$8:$AL$33,MATCH(E43,'[1]Bieu phi VCX'!$A$8:$A$33,0),MATCH(VLOOKUP(F43,[1]Parameters!$I$2:$J$4,2),'[1]Bieu phi VCX'!$AJ$7:$AL$7,0))-AD43, 0)</f>
        <v>0.031</v>
      </c>
      <c r="AJ43" s="0" t="n">
        <f aca="false">IF(V43="Y",[1]Parameters!$AA$2,1)</f>
        <v>1.5</v>
      </c>
      <c r="AK43" s="22" t="n">
        <f aca="false">IF(W43="Y", INDEX('[1]Bieu phi VCX'!$AE$8:$AE$33,MATCH(E43,'[1]Bieu phi VCX'!$A$8:$A$33,0),0),0)</f>
        <v>0.0025</v>
      </c>
      <c r="AL43" s="22" t="n">
        <f aca="false">IF(X43="Y",IF(AB43&lt;120,IF(OR(E43='[1]Bieu phi VCX'!$A$24,E43='[1]Bieu phi VCX'!$A$25,E43='[1]Bieu phi VCX'!$A$27),0.2%,IF(OR(AND(OR(H43="SEDAN",H43="HATCHBACK"),J43&gt;[1]Parameters!$AB$2),AND(OR(H43="SEDAN",H43="HATCHBACK"),I43="GERMANY")),INDEX('[1]Bieu phi VCX'!$AF$8:$AF$33,MATCH(E43,'[1]Bieu phi VCX'!$A$8:$A$33,0),0),INDEX('[1]Bieu phi VCX'!$AG$8:$AG$33,MATCH(E43,'[1]Bieu phi VCX'!$A$8:$A$33,0),0))),INDEX('[1]Bieu phi VCX'!$AH$8:$AH$33,MATCH(E43,'[1]Bieu phi VCX'!$A$8:$A$33,0),0)),0)</f>
        <v>0.0005</v>
      </c>
      <c r="AM43" s="22" t="n">
        <f aca="false">IF(Y43="Y",IF(P43-O43&gt;[1]Parameters!$AC$2,1.5%*15/365,1.5%*(P43-O43)/365),0)</f>
        <v>0.000616438356164384</v>
      </c>
      <c r="AN43" s="24" t="n">
        <f aca="false">IF(Z43="Y",[1]Parameters!$AD$2,0)</f>
        <v>0.003</v>
      </c>
      <c r="AO43" s="25" t="n">
        <f aca="false">IF(P43&lt;=AA43,VLOOKUP(DATEDIF(O43,P43,"m"),[1]Parameters!$L$2:$M$6,2,1),(DATEDIF(O43,P43,"m")+1)/12)</f>
        <v>1</v>
      </c>
      <c r="AP43" s="26" t="n">
        <f aca="false">(AJ43*(SUM(AD43,AE43,AF43,AH43,AI43,AK43,AL43,AN43)*K43+AG43)+AM43*K43)*AO43</f>
        <v>35946575.3424658</v>
      </c>
      <c r="AQ43" s="27" t="s">
        <v>607</v>
      </c>
    </row>
    <row r="44" customFormat="false" ht="13.8" hidden="false" customHeight="false" outlineLevel="0" collapsed="false">
      <c r="A44" s="17"/>
      <c r="B44" s="17" t="s">
        <v>609</v>
      </c>
      <c r="C44" s="0" t="s">
        <v>523</v>
      </c>
      <c r="D44" s="17" t="s">
        <v>556</v>
      </c>
      <c r="E44" s="18" t="s">
        <v>615</v>
      </c>
      <c r="F44" s="19" t="n">
        <v>0</v>
      </c>
      <c r="G44" s="18" t="s">
        <v>602</v>
      </c>
      <c r="H44" s="18" t="s">
        <v>441</v>
      </c>
      <c r="I44" s="18" t="s">
        <v>604</v>
      </c>
      <c r="J44" s="19" t="n">
        <v>420000000</v>
      </c>
      <c r="K44" s="19" t="n">
        <v>400000000</v>
      </c>
      <c r="L44" s="0" t="n">
        <v>2014</v>
      </c>
      <c r="M44" s="20" t="n">
        <v>41640</v>
      </c>
      <c r="N44" s="20" t="n">
        <v>43831</v>
      </c>
      <c r="O44" s="20" t="n">
        <v>43831</v>
      </c>
      <c r="P44" s="20" t="n">
        <v>44196</v>
      </c>
      <c r="Q44" s="21" t="s">
        <v>605</v>
      </c>
      <c r="R44" s="21" t="s">
        <v>605</v>
      </c>
      <c r="S44" s="19" t="s">
        <v>606</v>
      </c>
      <c r="T44" s="21" t="s">
        <v>605</v>
      </c>
      <c r="U44" s="21" t="s">
        <v>605</v>
      </c>
      <c r="V44" s="21" t="s">
        <v>605</v>
      </c>
      <c r="W44" s="21" t="s">
        <v>605</v>
      </c>
      <c r="X44" s="21" t="s">
        <v>605</v>
      </c>
      <c r="Y44" s="21" t="s">
        <v>605</v>
      </c>
      <c r="Z44" s="21" t="s">
        <v>605</v>
      </c>
      <c r="AA44" s="20" t="n">
        <f aca="false">DATE(YEAR(O44)+1,MONTH(O44),DAY(O44))</f>
        <v>44197</v>
      </c>
      <c r="AB44" s="0" t="n">
        <f aca="false">IF(G44="Trong nước", DATEDIF(DATE(YEAR(M44),MONTH(M44),1),DATE(YEAR(N44),MONTH(N44),1),"m"), DATEDIF(DATE(L44,1,1),DATE(YEAR(N44),MONTH(N44),1),"m"))</f>
        <v>72</v>
      </c>
      <c r="AC44" s="0" t="str">
        <f aca="false">VLOOKUP(AB44,[1]Parameters!$A$2:$B$6,2,1)</f>
        <v>72-120</v>
      </c>
      <c r="AD44" s="22" t="n">
        <f aca="false">IF(J44&lt;=[1]Parameters!$Y$2,INDEX('[1]Bieu phi VCX'!$D$8:$N$33,MATCH(E44,'[1]Bieu phi VCX'!$A$8:$A$33,0),MATCH(AC44,'[1]Bieu phi VCX'!$D$7:$I$7,)),INDEX('[1]Bieu phi VCX'!$J$8:$O$33,MATCH(E44,'[1]Bieu phi VCX'!$A$8:$A$33,0),MATCH(AC44,'[1]Bieu phi VCX'!$J$7:$O$7,)))</f>
        <v>0.021</v>
      </c>
      <c r="AE44" s="22" t="n">
        <f aca="false">IF(Q44="Y",[1]Parameters!$Z$2,0)</f>
        <v>0.0005</v>
      </c>
      <c r="AF44" s="22" t="n">
        <f aca="false">IF(R44="Y", INDEX('[1]Bieu phi VCX'!$R$8:$W$33,MATCH(E44,'[1]Bieu phi VCX'!$A$8:$A$33,0),MATCH(AC44,'[1]Bieu phi VCX'!$R$7:$V$7,0)), 0)</f>
        <v>0.0025</v>
      </c>
      <c r="AG44" s="19" t="n">
        <f aca="false">VLOOKUP(S44,[1]Parameters!$F$2:$G$5,2,0)</f>
        <v>0</v>
      </c>
      <c r="AH44" s="22" t="n">
        <f aca="false">IF(T44="Y", INDEX('[1]Bieu phi VCX'!$X$8:$AB$33,MATCH(E44,'[1]Bieu phi VCX'!$A$8:$A$33,0),MATCH(AC44,'[1]Bieu phi VCX'!$X$7:$AB$7,0)),0)</f>
        <v>0.0025</v>
      </c>
      <c r="AI44" s="23" t="n">
        <f aca="false">IF(U44="Y",INDEX('[1]Bieu phi VCX'!$AJ$8:$AL$33,MATCH(E44,'[1]Bieu phi VCX'!$A$8:$A$33,0),MATCH(VLOOKUP(F44,[1]Parameters!$I$2:$J$4,2),'[1]Bieu phi VCX'!$AJ$7:$AL$7,0))-AD44, 0)</f>
        <v>0.029</v>
      </c>
      <c r="AJ44" s="0" t="n">
        <f aca="false">IF(V44="Y",[1]Parameters!$AA$2,1)</f>
        <v>1.5</v>
      </c>
      <c r="AK44" s="22" t="n">
        <f aca="false">IF(W44="Y", INDEX('[1]Bieu phi VCX'!$AE$8:$AE$33,MATCH(E44,'[1]Bieu phi VCX'!$A$8:$A$33,0),0),0)</f>
        <v>0.0025</v>
      </c>
      <c r="AL44" s="22" t="n">
        <f aca="false">IF(X44="Y",IF(AB44&lt;120,IF(OR(E44='[1]Bieu phi VCX'!$A$24,E44='[1]Bieu phi VCX'!$A$25,E44='[1]Bieu phi VCX'!$A$27),0.2%,IF(OR(AND(OR(H44="SEDAN",H44="HATCHBACK"),J44&gt;[1]Parameters!$AB$2),AND(OR(H44="SEDAN",H44="HATCHBACK"),I44="GERMANY")),INDEX('[1]Bieu phi VCX'!$AF$8:$AF$33,MATCH(E44,'[1]Bieu phi VCX'!$A$8:$A$33,0),0),INDEX('[1]Bieu phi VCX'!$AG$8:$AG$33,MATCH(E44,'[1]Bieu phi VCX'!$A$8:$A$33,0),0))),INDEX('[1]Bieu phi VCX'!$AH$8:$AH$33,MATCH(E44,'[1]Bieu phi VCX'!$A$8:$A$33,0),0)),0)</f>
        <v>0.0005</v>
      </c>
      <c r="AM44" s="22" t="n">
        <f aca="false">IF(Y44="Y",IF(P44-O44&gt;[1]Parameters!$AC$2,1.5%*15/365,1.5%*(P44-O44)/365),0)</f>
        <v>0.000616438356164384</v>
      </c>
      <c r="AN44" s="24" t="n">
        <f aca="false">IF(Z44="Y",[1]Parameters!$AD$2,0)</f>
        <v>0.003</v>
      </c>
      <c r="AO44" s="25" t="n">
        <f aca="false">IF(P44&lt;=AA44,VLOOKUP(DATEDIF(O44,P44,"m"),[1]Parameters!$L$2:$M$6,2,1),(DATEDIF(O44,P44,"m")+1)/12)</f>
        <v>1</v>
      </c>
      <c r="AP44" s="26" t="n">
        <f aca="false">(AJ44*(SUM(AD44,AE44,AF44,AH44,AI44,AK44,AL44,AN44)*K44+AG44)+AM44*K44)*AO44</f>
        <v>37146575.3424658</v>
      </c>
      <c r="AQ44" s="27" t="s">
        <v>607</v>
      </c>
    </row>
    <row r="45" customFormat="false" ht="13.8" hidden="false" customHeight="false" outlineLevel="0" collapsed="false">
      <c r="A45" s="17"/>
      <c r="B45" s="17" t="s">
        <v>610</v>
      </c>
      <c r="C45" s="0" t="s">
        <v>523</v>
      </c>
      <c r="D45" s="17" t="s">
        <v>556</v>
      </c>
      <c r="E45" s="18" t="s">
        <v>615</v>
      </c>
      <c r="F45" s="19" t="n">
        <v>0</v>
      </c>
      <c r="G45" s="18" t="s">
        <v>602</v>
      </c>
      <c r="H45" s="18" t="s">
        <v>441</v>
      </c>
      <c r="I45" s="18" t="s">
        <v>604</v>
      </c>
      <c r="J45" s="19" t="n">
        <v>600000000</v>
      </c>
      <c r="K45" s="19" t="n">
        <v>400000000</v>
      </c>
      <c r="L45" s="0" t="n">
        <v>2010</v>
      </c>
      <c r="M45" s="20" t="n">
        <v>40179</v>
      </c>
      <c r="N45" s="20" t="n">
        <v>43831</v>
      </c>
      <c r="O45" s="20" t="n">
        <v>43831</v>
      </c>
      <c r="P45" s="20" t="n">
        <v>44196</v>
      </c>
      <c r="Q45" s="21" t="s">
        <v>605</v>
      </c>
      <c r="R45" s="21" t="s">
        <v>605</v>
      </c>
      <c r="S45" s="19" t="s">
        <v>606</v>
      </c>
      <c r="T45" s="21" t="s">
        <v>605</v>
      </c>
      <c r="U45" s="21" t="s">
        <v>605</v>
      </c>
      <c r="V45" s="21" t="s">
        <v>605</v>
      </c>
      <c r="W45" s="21" t="s">
        <v>605</v>
      </c>
      <c r="X45" s="21" t="s">
        <v>605</v>
      </c>
      <c r="Y45" s="21" t="s">
        <v>605</v>
      </c>
      <c r="Z45" s="21" t="s">
        <v>605</v>
      </c>
      <c r="AA45" s="20" t="n">
        <f aca="false">DATE(YEAR(O45)+1,MONTH(O45),DAY(O45))</f>
        <v>44197</v>
      </c>
      <c r="AB45" s="0" t="n">
        <f aca="false">IF(G45="Trong nước", DATEDIF(DATE(YEAR(M45),MONTH(M45),1),DATE(YEAR(N45),MONTH(N45),1),"m"), DATEDIF(DATE(L45,1,1),DATE(YEAR(N45),MONTH(N45),1),"m"))</f>
        <v>120</v>
      </c>
      <c r="AC45" s="0" t="str">
        <f aca="false">VLOOKUP(AB45,[1]Parameters!$A$2:$B$6,2,1)</f>
        <v>&gt;=120</v>
      </c>
      <c r="AD45" s="22" t="n">
        <f aca="false">IF(J45&lt;=[1]Parameters!$Y$2,INDEX('[1]Bieu phi VCX'!$D$8:$N$33,MATCH(E45,'[1]Bieu phi VCX'!$A$8:$A$33,0),MATCH(AC45,'[1]Bieu phi VCX'!$D$7:$I$7,)),INDEX('[1]Bieu phi VCX'!$J$8:$O$33,MATCH(E45,'[1]Bieu phi VCX'!$A$8:$A$33,0),MATCH(AC45,'[1]Bieu phi VCX'!$J$7:$O$7,)))</f>
        <v>0.025</v>
      </c>
      <c r="AE45" s="22" t="n">
        <f aca="false">IF(Q45="Y",[1]Parameters!$Z$2,0)</f>
        <v>0.0005</v>
      </c>
      <c r="AF45" s="22" t="n">
        <f aca="false">IF(R45="Y", INDEX('[1]Bieu phi VCX'!$R$8:$W$33,MATCH(E45,'[1]Bieu phi VCX'!$A$8:$A$33,0),MATCH(AC45,'[1]Bieu phi VCX'!$R$7:$V$7,0)), 0)</f>
        <v>0.0035</v>
      </c>
      <c r="AG45" s="19" t="n">
        <f aca="false">VLOOKUP(S45,[1]Parameters!$F$2:$G$5,2,0)</f>
        <v>0</v>
      </c>
      <c r="AH45" s="22" t="n">
        <f aca="false">IF(T45="Y", INDEX('[1]Bieu phi VCX'!$X$8:$AB$33,MATCH(E45,'[1]Bieu phi VCX'!$A$8:$A$33,0),MATCH(AC45,'[1]Bieu phi VCX'!$X$7:$AB$7,0)),0)</f>
        <v>0.0035</v>
      </c>
      <c r="AI45" s="23" t="n">
        <f aca="false">IF(U45="Y",INDEX('[1]Bieu phi VCX'!$AJ$8:$AL$33,MATCH(E45,'[1]Bieu phi VCX'!$A$8:$A$33,0),MATCH(VLOOKUP(F45,[1]Parameters!$I$2:$J$4,2),'[1]Bieu phi VCX'!$AJ$7:$AL$7,0))-AD45, 0)</f>
        <v>0.025</v>
      </c>
      <c r="AJ45" s="0" t="n">
        <f aca="false">IF(V45="Y",[1]Parameters!$AA$2,1)</f>
        <v>1.5</v>
      </c>
      <c r="AK45" s="22" t="n">
        <f aca="false">IF(W45="Y", INDEX('[1]Bieu phi VCX'!$AE$8:$AE$33,MATCH(E45,'[1]Bieu phi VCX'!$A$8:$A$33,0),0),0)</f>
        <v>0.0025</v>
      </c>
      <c r="AL45" s="22" t="n">
        <f aca="false">IF(X45="Y",IF(AB45&lt;120,IF(OR(E45='[1]Bieu phi VCX'!$A$24,E45='[1]Bieu phi VCX'!$A$25,E45='[1]Bieu phi VCX'!$A$27),0.2%,IF(OR(AND(OR(H45="SEDAN",H45="HATCHBACK"),J45&gt;[1]Parameters!$AB$2),AND(OR(H45="SEDAN",H45="HATCHBACK"),I45="GERMANY")),INDEX('[1]Bieu phi VCX'!$AF$8:$AF$33,MATCH(E45,'[1]Bieu phi VCX'!$A$8:$A$33,0),0),INDEX('[1]Bieu phi VCX'!$AG$8:$AG$33,MATCH(E45,'[1]Bieu phi VCX'!$A$8:$A$33,0),0))),INDEX('[1]Bieu phi VCX'!$AH$8:$AH$33,MATCH(E45,'[1]Bieu phi VCX'!$A$8:$A$33,0),0)),0)</f>
        <v>0.0015</v>
      </c>
      <c r="AM45" s="22" t="n">
        <f aca="false">IF(Y45="Y",IF(P45-O45&gt;[1]Parameters!$AC$2,1.5%*15/365,1.5%*(P45-O45)/365),0)</f>
        <v>0.000616438356164384</v>
      </c>
      <c r="AN45" s="24" t="n">
        <f aca="false">IF(Z45="Y",[1]Parameters!$AD$2,0)</f>
        <v>0.003</v>
      </c>
      <c r="AO45" s="25" t="n">
        <f aca="false">IF(P45&lt;=AA45,VLOOKUP(DATEDIF(O45,P45,"m"),[1]Parameters!$L$2:$M$6,2,1),(DATEDIF(O45,P45,"m")+1)/12)</f>
        <v>1</v>
      </c>
      <c r="AP45" s="26" t="n">
        <f aca="false">(AJ45*(SUM(AD45,AE45,AF45,AH45,AI45,AK45,AL45,AN45)*K45+AG45)+AM45*K45)*AO45</f>
        <v>38946575.3424657</v>
      </c>
      <c r="AQ45" s="27" t="s">
        <v>607</v>
      </c>
    </row>
    <row r="46" customFormat="false" ht="13.8" hidden="false" customHeight="false" outlineLevel="0" collapsed="false">
      <c r="A46" s="17"/>
      <c r="B46" s="17" t="s">
        <v>611</v>
      </c>
      <c r="C46" s="0" t="s">
        <v>523</v>
      </c>
      <c r="D46" s="17" t="s">
        <v>556</v>
      </c>
      <c r="E46" s="18" t="s">
        <v>615</v>
      </c>
      <c r="F46" s="19" t="n">
        <v>0</v>
      </c>
      <c r="G46" s="18" t="s">
        <v>602</v>
      </c>
      <c r="H46" s="18" t="s">
        <v>441</v>
      </c>
      <c r="I46" s="18" t="s">
        <v>604</v>
      </c>
      <c r="J46" s="19" t="n">
        <v>600000000</v>
      </c>
      <c r="K46" s="19" t="n">
        <v>100000000</v>
      </c>
      <c r="L46" s="0" t="n">
        <v>2005</v>
      </c>
      <c r="M46" s="20" t="n">
        <v>38353</v>
      </c>
      <c r="N46" s="20" t="n">
        <v>43831</v>
      </c>
      <c r="O46" s="20" t="n">
        <v>43831</v>
      </c>
      <c r="P46" s="20" t="n">
        <v>44196</v>
      </c>
      <c r="Q46" s="21" t="s">
        <v>605</v>
      </c>
      <c r="R46" s="21" t="s">
        <v>605</v>
      </c>
      <c r="S46" s="19" t="n">
        <v>9000000</v>
      </c>
      <c r="T46" s="21" t="s">
        <v>605</v>
      </c>
      <c r="U46" s="21" t="s">
        <v>605</v>
      </c>
      <c r="V46" s="21" t="s">
        <v>605</v>
      </c>
      <c r="W46" s="21" t="s">
        <v>605</v>
      </c>
      <c r="X46" s="21" t="s">
        <v>605</v>
      </c>
      <c r="Y46" s="21" t="s">
        <v>605</v>
      </c>
      <c r="Z46" s="21" t="s">
        <v>605</v>
      </c>
      <c r="AA46" s="20" t="n">
        <f aca="false">DATE(YEAR(O46)+1,MONTH(O46),DAY(O46))</f>
        <v>44197</v>
      </c>
      <c r="AB46" s="0" t="n">
        <f aca="false">IF(G46="Trong nước", DATEDIF(DATE(YEAR(M46),MONTH(M46),1),DATE(YEAR(N46),MONTH(N46),1),"m"), DATEDIF(DATE(L46,1,1),DATE(YEAR(N46),MONTH(N46),1),"m"))</f>
        <v>180</v>
      </c>
      <c r="AC46" s="0" t="str">
        <f aca="false">VLOOKUP(AB46,[1]Parameters!$A$2:$B$7,2,1)</f>
        <v>&gt;=180</v>
      </c>
      <c r="AD46" s="22" t="n">
        <f aca="false">IF(J46&lt;=[1]Parameters!$Y$2,INDEX('[1]Bieu phi VCX'!$D$8:$N$33,MATCH(E46,'[1]Bieu phi VCX'!$A$8:$A$33,0),MATCH(AC46,'[1]Bieu phi VCX'!$D$7:$I$7,)),INDEX('[1]Bieu phi VCX'!$J$8:$O$33,MATCH(E46,'[1]Bieu phi VCX'!$A$8:$A$33,0),MATCH(AC46,'[1]Bieu phi VCX'!$J$7:$O$7,)))</f>
        <v>0.025</v>
      </c>
      <c r="AE46" s="22" t="n">
        <f aca="false">IF(Q46="Y",[1]Parameters!$Z$2,0)</f>
        <v>0.0005</v>
      </c>
      <c r="AF46" s="22" t="n">
        <f aca="false">IF(R46="Y", INDEX('[1]Bieu phi VCX'!$R$8:$W$33,MATCH(E46,'[1]Bieu phi VCX'!$A$8:$A$33,0),MATCH(AC46,'[1]Bieu phi VCX'!$R$7:$W$7,0)), 0)</f>
        <v>0.0045</v>
      </c>
      <c r="AG46" s="19" t="n">
        <f aca="false">VLOOKUP(S46,[1]Parameters!$F$2:$G$5,2,0)</f>
        <v>1400000</v>
      </c>
      <c r="AH46" s="22" t="n">
        <f aca="false">IF(T46="Y", INDEX('[1]Bieu phi VCX'!$X$8:$AC$33,MATCH(E46,'[1]Bieu phi VCX'!$A$8:$A$33,0),MATCH(AC46,'[1]Bieu phi VCX'!$X$7:$AC$7,0)),0)</f>
        <v>0.0035</v>
      </c>
      <c r="AI46" s="23" t="n">
        <f aca="false">IF(U46="Y",INDEX('[1]Bieu phi VCX'!$AJ$8:$AL$33,MATCH(E46,'[1]Bieu phi VCX'!$A$8:$A$33,0),MATCH(VLOOKUP(F46,[1]Parameters!$I$2:$J$4,2),'[1]Bieu phi VCX'!$AJ$7:$AL$7,0))-AD46, 0)</f>
        <v>0.025</v>
      </c>
      <c r="AJ46" s="0" t="n">
        <f aca="false">IF(V46="Y",[1]Parameters!$AA$2,1)</f>
        <v>1.5</v>
      </c>
      <c r="AK46" s="22" t="n">
        <f aca="false">IF(W46="Y", INDEX('[1]Bieu phi VCX'!$AE$8:$AE$33,MATCH(E46,'[1]Bieu phi VCX'!$A$8:$A$33,0),0),0)</f>
        <v>0.0025</v>
      </c>
      <c r="AL46" s="22" t="n">
        <f aca="false">IF(X46="Y",IF(AB46&lt;120,IF(OR(E46='[1]Bieu phi VCX'!$A$24,E46='[1]Bieu phi VCX'!$A$25,E46='[1]Bieu phi VCX'!$A$27),0.2%,IF(OR(AND(OR(H46="SEDAN",H46="HATCHBACK"),J46&gt;[1]Parameters!$AB$2),AND(OR(H46="SEDAN",H46="HATCHBACK"),I46="GERMANY")),INDEX('[1]Bieu phi VCX'!$AF$8:$AF$33,MATCH(E46,'[1]Bieu phi VCX'!$A$8:$A$33,0),0),INDEX('[1]Bieu phi VCX'!$AG$8:$AG$33,MATCH(E46,'[1]Bieu phi VCX'!$A$8:$A$33,0),0))),INDEX('[1]Bieu phi VCX'!$AH$8:$AH$33,MATCH(E46,'[1]Bieu phi VCX'!$A$8:$A$33,0),0)),0)</f>
        <v>0.0015</v>
      </c>
      <c r="AM46" s="22" t="n">
        <f aca="false">IF(Y46="Y",IF(P46-O46&gt;[1]Parameters!$AC$2,1.5%*15/365,1.5%*(P46-O46)/365),0)</f>
        <v>0.000616438356164384</v>
      </c>
      <c r="AN46" s="24" t="n">
        <f aca="false">IF(Z46="Y",[1]Parameters!$AD$2,0)</f>
        <v>0.003</v>
      </c>
      <c r="AO46" s="25" t="n">
        <f aca="false">IF(P46&lt;=AA46,VLOOKUP(DATEDIF(O46,P46,"m"),[1]Parameters!$L$2:$M$6,2,1),(DATEDIF(O46,P46,"m")+1)/12)</f>
        <v>1</v>
      </c>
      <c r="AP46" s="26" t="n">
        <f aca="false">(AJ46*(SUM(AD46,AE46,AF46,AH46,AI46,AK46,AL46,AN46)*K46+AG46)+AM46*K46)*AO46</f>
        <v>11986643.8356164</v>
      </c>
      <c r="AQ46" s="27" t="s">
        <v>607</v>
      </c>
    </row>
    <row r="47" customFormat="false" ht="13.8" hidden="false" customHeight="false" outlineLevel="0" collapsed="false">
      <c r="A47" s="17" t="s">
        <v>599</v>
      </c>
      <c r="B47" s="17" t="s">
        <v>600</v>
      </c>
      <c r="C47" s="0" t="s">
        <v>523</v>
      </c>
      <c r="D47" s="17" t="s">
        <v>547</v>
      </c>
      <c r="E47" s="18" t="s">
        <v>616</v>
      </c>
      <c r="F47" s="19" t="n">
        <v>0</v>
      </c>
      <c r="G47" s="18" t="s">
        <v>602</v>
      </c>
      <c r="H47" s="18" t="s">
        <v>212</v>
      </c>
      <c r="I47" s="18" t="s">
        <v>604</v>
      </c>
      <c r="J47" s="19" t="n">
        <v>390000000</v>
      </c>
      <c r="K47" s="19" t="n">
        <v>100000000</v>
      </c>
      <c r="L47" s="0" t="n">
        <v>2020</v>
      </c>
      <c r="M47" s="20" t="n">
        <v>43831</v>
      </c>
      <c r="N47" s="20" t="n">
        <v>43831</v>
      </c>
      <c r="O47" s="20" t="n">
        <v>43831</v>
      </c>
      <c r="P47" s="20" t="n">
        <v>44196</v>
      </c>
      <c r="Q47" s="21" t="s">
        <v>605</v>
      </c>
      <c r="R47" s="21" t="s">
        <v>605</v>
      </c>
      <c r="S47" s="19" t="s">
        <v>606</v>
      </c>
      <c r="T47" s="21" t="s">
        <v>605</v>
      </c>
      <c r="U47" s="21" t="s">
        <v>605</v>
      </c>
      <c r="V47" s="21" t="s">
        <v>605</v>
      </c>
      <c r="W47" s="21" t="s">
        <v>605</v>
      </c>
      <c r="X47" s="21" t="s">
        <v>605</v>
      </c>
      <c r="Y47" s="21" t="s">
        <v>605</v>
      </c>
      <c r="Z47" s="21" t="s">
        <v>605</v>
      </c>
      <c r="AA47" s="20" t="n">
        <f aca="false">DATE(YEAR(O47)+1,MONTH(O47),DAY(O47))</f>
        <v>44197</v>
      </c>
      <c r="AB47" s="0" t="n">
        <f aca="false">IF(G47="Trong nước", DATEDIF(DATE(YEAR(M47),MONTH(M47),1),DATE(YEAR(N47),MONTH(N47),1),"m"), DATEDIF(DATE(L47,1,1),DATE(YEAR(N47),MONTH(N47),1),"m"))</f>
        <v>0</v>
      </c>
      <c r="AC47" s="0" t="str">
        <f aca="false">VLOOKUP(AB47,[1]Parameters!$A$2:$B$6,2,1)</f>
        <v>&lt;6</v>
      </c>
      <c r="AD47" s="22" t="n">
        <f aca="false">IF(J47&lt;=[1]Parameters!$Y$2,INDEX('[1]Bieu phi VCX'!$D$8:$N$33,MATCH(E47,'[1]Bieu phi VCX'!$A$8:$A$33,0),MATCH(AC47,'[1]Bieu phi VCX'!$D$7:$I$7,)),INDEX('[1]Bieu phi VCX'!$J$8:$O$33,MATCH(E47,'[1]Bieu phi VCX'!$A$8:$A$33,0),MATCH(AC47,'[1]Bieu phi VCX'!$J$7:$O$7,)))</f>
        <v>0.0185</v>
      </c>
      <c r="AE47" s="22" t="n">
        <f aca="false">IF(Q47="Y",[1]Parameters!$Z$2,0)</f>
        <v>0.0005</v>
      </c>
      <c r="AF47" s="22" t="n">
        <f aca="false">IF(R47="Y", INDEX('[1]Bieu phi VCX'!$R$8:$W$33,MATCH(E47,'[1]Bieu phi VCX'!$A$8:$A$33,0),MATCH(AC47,'[1]Bieu phi VCX'!$R$7:$V$7,0)), 0)</f>
        <v>0</v>
      </c>
      <c r="AG47" s="19" t="n">
        <f aca="false">VLOOKUP(S47,[1]Parameters!$F$2:$G$5,2,0)</f>
        <v>0</v>
      </c>
      <c r="AH47" s="22" t="n">
        <f aca="false">IF(T47="Y", INDEX('[1]Bieu phi VCX'!$X$8:$AB$33,MATCH(E47,'[1]Bieu phi VCX'!$A$8:$A$33,0),MATCH(AC47,'[1]Bieu phi VCX'!$X$7:$AB$7,0)),0)</f>
        <v>0.001</v>
      </c>
      <c r="AI47" s="23" t="n">
        <f aca="false">IF(U47="Y",INDEX('[1]Bieu phi VCX'!$AJ$8:$AL$33,MATCH(E47,'[1]Bieu phi VCX'!$A$8:$A$33,0),MATCH(VLOOKUP(F47,[1]Parameters!$I$2:$J$4,2),'[1]Bieu phi VCX'!$AJ$7:$AL$7,0))-AD47, 0)</f>
        <v>0.0315</v>
      </c>
      <c r="AJ47" s="0" t="n">
        <f aca="false">IF(V47="Y",[1]Parameters!$AA$2,1)</f>
        <v>1.5</v>
      </c>
      <c r="AK47" s="22" t="n">
        <f aca="false">IF(W47="Y", INDEX('[1]Bieu phi VCX'!$AE$8:$AE$33,MATCH(E47,'[1]Bieu phi VCX'!$A$8:$A$33,0),0),0)</f>
        <v>0.0025</v>
      </c>
      <c r="AL47" s="22" t="n">
        <f aca="false">IF(X47="Y",IF(AB47&lt;120,IF(OR(E47='[1]Bieu phi VCX'!$A$24,E47='[1]Bieu phi VCX'!$A$25,E47='[1]Bieu phi VCX'!$A$27),0.2%,IF(OR(AND(OR(H47="SEDAN",H47="HATCHBACK"),J47&gt;[1]Parameters!$AB$2),AND(OR(H47="SEDAN",H47="HATCHBACK"),I47="GERMANY")),INDEX('[1]Bieu phi VCX'!$AF$8:$AF$33,MATCH(E47,'[1]Bieu phi VCX'!$A$8:$A$33,0),0),INDEX('[1]Bieu phi VCX'!$AG$8:$AG$33,MATCH(E47,'[1]Bieu phi VCX'!$A$8:$A$33,0),0))),INDEX('[1]Bieu phi VCX'!$AH$8:$AH$33,MATCH(E47,'[1]Bieu phi VCX'!$A$8:$A$33,0),0)),0)</f>
        <v>0.0005</v>
      </c>
      <c r="AM47" s="22" t="n">
        <f aca="false">IF(Y47="Y",IF(P47-O47&gt;[1]Parameters!$AC$2,1.5%*15/365,1.5%*(P47-O47)/365),0)</f>
        <v>0.000616438356164384</v>
      </c>
      <c r="AN47" s="24" t="n">
        <f aca="false">IF(Z47="Y",[1]Parameters!$AD$2,0)</f>
        <v>0.003</v>
      </c>
      <c r="AO47" s="25" t="n">
        <f aca="false">IF(P47&lt;=AA47,VLOOKUP(DATEDIF(O47,P47,"m"),[1]Parameters!$L$2:$M$6,2,1),(DATEDIF(O47,P47,"m")+1)/12)</f>
        <v>1</v>
      </c>
      <c r="AP47" s="26" t="n">
        <f aca="false">(AJ47*(SUM(AD47,AE47,AF47,AH47,AI47,AK47,AL47,AN47)*K47+AG47)+AM47*K47)*AO47</f>
        <v>8686643.83561644</v>
      </c>
      <c r="AQ47" s="27" t="s">
        <v>607</v>
      </c>
    </row>
    <row r="48" customFormat="false" ht="13.8" hidden="false" customHeight="false" outlineLevel="0" collapsed="false">
      <c r="A48" s="17"/>
      <c r="B48" s="17" t="s">
        <v>608</v>
      </c>
      <c r="C48" s="0" t="s">
        <v>523</v>
      </c>
      <c r="D48" s="17" t="s">
        <v>547</v>
      </c>
      <c r="E48" s="18" t="s">
        <v>616</v>
      </c>
      <c r="F48" s="19" t="n">
        <v>0</v>
      </c>
      <c r="G48" s="18" t="s">
        <v>602</v>
      </c>
      <c r="H48" s="18" t="s">
        <v>212</v>
      </c>
      <c r="I48" s="18" t="s">
        <v>604</v>
      </c>
      <c r="J48" s="19" t="n">
        <v>390000000</v>
      </c>
      <c r="K48" s="19" t="n">
        <v>100000000</v>
      </c>
      <c r="L48" s="0" t="n">
        <v>2017</v>
      </c>
      <c r="M48" s="20" t="n">
        <v>42736</v>
      </c>
      <c r="N48" s="20" t="n">
        <v>43831</v>
      </c>
      <c r="O48" s="20" t="n">
        <v>43831</v>
      </c>
      <c r="P48" s="20" t="n">
        <v>44196</v>
      </c>
      <c r="Q48" s="21" t="s">
        <v>605</v>
      </c>
      <c r="R48" s="21" t="s">
        <v>605</v>
      </c>
      <c r="S48" s="19" t="s">
        <v>606</v>
      </c>
      <c r="T48" s="21" t="s">
        <v>605</v>
      </c>
      <c r="U48" s="21" t="s">
        <v>605</v>
      </c>
      <c r="V48" s="21" t="s">
        <v>605</v>
      </c>
      <c r="W48" s="21" t="s">
        <v>605</v>
      </c>
      <c r="X48" s="21" t="s">
        <v>605</v>
      </c>
      <c r="Y48" s="21" t="s">
        <v>605</v>
      </c>
      <c r="Z48" s="21" t="s">
        <v>605</v>
      </c>
      <c r="AA48" s="20" t="n">
        <f aca="false">DATE(YEAR(O48)+1,MONTH(O48),DAY(O48))</f>
        <v>44197</v>
      </c>
      <c r="AB48" s="0" t="n">
        <f aca="false">IF(G48="Trong nước", DATEDIF(DATE(YEAR(M48),MONTH(M48),1),DATE(YEAR(N48),MONTH(N48),1),"m"), DATEDIF(DATE(L48,1,1),DATE(YEAR(N48),MONTH(N48),1),"m"))</f>
        <v>36</v>
      </c>
      <c r="AC48" s="0" t="str">
        <f aca="false">VLOOKUP(AB48,[1]Parameters!$A$2:$B$6,2,1)</f>
        <v>36-72</v>
      </c>
      <c r="AD48" s="22" t="n">
        <f aca="false">IF(J48&lt;=[1]Parameters!$Y$2,INDEX('[1]Bieu phi VCX'!$D$8:$N$33,MATCH(E48,'[1]Bieu phi VCX'!$A$8:$A$33,0),MATCH(AC48,'[1]Bieu phi VCX'!$D$7:$I$7,)),INDEX('[1]Bieu phi VCX'!$J$8:$O$33,MATCH(E48,'[1]Bieu phi VCX'!$A$8:$A$33,0),MATCH(AC48,'[1]Bieu phi VCX'!$J$7:$O$7,)))</f>
        <v>0.02</v>
      </c>
      <c r="AE48" s="22" t="n">
        <f aca="false">IF(Q48="Y",[1]Parameters!$Z$2,0)</f>
        <v>0.0005</v>
      </c>
      <c r="AF48" s="22" t="n">
        <f aca="false">IF(R48="Y", INDEX('[1]Bieu phi VCX'!$R$8:$W$33,MATCH(E48,'[1]Bieu phi VCX'!$A$8:$A$33,0),MATCH(AC48,'[1]Bieu phi VCX'!$R$7:$V$7,0)), 0)</f>
        <v>0.0015</v>
      </c>
      <c r="AG48" s="19" t="n">
        <f aca="false">VLOOKUP(S48,[1]Parameters!$F$2:$G$5,2,0)</f>
        <v>0</v>
      </c>
      <c r="AH48" s="22" t="n">
        <f aca="false">IF(T48="Y", INDEX('[1]Bieu phi VCX'!$X$8:$AB$33,MATCH(E48,'[1]Bieu phi VCX'!$A$8:$A$33,0),MATCH(AC48,'[1]Bieu phi VCX'!$X$7:$AB$7,0)),0)</f>
        <v>0.0015</v>
      </c>
      <c r="AI48" s="23" t="n">
        <f aca="false">IF(U48="Y",INDEX('[1]Bieu phi VCX'!$AJ$8:$AL$33,MATCH(E48,'[1]Bieu phi VCX'!$A$8:$A$33,0),MATCH(VLOOKUP(F48,[1]Parameters!$I$2:$J$4,2),'[1]Bieu phi VCX'!$AJ$7:$AL$7,0))-AD48, 0)</f>
        <v>0.03</v>
      </c>
      <c r="AJ48" s="0" t="n">
        <f aca="false">IF(V48="Y",[1]Parameters!$AA$2,1)</f>
        <v>1.5</v>
      </c>
      <c r="AK48" s="22" t="n">
        <f aca="false">IF(W48="Y", INDEX('[1]Bieu phi VCX'!$AE$8:$AE$33,MATCH(E48,'[1]Bieu phi VCX'!$A$8:$A$33,0),0),0)</f>
        <v>0.0025</v>
      </c>
      <c r="AL48" s="22" t="n">
        <f aca="false">IF(X48="Y",IF(AB48&lt;120,IF(OR(E48='[1]Bieu phi VCX'!$A$24,E48='[1]Bieu phi VCX'!$A$25,E48='[1]Bieu phi VCX'!$A$27),0.2%,IF(OR(AND(OR(H48="SEDAN",H48="HATCHBACK"),J48&gt;[1]Parameters!$AB$2),AND(OR(H48="SEDAN",H48="HATCHBACK"),I48="GERMANY")),INDEX('[1]Bieu phi VCX'!$AF$8:$AF$33,MATCH(E48,'[1]Bieu phi VCX'!$A$8:$A$33,0),0),INDEX('[1]Bieu phi VCX'!$AG$8:$AG$33,MATCH(E48,'[1]Bieu phi VCX'!$A$8:$A$33,0),0))),INDEX('[1]Bieu phi VCX'!$AH$8:$AH$33,MATCH(E48,'[1]Bieu phi VCX'!$A$8:$A$33,0),0)),0)</f>
        <v>0.0005</v>
      </c>
      <c r="AM48" s="22" t="n">
        <f aca="false">IF(Y48="Y",IF(P48-O48&gt;[1]Parameters!$AC$2,1.5%*15/365,1.5%*(P48-O48)/365),0)</f>
        <v>0.000616438356164384</v>
      </c>
      <c r="AN48" s="24" t="n">
        <f aca="false">IF(Z48="Y",[1]Parameters!$AD$2,0)</f>
        <v>0.003</v>
      </c>
      <c r="AO48" s="25" t="n">
        <f aca="false">IF(P48&lt;=AA48,VLOOKUP(DATEDIF(O48,P48,"m"),[1]Parameters!$L$2:$M$6,2,1),(DATEDIF(O48,P48,"m")+1)/12)</f>
        <v>1</v>
      </c>
      <c r="AP48" s="26" t="n">
        <f aca="false">(AJ48*(SUM(AD48,AE48,AF48,AH48,AI48,AK48,AL48,AN48)*K48+AG48)+AM48*K48)*AO48</f>
        <v>8986643.83561644</v>
      </c>
      <c r="AQ48" s="27" t="s">
        <v>607</v>
      </c>
    </row>
    <row r="49" customFormat="false" ht="13.8" hidden="false" customHeight="false" outlineLevel="0" collapsed="false">
      <c r="A49" s="17"/>
      <c r="B49" s="17" t="s">
        <v>609</v>
      </c>
      <c r="C49" s="0" t="s">
        <v>523</v>
      </c>
      <c r="D49" s="17" t="s">
        <v>547</v>
      </c>
      <c r="E49" s="18" t="s">
        <v>616</v>
      </c>
      <c r="F49" s="19" t="n">
        <v>0</v>
      </c>
      <c r="G49" s="18" t="s">
        <v>602</v>
      </c>
      <c r="H49" s="18" t="s">
        <v>212</v>
      </c>
      <c r="I49" s="18" t="s">
        <v>604</v>
      </c>
      <c r="J49" s="19" t="n">
        <v>390000000</v>
      </c>
      <c r="K49" s="19" t="n">
        <v>100000000</v>
      </c>
      <c r="L49" s="0" t="n">
        <v>2014</v>
      </c>
      <c r="M49" s="20" t="n">
        <v>41640</v>
      </c>
      <c r="N49" s="20" t="n">
        <v>43831</v>
      </c>
      <c r="O49" s="20" t="n">
        <v>43831</v>
      </c>
      <c r="P49" s="20" t="n">
        <v>44196</v>
      </c>
      <c r="Q49" s="21" t="s">
        <v>605</v>
      </c>
      <c r="R49" s="21" t="s">
        <v>605</v>
      </c>
      <c r="S49" s="19" t="s">
        <v>606</v>
      </c>
      <c r="T49" s="21" t="s">
        <v>605</v>
      </c>
      <c r="U49" s="21" t="s">
        <v>605</v>
      </c>
      <c r="V49" s="21" t="s">
        <v>605</v>
      </c>
      <c r="W49" s="21" t="s">
        <v>605</v>
      </c>
      <c r="X49" s="21" t="s">
        <v>605</v>
      </c>
      <c r="Y49" s="21" t="s">
        <v>605</v>
      </c>
      <c r="Z49" s="21" t="s">
        <v>605</v>
      </c>
      <c r="AA49" s="20" t="n">
        <f aca="false">DATE(YEAR(O49)+1,MONTH(O49),DAY(O49))</f>
        <v>44197</v>
      </c>
      <c r="AB49" s="0" t="n">
        <f aca="false">IF(G49="Trong nước", DATEDIF(DATE(YEAR(M49),MONTH(M49),1),DATE(YEAR(N49),MONTH(N49),1),"m"), DATEDIF(DATE(L49,1,1),DATE(YEAR(N49),MONTH(N49),1),"m"))</f>
        <v>72</v>
      </c>
      <c r="AC49" s="0" t="str">
        <f aca="false">VLOOKUP(AB49,[1]Parameters!$A$2:$B$6,2,1)</f>
        <v>72-120</v>
      </c>
      <c r="AD49" s="22" t="n">
        <f aca="false">IF(J49&lt;=[1]Parameters!$Y$2,INDEX('[1]Bieu phi VCX'!$D$8:$N$33,MATCH(E49,'[1]Bieu phi VCX'!$A$8:$A$33,0),MATCH(AC49,'[1]Bieu phi VCX'!$D$7:$I$7,)),INDEX('[1]Bieu phi VCX'!$J$8:$O$33,MATCH(E49,'[1]Bieu phi VCX'!$A$8:$A$33,0),MATCH(AC49,'[1]Bieu phi VCX'!$J$7:$O$7,)))</f>
        <v>0.03</v>
      </c>
      <c r="AE49" s="22" t="n">
        <f aca="false">IF(Q49="Y",[1]Parameters!$Z$2,0)</f>
        <v>0.0005</v>
      </c>
      <c r="AF49" s="22" t="n">
        <f aca="false">IF(R49="Y", INDEX('[1]Bieu phi VCX'!$R$8:$W$33,MATCH(E49,'[1]Bieu phi VCX'!$A$8:$A$33,0),MATCH(AC49,'[1]Bieu phi VCX'!$R$7:$V$7,0)), 0)</f>
        <v>0.0025</v>
      </c>
      <c r="AG49" s="19" t="n">
        <f aca="false">VLOOKUP(S49,[1]Parameters!$F$2:$G$5,2,0)</f>
        <v>0</v>
      </c>
      <c r="AH49" s="22" t="n">
        <f aca="false">IF(T49="Y", INDEX('[1]Bieu phi VCX'!$X$8:$AB$33,MATCH(E49,'[1]Bieu phi VCX'!$A$8:$A$33,0),MATCH(AC49,'[1]Bieu phi VCX'!$X$7:$AB$7,0)),0)</f>
        <v>0.0025</v>
      </c>
      <c r="AI49" s="23" t="n">
        <f aca="false">IF(U49="Y",INDEX('[1]Bieu phi VCX'!$AJ$8:$AL$33,MATCH(E49,'[1]Bieu phi VCX'!$A$8:$A$33,0),MATCH(VLOOKUP(F49,[1]Parameters!$I$2:$J$4,2),'[1]Bieu phi VCX'!$AJ$7:$AL$7,0))-AD49, 0)</f>
        <v>0.02</v>
      </c>
      <c r="AJ49" s="0" t="n">
        <f aca="false">IF(V49="Y",[1]Parameters!$AA$2,1)</f>
        <v>1.5</v>
      </c>
      <c r="AK49" s="22" t="n">
        <f aca="false">IF(W49="Y", INDEX('[1]Bieu phi VCX'!$AE$8:$AE$33,MATCH(E49,'[1]Bieu phi VCX'!$A$8:$A$33,0),0),0)</f>
        <v>0.0025</v>
      </c>
      <c r="AL49" s="22" t="n">
        <f aca="false">IF(X49="Y",IF(AB49&lt;120,IF(OR(E49='[1]Bieu phi VCX'!$A$24,E49='[1]Bieu phi VCX'!$A$25,E49='[1]Bieu phi VCX'!$A$27),0.2%,IF(OR(AND(OR(H49="SEDAN",H49="HATCHBACK"),J49&gt;[1]Parameters!$AB$2),AND(OR(H49="SEDAN",H49="HATCHBACK"),I49="GERMANY")),INDEX('[1]Bieu phi VCX'!$AF$8:$AF$33,MATCH(E49,'[1]Bieu phi VCX'!$A$8:$A$33,0),0),INDEX('[1]Bieu phi VCX'!$AG$8:$AG$33,MATCH(E49,'[1]Bieu phi VCX'!$A$8:$A$33,0),0))),INDEX('[1]Bieu phi VCX'!$AH$8:$AH$33,MATCH(E49,'[1]Bieu phi VCX'!$A$8:$A$33,0),0)),0)</f>
        <v>0.0005</v>
      </c>
      <c r="AM49" s="22" t="n">
        <f aca="false">IF(Y49="Y",IF(P49-O49&gt;[1]Parameters!$AC$2,1.5%*15/365,1.5%*(P49-O49)/365),0)</f>
        <v>0.000616438356164384</v>
      </c>
      <c r="AN49" s="24" t="n">
        <f aca="false">IF(Z49="Y",[1]Parameters!$AD$2,0)</f>
        <v>0.003</v>
      </c>
      <c r="AO49" s="25" t="n">
        <f aca="false">IF(P49&lt;=AA49,VLOOKUP(DATEDIF(O49,P49,"m"),[1]Parameters!$L$2:$M$6,2,1),(DATEDIF(O49,P49,"m")+1)/12)</f>
        <v>1</v>
      </c>
      <c r="AP49" s="26" t="n">
        <f aca="false">(AJ49*(SUM(AD49,AE49,AF49,AH49,AI49,AK49,AL49,AN49)*K49+AG49)+AM49*K49)*AO49</f>
        <v>9286643.83561644</v>
      </c>
      <c r="AQ49" s="27" t="s">
        <v>607</v>
      </c>
    </row>
    <row r="50" customFormat="false" ht="13.8" hidden="false" customHeight="false" outlineLevel="0" collapsed="false">
      <c r="A50" s="17"/>
      <c r="B50" s="17" t="s">
        <v>610</v>
      </c>
      <c r="C50" s="0" t="s">
        <v>523</v>
      </c>
      <c r="D50" s="17" t="s">
        <v>547</v>
      </c>
      <c r="E50" s="18" t="s">
        <v>616</v>
      </c>
      <c r="F50" s="19" t="n">
        <v>0</v>
      </c>
      <c r="G50" s="18" t="s">
        <v>602</v>
      </c>
      <c r="H50" s="18" t="s">
        <v>212</v>
      </c>
      <c r="I50" s="18" t="s">
        <v>604</v>
      </c>
      <c r="J50" s="19" t="n">
        <v>390000000</v>
      </c>
      <c r="K50" s="19" t="n">
        <v>100000000</v>
      </c>
      <c r="L50" s="0" t="n">
        <v>2010</v>
      </c>
      <c r="M50" s="20" t="n">
        <v>40179</v>
      </c>
      <c r="N50" s="20" t="n">
        <v>43831</v>
      </c>
      <c r="O50" s="20" t="n">
        <v>43831</v>
      </c>
      <c r="P50" s="20" t="n">
        <v>44196</v>
      </c>
      <c r="Q50" s="21" t="s">
        <v>605</v>
      </c>
      <c r="R50" s="21" t="s">
        <v>605</v>
      </c>
      <c r="S50" s="19" t="s">
        <v>606</v>
      </c>
      <c r="T50" s="21" t="s">
        <v>605</v>
      </c>
      <c r="U50" s="21" t="s">
        <v>605</v>
      </c>
      <c r="V50" s="21" t="s">
        <v>605</v>
      </c>
      <c r="W50" s="21" t="s">
        <v>605</v>
      </c>
      <c r="X50" s="21" t="s">
        <v>605</v>
      </c>
      <c r="Y50" s="21" t="s">
        <v>605</v>
      </c>
      <c r="Z50" s="21" t="s">
        <v>605</v>
      </c>
      <c r="AA50" s="20" t="n">
        <f aca="false">DATE(YEAR(O50)+1,MONTH(O50),DAY(O50))</f>
        <v>44197</v>
      </c>
      <c r="AB50" s="0" t="n">
        <f aca="false">IF(G50="Trong nước", DATEDIF(DATE(YEAR(M50),MONTH(M50),1),DATE(YEAR(N50),MONTH(N50),1),"m"), DATEDIF(DATE(L50,1,1),DATE(YEAR(N50),MONTH(N50),1),"m"))</f>
        <v>120</v>
      </c>
      <c r="AC50" s="0" t="str">
        <f aca="false">VLOOKUP(AB50,[1]Parameters!$A$2:$B$6,2,1)</f>
        <v>&gt;=120</v>
      </c>
      <c r="AD50" s="22" t="n">
        <f aca="false">IF(J50&lt;=[1]Parameters!$Y$2,INDEX('[1]Bieu phi VCX'!$D$8:$N$33,MATCH(E50,'[1]Bieu phi VCX'!$A$8:$A$33,0),MATCH(AC50,'[1]Bieu phi VCX'!$D$7:$I$7,)),INDEX('[1]Bieu phi VCX'!$J$8:$O$33,MATCH(E50,'[1]Bieu phi VCX'!$A$8:$A$33,0),MATCH(AC50,'[1]Bieu phi VCX'!$J$7:$O$7,)))</f>
        <v>0.033</v>
      </c>
      <c r="AE50" s="22" t="n">
        <f aca="false">IF(Q50="Y",[1]Parameters!$Z$2,0)</f>
        <v>0.0005</v>
      </c>
      <c r="AF50" s="22" t="n">
        <f aca="false">IF(R50="Y", INDEX('[1]Bieu phi VCX'!$R$8:$W$33,MATCH(E50,'[1]Bieu phi VCX'!$A$8:$A$33,0),MATCH(AC50,'[1]Bieu phi VCX'!$R$7:$V$7,0)), 0)</f>
        <v>0.0035</v>
      </c>
      <c r="AG50" s="19" t="n">
        <f aca="false">VLOOKUP(S50,[1]Parameters!$F$2:$G$5,2,0)</f>
        <v>0</v>
      </c>
      <c r="AH50" s="22" t="n">
        <f aca="false">IF(T50="Y", INDEX('[1]Bieu phi VCX'!$X$8:$AB$33,MATCH(E50,'[1]Bieu phi VCX'!$A$8:$A$33,0),MATCH(AC50,'[1]Bieu phi VCX'!$X$7:$AB$7,0)),0)</f>
        <v>0.0035</v>
      </c>
      <c r="AI50" s="23" t="n">
        <f aca="false">IF(U50="Y",INDEX('[1]Bieu phi VCX'!$AJ$8:$AL$33,MATCH(E50,'[1]Bieu phi VCX'!$A$8:$A$33,0),MATCH(VLOOKUP(F50,[1]Parameters!$I$2:$J$4,2),'[1]Bieu phi VCX'!$AJ$7:$AL$7,0))-AD50, 0)</f>
        <v>0.017</v>
      </c>
      <c r="AJ50" s="0" t="n">
        <f aca="false">IF(V50="Y",[1]Parameters!$AA$2,1)</f>
        <v>1.5</v>
      </c>
      <c r="AK50" s="22" t="n">
        <f aca="false">IF(W50="Y", INDEX('[1]Bieu phi VCX'!$AE$8:$AE$33,MATCH(E50,'[1]Bieu phi VCX'!$A$8:$A$33,0),0),0)</f>
        <v>0.0025</v>
      </c>
      <c r="AL50" s="22" t="n">
        <f aca="false">IF(X50="Y",IF(AB50&lt;120,IF(OR(E50='[1]Bieu phi VCX'!$A$24,E50='[1]Bieu phi VCX'!$A$25,E50='[1]Bieu phi VCX'!$A$27),0.2%,IF(OR(AND(OR(H50="SEDAN",H50="HATCHBACK"),J50&gt;[1]Parameters!$AB$2),AND(OR(H50="SEDAN",H50="HATCHBACK"),I50="GERMANY")),INDEX('[1]Bieu phi VCX'!$AF$8:$AF$33,MATCH(E50,'[1]Bieu phi VCX'!$A$8:$A$33,0),0),INDEX('[1]Bieu phi VCX'!$AG$8:$AG$33,MATCH(E50,'[1]Bieu phi VCX'!$A$8:$A$33,0),0))),INDEX('[1]Bieu phi VCX'!$AH$8:$AH$33,MATCH(E50,'[1]Bieu phi VCX'!$A$8:$A$33,0),0)),0)</f>
        <v>0.0015</v>
      </c>
      <c r="AM50" s="22" t="n">
        <f aca="false">IF(Y50="Y",IF(P50-O50&gt;[1]Parameters!$AC$2,1.5%*15/365,1.5%*(P50-O50)/365),0)</f>
        <v>0.000616438356164384</v>
      </c>
      <c r="AN50" s="24" t="n">
        <f aca="false">IF(Z50="Y",[1]Parameters!$AD$2,0)</f>
        <v>0.003</v>
      </c>
      <c r="AO50" s="25" t="n">
        <f aca="false">IF(P50&lt;=AA50,VLOOKUP(DATEDIF(O50,P50,"m"),[1]Parameters!$L$2:$M$6,2,1),(DATEDIF(O50,P50,"m")+1)/12)</f>
        <v>1</v>
      </c>
      <c r="AP50" s="26" t="n">
        <f aca="false">(AJ50*(SUM(AD50,AE50,AF50,AH50,AI50,AK50,AL50,AN50)*K50+AG50)+AM50*K50)*AO50</f>
        <v>9736643.83561644</v>
      </c>
      <c r="AQ50" s="27" t="s">
        <v>607</v>
      </c>
    </row>
    <row r="51" customFormat="false" ht="13.8" hidden="false" customHeight="false" outlineLevel="0" collapsed="false">
      <c r="A51" s="17"/>
      <c r="B51" s="17" t="s">
        <v>611</v>
      </c>
      <c r="C51" s="0" t="s">
        <v>523</v>
      </c>
      <c r="D51" s="17" t="s">
        <v>547</v>
      </c>
      <c r="E51" s="18" t="s">
        <v>616</v>
      </c>
      <c r="F51" s="19" t="n">
        <v>0</v>
      </c>
      <c r="G51" s="18" t="s">
        <v>602</v>
      </c>
      <c r="H51" s="18" t="s">
        <v>212</v>
      </c>
      <c r="I51" s="18" t="s">
        <v>604</v>
      </c>
      <c r="J51" s="19" t="n">
        <v>390000000</v>
      </c>
      <c r="K51" s="19" t="n">
        <v>100000000</v>
      </c>
      <c r="L51" s="0" t="n">
        <v>2005</v>
      </c>
      <c r="M51" s="20" t="n">
        <v>38353</v>
      </c>
      <c r="N51" s="20" t="n">
        <v>43831</v>
      </c>
      <c r="O51" s="20" t="n">
        <v>43831</v>
      </c>
      <c r="P51" s="20" t="n">
        <v>44196</v>
      </c>
      <c r="Q51" s="21" t="s">
        <v>605</v>
      </c>
      <c r="R51" s="21" t="s">
        <v>605</v>
      </c>
      <c r="S51" s="19" t="n">
        <v>9000000</v>
      </c>
      <c r="T51" s="21" t="s">
        <v>605</v>
      </c>
      <c r="U51" s="21" t="s">
        <v>605</v>
      </c>
      <c r="V51" s="21" t="s">
        <v>605</v>
      </c>
      <c r="W51" s="21" t="s">
        <v>605</v>
      </c>
      <c r="X51" s="21" t="s">
        <v>605</v>
      </c>
      <c r="Y51" s="21" t="s">
        <v>605</v>
      </c>
      <c r="Z51" s="21" t="s">
        <v>605</v>
      </c>
      <c r="AA51" s="20" t="n">
        <f aca="false">DATE(YEAR(O51)+1,MONTH(O51),DAY(O51))</f>
        <v>44197</v>
      </c>
      <c r="AB51" s="0" t="n">
        <f aca="false">IF(G51="Trong nước", DATEDIF(DATE(YEAR(M51),MONTH(M51),1),DATE(YEAR(N51),MONTH(N51),1),"m"), DATEDIF(DATE(L51,1,1),DATE(YEAR(N51),MONTH(N51),1),"m"))</f>
        <v>180</v>
      </c>
      <c r="AC51" s="0" t="str">
        <f aca="false">VLOOKUP(AB51,[1]Parameters!$A$2:$B$7,2,1)</f>
        <v>&gt;=180</v>
      </c>
      <c r="AD51" s="22" t="n">
        <f aca="false">IF(J51&lt;=[1]Parameters!$Y$2,INDEX('[1]Bieu phi VCX'!$D$8:$N$33,MATCH(E51,'[1]Bieu phi VCX'!$A$8:$A$33,0),MATCH(AC51,'[1]Bieu phi VCX'!$D$7:$I$7,)),INDEX('[1]Bieu phi VCX'!$J$8:$O$33,MATCH(E51,'[1]Bieu phi VCX'!$A$8:$A$33,0),MATCH(AC51,'[1]Bieu phi VCX'!$J$7:$O$7,)))</f>
        <v>0.033</v>
      </c>
      <c r="AE51" s="22" t="n">
        <f aca="false">IF(Q51="Y",[1]Parameters!$Z$2,0)</f>
        <v>0.0005</v>
      </c>
      <c r="AF51" s="22" t="n">
        <f aca="false">IF(R51="Y", INDEX('[1]Bieu phi VCX'!$R$8:$W$33,MATCH(E51,'[1]Bieu phi VCX'!$A$8:$A$33,0),MATCH(AC51,'[1]Bieu phi VCX'!$R$7:$W$7,0)), 0)</f>
        <v>0.0045</v>
      </c>
      <c r="AG51" s="19" t="n">
        <f aca="false">VLOOKUP(S51,[1]Parameters!$F$2:$G$5,2,0)</f>
        <v>1400000</v>
      </c>
      <c r="AH51" s="22" t="n">
        <f aca="false">IF(T51="Y", INDEX('[1]Bieu phi VCX'!$X$8:$AC$33,MATCH(E51,'[1]Bieu phi VCX'!$A$8:$A$33,0),MATCH(AC51,'[1]Bieu phi VCX'!$X$7:$AC$7,0)),0)</f>
        <v>0.0035</v>
      </c>
      <c r="AI51" s="23" t="n">
        <f aca="false">IF(U51="Y",INDEX('[1]Bieu phi VCX'!$AJ$8:$AL$33,MATCH(E51,'[1]Bieu phi VCX'!$A$8:$A$33,0),MATCH(VLOOKUP(F51,[1]Parameters!$I$2:$J$4,2),'[1]Bieu phi VCX'!$AJ$7:$AL$7,0))-AD51, 0)</f>
        <v>0.017</v>
      </c>
      <c r="AJ51" s="0" t="n">
        <f aca="false">IF(V51="Y",[1]Parameters!$AA$2,1)</f>
        <v>1.5</v>
      </c>
      <c r="AK51" s="22" t="n">
        <f aca="false">IF(W51="Y", INDEX('[1]Bieu phi VCX'!$AE$8:$AE$33,MATCH(E51,'[1]Bieu phi VCX'!$A$8:$A$33,0),0),0)</f>
        <v>0.0025</v>
      </c>
      <c r="AL51" s="22" t="n">
        <f aca="false">IF(X51="Y",IF(AB51&lt;120,IF(OR(E51='[1]Bieu phi VCX'!$A$24,E51='[1]Bieu phi VCX'!$A$25,E51='[1]Bieu phi VCX'!$A$27),0.2%,IF(OR(AND(OR(H51="SEDAN",H51="HATCHBACK"),J51&gt;[1]Parameters!$AB$2),AND(OR(H51="SEDAN",H51="HATCHBACK"),I51="GERMANY")),INDEX('[1]Bieu phi VCX'!$AF$8:$AF$33,MATCH(E51,'[1]Bieu phi VCX'!$A$8:$A$33,0),0),INDEX('[1]Bieu phi VCX'!$AG$8:$AG$33,MATCH(E51,'[1]Bieu phi VCX'!$A$8:$A$33,0),0))),INDEX('[1]Bieu phi VCX'!$AH$8:$AH$33,MATCH(E51,'[1]Bieu phi VCX'!$A$8:$A$33,0),0)),0)</f>
        <v>0.0015</v>
      </c>
      <c r="AM51" s="22" t="n">
        <f aca="false">IF(Y51="Y",IF(P51-O51&gt;[1]Parameters!$AC$2,1.5%*15/365,1.5%*(P51-O51)/365),0)</f>
        <v>0.000616438356164384</v>
      </c>
      <c r="AN51" s="24" t="n">
        <f aca="false">IF(Z51="Y",[1]Parameters!$AD$2,0)</f>
        <v>0.003</v>
      </c>
      <c r="AO51" s="25" t="n">
        <f aca="false">IF(P51&lt;=AA51,VLOOKUP(DATEDIF(O51,P51,"m"),[1]Parameters!$L$2:$M$6,2,1),(DATEDIF(O51,P51,"m")+1)/12)</f>
        <v>1</v>
      </c>
      <c r="AP51" s="26" t="n">
        <f aca="false">(AJ51*(SUM(AD51,AE51,AF51,AH51,AI51,AK51,AL51,AN51)*K51+AG51)+AM51*K51)*AO51</f>
        <v>11986643.8356164</v>
      </c>
      <c r="AQ51" s="27" t="s">
        <v>607</v>
      </c>
    </row>
    <row r="52" customFormat="false" ht="13.8" hidden="false" customHeight="false" outlineLevel="0" collapsed="false">
      <c r="A52" s="17" t="s">
        <v>612</v>
      </c>
      <c r="B52" s="17" t="s">
        <v>600</v>
      </c>
      <c r="C52" s="0" t="s">
        <v>523</v>
      </c>
      <c r="D52" s="17" t="s">
        <v>547</v>
      </c>
      <c r="E52" s="18" t="s">
        <v>616</v>
      </c>
      <c r="F52" s="19" t="n">
        <v>0</v>
      </c>
      <c r="G52" s="18" t="s">
        <v>602</v>
      </c>
      <c r="H52" s="18" t="s">
        <v>212</v>
      </c>
      <c r="I52" s="18" t="s">
        <v>604</v>
      </c>
      <c r="J52" s="19" t="n">
        <v>400000000</v>
      </c>
      <c r="K52" s="19" t="n">
        <v>100000000</v>
      </c>
      <c r="L52" s="0" t="n">
        <v>2020</v>
      </c>
      <c r="M52" s="20" t="n">
        <v>43831</v>
      </c>
      <c r="N52" s="20" t="n">
        <v>43831</v>
      </c>
      <c r="O52" s="20" t="n">
        <v>43831</v>
      </c>
      <c r="P52" s="20" t="n">
        <v>44196</v>
      </c>
      <c r="Q52" s="21" t="s">
        <v>605</v>
      </c>
      <c r="R52" s="21" t="s">
        <v>605</v>
      </c>
      <c r="S52" s="19" t="n">
        <v>9000000</v>
      </c>
      <c r="T52" s="21" t="s">
        <v>605</v>
      </c>
      <c r="U52" s="21" t="s">
        <v>605</v>
      </c>
      <c r="V52" s="21" t="s">
        <v>605</v>
      </c>
      <c r="W52" s="21" t="s">
        <v>605</v>
      </c>
      <c r="X52" s="21" t="s">
        <v>605</v>
      </c>
      <c r="Y52" s="21" t="s">
        <v>605</v>
      </c>
      <c r="Z52" s="21" t="s">
        <v>605</v>
      </c>
      <c r="AA52" s="20" t="n">
        <f aca="false">DATE(YEAR(O52)+1,MONTH(O52),DAY(O52))</f>
        <v>44197</v>
      </c>
      <c r="AB52" s="0" t="n">
        <f aca="false">IF(G52="Trong nước", DATEDIF(DATE(YEAR(M52),MONTH(M52),1),DATE(YEAR(N52),MONTH(N52),1),"m"), DATEDIF(DATE(L52,1,1),DATE(YEAR(N52),MONTH(N52),1),"m"))</f>
        <v>0</v>
      </c>
      <c r="AC52" s="0" t="str">
        <f aca="false">VLOOKUP(AB52,[1]Parameters!$A$2:$B$6,2,1)</f>
        <v>&lt;6</v>
      </c>
      <c r="AD52" s="22" t="n">
        <f aca="false">IF(J52&lt;=[1]Parameters!$Y$2,INDEX('[1]Bieu phi VCX'!$D$8:$N$33,MATCH(E52,'[1]Bieu phi VCX'!$A$8:$A$33,0),MATCH(AC52,'[1]Bieu phi VCX'!$D$7:$I$7,)),INDEX('[1]Bieu phi VCX'!$J$8:$O$33,MATCH(E52,'[1]Bieu phi VCX'!$A$8:$A$33,0),MATCH(AC52,'[1]Bieu phi VCX'!$J$7:$O$7,)))</f>
        <v>0.0185</v>
      </c>
      <c r="AE52" s="22" t="n">
        <f aca="false">IF(Q52="Y",[1]Parameters!$Z$2,0)</f>
        <v>0.0005</v>
      </c>
      <c r="AF52" s="22" t="n">
        <f aca="false">IF(R52="Y", INDEX('[1]Bieu phi VCX'!$R$8:$W$33,MATCH(E52,'[1]Bieu phi VCX'!$A$8:$A$33,0),MATCH(AC52,'[1]Bieu phi VCX'!$R$7:$V$7,0)), 0)</f>
        <v>0</v>
      </c>
      <c r="AG52" s="19" t="n">
        <f aca="false">VLOOKUP(S52,[1]Parameters!$F$2:$G$5,2,0)</f>
        <v>1400000</v>
      </c>
      <c r="AH52" s="22" t="n">
        <f aca="false">IF(T52="Y", INDEX('[1]Bieu phi VCX'!$X$8:$AB$33,MATCH(E52,'[1]Bieu phi VCX'!$A$8:$A$33,0),MATCH(AC52,'[1]Bieu phi VCX'!$X$7:$AB$7,0)),0)</f>
        <v>0.001</v>
      </c>
      <c r="AI52" s="23" t="n">
        <f aca="false">IF(U52="Y",INDEX('[1]Bieu phi VCX'!$AJ$8:$AL$33,MATCH(E52,'[1]Bieu phi VCX'!$A$8:$A$33,0),MATCH(VLOOKUP(F52,[1]Parameters!$I$2:$J$4,2),'[1]Bieu phi VCX'!$AJ$7:$AL$7,0))-AD52, 0)</f>
        <v>0.0315</v>
      </c>
      <c r="AJ52" s="0" t="n">
        <f aca="false">IF(V52="Y",[1]Parameters!$AA$2,1)</f>
        <v>1.5</v>
      </c>
      <c r="AK52" s="22" t="n">
        <f aca="false">IF(W52="Y", INDEX('[1]Bieu phi VCX'!$AE$8:$AE$33,MATCH(E52,'[1]Bieu phi VCX'!$A$8:$A$33,0),0),0)</f>
        <v>0.0025</v>
      </c>
      <c r="AL52" s="22" t="n">
        <f aca="false">IF(X52="Y",IF(AB52&lt;120,IF(OR(E52='[1]Bieu phi VCX'!$A$24,E52='[1]Bieu phi VCX'!$A$25,E52='[1]Bieu phi VCX'!$A$27),0.2%,IF(OR(AND(OR(H52="SEDAN",H52="HATCHBACK"),J52&gt;[1]Parameters!$AB$2),AND(OR(H52="SEDAN",H52="HATCHBACK"),I52="GERMANY")),INDEX('[1]Bieu phi VCX'!$AF$8:$AF$33,MATCH(E52,'[1]Bieu phi VCX'!$A$8:$A$33,0),0),INDEX('[1]Bieu phi VCX'!$AG$8:$AG$33,MATCH(E52,'[1]Bieu phi VCX'!$A$8:$A$33,0),0))),INDEX('[1]Bieu phi VCX'!$AH$8:$AH$33,MATCH(E52,'[1]Bieu phi VCX'!$A$8:$A$33,0),0)),0)</f>
        <v>0.0005</v>
      </c>
      <c r="AM52" s="22" t="n">
        <f aca="false">IF(Y52="Y",IF(P52-O52&gt;[1]Parameters!$AC$2,1.5%*15/365,1.5%*(P52-O52)/365),0)</f>
        <v>0.000616438356164384</v>
      </c>
      <c r="AN52" s="24" t="n">
        <f aca="false">IF(Z52="Y",[1]Parameters!$AD$2,0)</f>
        <v>0.003</v>
      </c>
      <c r="AO52" s="25" t="n">
        <f aca="false">IF(P52&lt;=AA52,VLOOKUP(DATEDIF(O52,P52,"m"),[1]Parameters!$L$2:$M$6,2,1),(DATEDIF(O52,P52,"m")+1)/12)</f>
        <v>1</v>
      </c>
      <c r="AP52" s="26" t="n">
        <f aca="false">(AJ52*(SUM(AD52,AE52,AF52,AH52,AI52,AK52,AL52,AN52)*K52+AG52)+AM52*K52)*AO52</f>
        <v>10786643.8356164</v>
      </c>
      <c r="AQ52" s="27" t="s">
        <v>607</v>
      </c>
    </row>
    <row r="53" customFormat="false" ht="13.8" hidden="false" customHeight="false" outlineLevel="0" collapsed="false">
      <c r="A53" s="17"/>
      <c r="B53" s="17" t="s">
        <v>608</v>
      </c>
      <c r="C53" s="0" t="s">
        <v>523</v>
      </c>
      <c r="D53" s="17" t="s">
        <v>547</v>
      </c>
      <c r="E53" s="18" t="s">
        <v>616</v>
      </c>
      <c r="F53" s="19" t="n">
        <v>0</v>
      </c>
      <c r="G53" s="18" t="s">
        <v>602</v>
      </c>
      <c r="H53" s="18" t="s">
        <v>212</v>
      </c>
      <c r="I53" s="18" t="s">
        <v>604</v>
      </c>
      <c r="J53" s="19" t="n">
        <v>400000000</v>
      </c>
      <c r="K53" s="19" t="n">
        <v>100000000</v>
      </c>
      <c r="L53" s="0" t="n">
        <v>2017</v>
      </c>
      <c r="M53" s="20" t="n">
        <v>42736</v>
      </c>
      <c r="N53" s="20" t="n">
        <v>43831</v>
      </c>
      <c r="O53" s="20" t="n">
        <v>43831</v>
      </c>
      <c r="P53" s="20" t="n">
        <v>44196</v>
      </c>
      <c r="Q53" s="21" t="s">
        <v>605</v>
      </c>
      <c r="R53" s="21" t="s">
        <v>605</v>
      </c>
      <c r="S53" s="19" t="n">
        <v>15000000</v>
      </c>
      <c r="T53" s="21" t="s">
        <v>605</v>
      </c>
      <c r="U53" s="21" t="s">
        <v>605</v>
      </c>
      <c r="V53" s="21" t="s">
        <v>605</v>
      </c>
      <c r="W53" s="21" t="s">
        <v>605</v>
      </c>
      <c r="X53" s="21" t="s">
        <v>605</v>
      </c>
      <c r="Y53" s="21" t="s">
        <v>605</v>
      </c>
      <c r="Z53" s="21" t="s">
        <v>605</v>
      </c>
      <c r="AA53" s="20" t="n">
        <f aca="false">DATE(YEAR(O53)+1,MONTH(O53),DAY(O53))</f>
        <v>44197</v>
      </c>
      <c r="AB53" s="0" t="n">
        <f aca="false">IF(G53="Trong nước", DATEDIF(DATE(YEAR(M53),MONTH(M53),1),DATE(YEAR(N53),MONTH(N53),1),"m"), DATEDIF(DATE(L53,1,1),DATE(YEAR(N53),MONTH(N53),1),"m"))</f>
        <v>36</v>
      </c>
      <c r="AC53" s="0" t="str">
        <f aca="false">VLOOKUP(AB53,[1]Parameters!$A$2:$B$6,2,1)</f>
        <v>36-72</v>
      </c>
      <c r="AD53" s="22" t="n">
        <f aca="false">IF(J53&lt;=[1]Parameters!$Y$2,INDEX('[1]Bieu phi VCX'!$D$8:$N$33,MATCH(E53,'[1]Bieu phi VCX'!$A$8:$A$33,0),MATCH(AC53,'[1]Bieu phi VCX'!$D$7:$I$7,)),INDEX('[1]Bieu phi VCX'!$J$8:$O$33,MATCH(E53,'[1]Bieu phi VCX'!$A$8:$A$33,0),MATCH(AC53,'[1]Bieu phi VCX'!$J$7:$O$7,)))</f>
        <v>0.02</v>
      </c>
      <c r="AE53" s="22" t="n">
        <f aca="false">IF(Q53="Y",[1]Parameters!$Z$2,0)</f>
        <v>0.0005</v>
      </c>
      <c r="AF53" s="22" t="n">
        <f aca="false">IF(R53="Y", INDEX('[1]Bieu phi VCX'!$R$8:$W$33,MATCH(E53,'[1]Bieu phi VCX'!$A$8:$A$33,0),MATCH(AC53,'[1]Bieu phi VCX'!$R$7:$V$7,0)), 0)</f>
        <v>0.0015</v>
      </c>
      <c r="AG53" s="19" t="n">
        <f aca="false">VLOOKUP(S53,[1]Parameters!$F$2:$G$5,2,0)</f>
        <v>2000000</v>
      </c>
      <c r="AH53" s="22" t="n">
        <f aca="false">IF(T53="Y", INDEX('[1]Bieu phi VCX'!$X$8:$AB$33,MATCH(E53,'[1]Bieu phi VCX'!$A$8:$A$33,0),MATCH(AC53,'[1]Bieu phi VCX'!$X$7:$AB$7,0)),0)</f>
        <v>0.0015</v>
      </c>
      <c r="AI53" s="23" t="n">
        <f aca="false">IF(U53="Y",INDEX('[1]Bieu phi VCX'!$AJ$8:$AL$33,MATCH(E53,'[1]Bieu phi VCX'!$A$8:$A$33,0),MATCH(VLOOKUP(F53,[1]Parameters!$I$2:$J$4,2),'[1]Bieu phi VCX'!$AJ$7:$AL$7,0))-AD53, 0)</f>
        <v>0.03</v>
      </c>
      <c r="AJ53" s="0" t="n">
        <f aca="false">IF(V53="Y",[1]Parameters!$AA$2,1)</f>
        <v>1.5</v>
      </c>
      <c r="AK53" s="22" t="n">
        <f aca="false">IF(W53="Y", INDEX('[1]Bieu phi VCX'!$AE$8:$AE$33,MATCH(E53,'[1]Bieu phi VCX'!$A$8:$A$33,0),0),0)</f>
        <v>0.0025</v>
      </c>
      <c r="AL53" s="22" t="n">
        <f aca="false">IF(X53="Y",IF(AB53&lt;120,IF(OR(E53='[1]Bieu phi VCX'!$A$24,E53='[1]Bieu phi VCX'!$A$25,E53='[1]Bieu phi VCX'!$A$27),0.2%,IF(OR(AND(OR(H53="SEDAN",H53="HATCHBACK"),J53&gt;[1]Parameters!$AB$2),AND(OR(H53="SEDAN",H53="HATCHBACK"),I53="GERMANY")),INDEX('[1]Bieu phi VCX'!$AF$8:$AF$33,MATCH(E53,'[1]Bieu phi VCX'!$A$8:$A$33,0),0),INDEX('[1]Bieu phi VCX'!$AG$8:$AG$33,MATCH(E53,'[1]Bieu phi VCX'!$A$8:$A$33,0),0))),INDEX('[1]Bieu phi VCX'!$AH$8:$AH$33,MATCH(E53,'[1]Bieu phi VCX'!$A$8:$A$33,0),0)),0)</f>
        <v>0.0005</v>
      </c>
      <c r="AM53" s="22" t="n">
        <f aca="false">IF(Y53="Y",IF(P53-O53&gt;[1]Parameters!$AC$2,1.5%*15/365,1.5%*(P53-O53)/365),0)</f>
        <v>0.000616438356164384</v>
      </c>
      <c r="AN53" s="24" t="n">
        <f aca="false">IF(Z53="Y",[1]Parameters!$AD$2,0)</f>
        <v>0.003</v>
      </c>
      <c r="AO53" s="25" t="n">
        <f aca="false">IF(P53&lt;=AA53,VLOOKUP(DATEDIF(O53,P53,"m"),[1]Parameters!$L$2:$M$6,2,1),(DATEDIF(O53,P53,"m")+1)/12)</f>
        <v>1</v>
      </c>
      <c r="AP53" s="26" t="n">
        <f aca="false">(AJ53*(SUM(AD53,AE53,AF53,AH53,AI53,AK53,AL53,AN53)*K53+AG53)+AM53*K53)*AO53</f>
        <v>11986643.8356164</v>
      </c>
      <c r="AQ53" s="27" t="s">
        <v>607</v>
      </c>
    </row>
    <row r="54" customFormat="false" ht="13.8" hidden="false" customHeight="false" outlineLevel="0" collapsed="false">
      <c r="A54" s="17"/>
      <c r="B54" s="17" t="s">
        <v>609</v>
      </c>
      <c r="C54" s="0" t="s">
        <v>523</v>
      </c>
      <c r="D54" s="17" t="s">
        <v>547</v>
      </c>
      <c r="E54" s="18" t="s">
        <v>616</v>
      </c>
      <c r="F54" s="19" t="n">
        <v>0</v>
      </c>
      <c r="G54" s="18" t="s">
        <v>602</v>
      </c>
      <c r="H54" s="18" t="s">
        <v>212</v>
      </c>
      <c r="I54" s="18" t="s">
        <v>604</v>
      </c>
      <c r="J54" s="19" t="n">
        <v>400000000</v>
      </c>
      <c r="K54" s="19" t="n">
        <v>100000000</v>
      </c>
      <c r="L54" s="0" t="n">
        <v>2014</v>
      </c>
      <c r="M54" s="20" t="n">
        <v>41640</v>
      </c>
      <c r="N54" s="20" t="n">
        <v>43831</v>
      </c>
      <c r="O54" s="20" t="n">
        <v>43831</v>
      </c>
      <c r="P54" s="20" t="n">
        <v>44196</v>
      </c>
      <c r="Q54" s="21" t="s">
        <v>605</v>
      </c>
      <c r="R54" s="21" t="s">
        <v>605</v>
      </c>
      <c r="S54" s="19" t="n">
        <v>21000000</v>
      </c>
      <c r="T54" s="21" t="s">
        <v>605</v>
      </c>
      <c r="U54" s="21" t="s">
        <v>605</v>
      </c>
      <c r="V54" s="21" t="s">
        <v>605</v>
      </c>
      <c r="W54" s="21" t="s">
        <v>605</v>
      </c>
      <c r="X54" s="21" t="s">
        <v>605</v>
      </c>
      <c r="Y54" s="21" t="s">
        <v>605</v>
      </c>
      <c r="Z54" s="21" t="s">
        <v>605</v>
      </c>
      <c r="AA54" s="20" t="n">
        <f aca="false">DATE(YEAR(O54)+1,MONTH(O54),DAY(O54))</f>
        <v>44197</v>
      </c>
      <c r="AB54" s="0" t="n">
        <f aca="false">IF(G54="Trong nước", DATEDIF(DATE(YEAR(M54),MONTH(M54),1),DATE(YEAR(N54),MONTH(N54),1),"m"), DATEDIF(DATE(L54,1,1),DATE(YEAR(N54),MONTH(N54),1),"m"))</f>
        <v>72</v>
      </c>
      <c r="AC54" s="0" t="str">
        <f aca="false">VLOOKUP(AB54,[1]Parameters!$A$2:$B$6,2,1)</f>
        <v>72-120</v>
      </c>
      <c r="AD54" s="22" t="n">
        <f aca="false">IF(J54&lt;=[1]Parameters!$Y$2,INDEX('[1]Bieu phi VCX'!$D$8:$N$33,MATCH(E54,'[1]Bieu phi VCX'!$A$8:$A$33,0),MATCH(AC54,'[1]Bieu phi VCX'!$D$7:$I$7,)),INDEX('[1]Bieu phi VCX'!$J$8:$O$33,MATCH(E54,'[1]Bieu phi VCX'!$A$8:$A$33,0),MATCH(AC54,'[1]Bieu phi VCX'!$J$7:$O$7,)))</f>
        <v>0.03</v>
      </c>
      <c r="AE54" s="22" t="n">
        <f aca="false">IF(Q54="Y",[1]Parameters!$Z$2,0)</f>
        <v>0.0005</v>
      </c>
      <c r="AF54" s="22" t="n">
        <f aca="false">IF(R54="Y", INDEX('[1]Bieu phi VCX'!$R$8:$W$33,MATCH(E54,'[1]Bieu phi VCX'!$A$8:$A$33,0),MATCH(AC54,'[1]Bieu phi VCX'!$R$7:$V$7,0)), 0)</f>
        <v>0.0025</v>
      </c>
      <c r="AG54" s="19" t="n">
        <f aca="false">VLOOKUP(S54,[1]Parameters!$F$2:$G$5,2,0)</f>
        <v>3400000</v>
      </c>
      <c r="AH54" s="22" t="n">
        <f aca="false">IF(T54="Y", INDEX('[1]Bieu phi VCX'!$X$8:$AB$33,MATCH(E54,'[1]Bieu phi VCX'!$A$8:$A$33,0),MATCH(AC54,'[1]Bieu phi VCX'!$X$7:$AB$7,0)),0)</f>
        <v>0.0025</v>
      </c>
      <c r="AI54" s="23" t="n">
        <f aca="false">IF(U54="Y",INDEX('[1]Bieu phi VCX'!$AJ$8:$AL$33,MATCH(E54,'[1]Bieu phi VCX'!$A$8:$A$33,0),MATCH(VLOOKUP(F54,[1]Parameters!$I$2:$J$4,2),'[1]Bieu phi VCX'!$AJ$7:$AL$7,0))-AD54, 0)</f>
        <v>0.02</v>
      </c>
      <c r="AJ54" s="0" t="n">
        <f aca="false">IF(V54="Y",[1]Parameters!$AA$2,1)</f>
        <v>1.5</v>
      </c>
      <c r="AK54" s="22" t="n">
        <f aca="false">IF(W54="Y", INDEX('[1]Bieu phi VCX'!$AE$8:$AE$33,MATCH(E54,'[1]Bieu phi VCX'!$A$8:$A$33,0),0),0)</f>
        <v>0.0025</v>
      </c>
      <c r="AL54" s="22" t="n">
        <f aca="false">IF(X54="Y",IF(AB54&lt;120,IF(OR(E54='[1]Bieu phi VCX'!$A$24,E54='[1]Bieu phi VCX'!$A$25,E54='[1]Bieu phi VCX'!$A$27),0.2%,IF(OR(AND(OR(H54="SEDAN",H54="HATCHBACK"),J54&gt;[1]Parameters!$AB$2),AND(OR(H54="SEDAN",H54="HATCHBACK"),I54="GERMANY")),INDEX('[1]Bieu phi VCX'!$AF$8:$AF$33,MATCH(E54,'[1]Bieu phi VCX'!$A$8:$A$33,0),0),INDEX('[1]Bieu phi VCX'!$AG$8:$AG$33,MATCH(E54,'[1]Bieu phi VCX'!$A$8:$A$33,0),0))),INDEX('[1]Bieu phi VCX'!$AH$8:$AH$33,MATCH(E54,'[1]Bieu phi VCX'!$A$8:$A$33,0),0)),0)</f>
        <v>0.0005</v>
      </c>
      <c r="AM54" s="22" t="n">
        <f aca="false">IF(Y54="Y",IF(P54-O54&gt;[1]Parameters!$AC$2,1.5%*15/365,1.5%*(P54-O54)/365),0)</f>
        <v>0.000616438356164384</v>
      </c>
      <c r="AN54" s="24" t="n">
        <f aca="false">IF(Z54="Y",[1]Parameters!$AD$2,0)</f>
        <v>0.003</v>
      </c>
      <c r="AO54" s="25" t="n">
        <f aca="false">IF(P54&lt;=AA54,VLOOKUP(DATEDIF(O54,P54,"m"),[1]Parameters!$L$2:$M$6,2,1),(DATEDIF(O54,P54,"m")+1)/12)</f>
        <v>1</v>
      </c>
      <c r="AP54" s="26" t="n">
        <f aca="false">(AJ54*(SUM(AD54,AE54,AF54,AH54,AI54,AK54,AL54,AN54)*K54+AG54)+AM54*K54)*AO54</f>
        <v>14386643.8356164</v>
      </c>
      <c r="AQ54" s="27" t="s">
        <v>607</v>
      </c>
    </row>
    <row r="55" customFormat="false" ht="13.8" hidden="false" customHeight="false" outlineLevel="0" collapsed="false">
      <c r="A55" s="17"/>
      <c r="B55" s="17" t="s">
        <v>610</v>
      </c>
      <c r="C55" s="0" t="s">
        <v>523</v>
      </c>
      <c r="D55" s="17" t="s">
        <v>547</v>
      </c>
      <c r="E55" s="18" t="s">
        <v>616</v>
      </c>
      <c r="F55" s="19" t="n">
        <v>0</v>
      </c>
      <c r="G55" s="18" t="s">
        <v>602</v>
      </c>
      <c r="H55" s="18" t="s">
        <v>212</v>
      </c>
      <c r="I55" s="18" t="s">
        <v>604</v>
      </c>
      <c r="J55" s="19" t="n">
        <v>400000000</v>
      </c>
      <c r="K55" s="19" t="n">
        <v>100000000</v>
      </c>
      <c r="L55" s="0" t="n">
        <v>2010</v>
      </c>
      <c r="M55" s="20" t="n">
        <v>40179</v>
      </c>
      <c r="N55" s="20" t="n">
        <v>43831</v>
      </c>
      <c r="O55" s="20" t="n">
        <v>43831</v>
      </c>
      <c r="P55" s="20" t="n">
        <v>44196</v>
      </c>
      <c r="Q55" s="21" t="s">
        <v>605</v>
      </c>
      <c r="R55" s="21" t="s">
        <v>605</v>
      </c>
      <c r="S55" s="19" t="n">
        <v>9000000</v>
      </c>
      <c r="T55" s="21" t="s">
        <v>605</v>
      </c>
      <c r="U55" s="21" t="s">
        <v>605</v>
      </c>
      <c r="V55" s="21" t="s">
        <v>605</v>
      </c>
      <c r="W55" s="21" t="s">
        <v>605</v>
      </c>
      <c r="X55" s="21" t="s">
        <v>605</v>
      </c>
      <c r="Y55" s="21" t="s">
        <v>605</v>
      </c>
      <c r="Z55" s="21" t="s">
        <v>605</v>
      </c>
      <c r="AA55" s="20" t="n">
        <f aca="false">DATE(YEAR(O55)+1,MONTH(O55),DAY(O55))</f>
        <v>44197</v>
      </c>
      <c r="AB55" s="0" t="n">
        <f aca="false">IF(G55="Trong nước", DATEDIF(DATE(YEAR(M55),MONTH(M55),1),DATE(YEAR(N55),MONTH(N55),1),"m"), DATEDIF(DATE(L55,1,1),DATE(YEAR(N55),MONTH(N55),1),"m"))</f>
        <v>120</v>
      </c>
      <c r="AC55" s="0" t="str">
        <f aca="false">VLOOKUP(AB55,[1]Parameters!$A$2:$B$6,2,1)</f>
        <v>&gt;=120</v>
      </c>
      <c r="AD55" s="22" t="n">
        <f aca="false">IF(J55&lt;=[1]Parameters!$Y$2,INDEX('[1]Bieu phi VCX'!$D$8:$N$33,MATCH(E55,'[1]Bieu phi VCX'!$A$8:$A$33,0),MATCH(AC55,'[1]Bieu phi VCX'!$D$7:$I$7,)),INDEX('[1]Bieu phi VCX'!$J$8:$O$33,MATCH(E55,'[1]Bieu phi VCX'!$A$8:$A$33,0),MATCH(AC55,'[1]Bieu phi VCX'!$J$7:$O$7,)))</f>
        <v>0.033</v>
      </c>
      <c r="AE55" s="22" t="n">
        <f aca="false">IF(Q55="Y",[1]Parameters!$Z$2,0)</f>
        <v>0.0005</v>
      </c>
      <c r="AF55" s="22" t="n">
        <f aca="false">IF(R55="Y", INDEX('[1]Bieu phi VCX'!$R$8:$W$33,MATCH(E55,'[1]Bieu phi VCX'!$A$8:$A$33,0),MATCH(AC55,'[1]Bieu phi VCX'!$R$7:$V$7,0)), 0)</f>
        <v>0.0035</v>
      </c>
      <c r="AG55" s="19" t="n">
        <f aca="false">VLOOKUP(S55,[1]Parameters!$F$2:$G$5,2,0)</f>
        <v>1400000</v>
      </c>
      <c r="AH55" s="22" t="n">
        <f aca="false">IF(T55="Y", INDEX('[1]Bieu phi VCX'!$X$8:$AB$33,MATCH(E55,'[1]Bieu phi VCX'!$A$8:$A$33,0),MATCH(AC55,'[1]Bieu phi VCX'!$X$7:$AB$7,0)),0)</f>
        <v>0.0035</v>
      </c>
      <c r="AI55" s="23" t="n">
        <f aca="false">IF(U55="Y",INDEX('[1]Bieu phi VCX'!$AJ$8:$AL$33,MATCH(E55,'[1]Bieu phi VCX'!$A$8:$A$33,0),MATCH(VLOOKUP(F55,[1]Parameters!$I$2:$J$4,2),'[1]Bieu phi VCX'!$AJ$7:$AL$7,0))-AD55, 0)</f>
        <v>0.017</v>
      </c>
      <c r="AJ55" s="0" t="n">
        <f aca="false">IF(V55="Y",[1]Parameters!$AA$2,1)</f>
        <v>1.5</v>
      </c>
      <c r="AK55" s="22" t="n">
        <f aca="false">IF(W55="Y", INDEX('[1]Bieu phi VCX'!$AE$8:$AE$33,MATCH(E55,'[1]Bieu phi VCX'!$A$8:$A$33,0),0),0)</f>
        <v>0.0025</v>
      </c>
      <c r="AL55" s="22" t="n">
        <f aca="false">IF(X55="Y",IF(AB55&lt;120,IF(OR(E55='[1]Bieu phi VCX'!$A$24,E55='[1]Bieu phi VCX'!$A$25,E55='[1]Bieu phi VCX'!$A$27),0.2%,IF(OR(AND(OR(H55="SEDAN",H55="HATCHBACK"),J55&gt;[1]Parameters!$AB$2),AND(OR(H55="SEDAN",H55="HATCHBACK"),I55="GERMANY")),INDEX('[1]Bieu phi VCX'!$AF$8:$AF$33,MATCH(E55,'[1]Bieu phi VCX'!$A$8:$A$33,0),0),INDEX('[1]Bieu phi VCX'!$AG$8:$AG$33,MATCH(E55,'[1]Bieu phi VCX'!$A$8:$A$33,0),0))),INDEX('[1]Bieu phi VCX'!$AH$8:$AH$33,MATCH(E55,'[1]Bieu phi VCX'!$A$8:$A$33,0),0)),0)</f>
        <v>0.0015</v>
      </c>
      <c r="AM55" s="22" t="n">
        <f aca="false">IF(Y55="Y",IF(P55-O55&gt;[1]Parameters!$AC$2,1.5%*15/365,1.5%*(P55-O55)/365),0)</f>
        <v>0.000616438356164384</v>
      </c>
      <c r="AN55" s="24" t="n">
        <f aca="false">IF(Z55="Y",[1]Parameters!$AD$2,0)</f>
        <v>0.003</v>
      </c>
      <c r="AO55" s="25" t="n">
        <f aca="false">IF(P55&lt;=AA55,VLOOKUP(DATEDIF(O55,P55,"m"),[1]Parameters!$L$2:$M$6,2,1),(DATEDIF(O55,P55,"m")+1)/12)</f>
        <v>1</v>
      </c>
      <c r="AP55" s="26" t="n">
        <f aca="false">(AJ55*(SUM(AD55,AE55,AF55,AH55,AI55,AK55,AL55,AN55)*K55+AG55)+AM55*K55)*AO55</f>
        <v>11836643.8356164</v>
      </c>
      <c r="AQ55" s="27" t="s">
        <v>607</v>
      </c>
    </row>
    <row r="56" customFormat="false" ht="13.8" hidden="false" customHeight="false" outlineLevel="0" collapsed="false">
      <c r="A56" s="17"/>
      <c r="B56" s="17" t="s">
        <v>611</v>
      </c>
      <c r="C56" s="0" t="s">
        <v>523</v>
      </c>
      <c r="D56" s="17" t="s">
        <v>547</v>
      </c>
      <c r="E56" s="18" t="s">
        <v>616</v>
      </c>
      <c r="F56" s="19" t="n">
        <v>0</v>
      </c>
      <c r="G56" s="18" t="s">
        <v>602</v>
      </c>
      <c r="H56" s="18" t="s">
        <v>212</v>
      </c>
      <c r="I56" s="18" t="s">
        <v>604</v>
      </c>
      <c r="J56" s="19" t="n">
        <v>400000000</v>
      </c>
      <c r="K56" s="19" t="n">
        <v>100000000</v>
      </c>
      <c r="L56" s="0" t="n">
        <v>2005</v>
      </c>
      <c r="M56" s="20" t="n">
        <v>38353</v>
      </c>
      <c r="N56" s="20" t="n">
        <v>43831</v>
      </c>
      <c r="O56" s="20" t="n">
        <v>43831</v>
      </c>
      <c r="P56" s="20" t="n">
        <v>44196</v>
      </c>
      <c r="Q56" s="21" t="s">
        <v>605</v>
      </c>
      <c r="R56" s="21" t="s">
        <v>605</v>
      </c>
      <c r="S56" s="19" t="n">
        <v>9000000</v>
      </c>
      <c r="T56" s="21" t="s">
        <v>605</v>
      </c>
      <c r="U56" s="21" t="s">
        <v>605</v>
      </c>
      <c r="V56" s="21" t="s">
        <v>605</v>
      </c>
      <c r="W56" s="21" t="s">
        <v>605</v>
      </c>
      <c r="X56" s="21" t="s">
        <v>605</v>
      </c>
      <c r="Y56" s="21" t="s">
        <v>605</v>
      </c>
      <c r="Z56" s="21" t="s">
        <v>605</v>
      </c>
      <c r="AA56" s="20" t="n">
        <f aca="false">DATE(YEAR(O56)+1,MONTH(O56),DAY(O56))</f>
        <v>44197</v>
      </c>
      <c r="AB56" s="0" t="n">
        <f aca="false">IF(G56="Trong nước", DATEDIF(DATE(YEAR(M56),MONTH(M56),1),DATE(YEAR(N56),MONTH(N56),1),"m"), DATEDIF(DATE(L56,1,1),DATE(YEAR(N56),MONTH(N56),1),"m"))</f>
        <v>180</v>
      </c>
      <c r="AC56" s="0" t="str">
        <f aca="false">VLOOKUP(AB56,[1]Parameters!$A$2:$B$7,2,1)</f>
        <v>&gt;=180</v>
      </c>
      <c r="AD56" s="22" t="n">
        <f aca="false">IF(J56&lt;=[1]Parameters!$Y$2,INDEX('[1]Bieu phi VCX'!$D$8:$N$33,MATCH(E56,'[1]Bieu phi VCX'!$A$8:$A$33,0),MATCH(AC56,'[1]Bieu phi VCX'!$D$7:$I$7,)),INDEX('[1]Bieu phi VCX'!$J$8:$O$33,MATCH(E56,'[1]Bieu phi VCX'!$A$8:$A$33,0),MATCH(AC56,'[1]Bieu phi VCX'!$J$7:$O$7,)))</f>
        <v>0.033</v>
      </c>
      <c r="AE56" s="22" t="n">
        <f aca="false">IF(Q56="Y",[1]Parameters!$Z$2,0)</f>
        <v>0.0005</v>
      </c>
      <c r="AF56" s="22" t="n">
        <f aca="false">IF(R56="Y", INDEX('[1]Bieu phi VCX'!$R$8:$W$33,MATCH(E56,'[1]Bieu phi VCX'!$A$8:$A$33,0),MATCH(AC56,'[1]Bieu phi VCX'!$R$7:$W$7,0)), 0)</f>
        <v>0.0045</v>
      </c>
      <c r="AG56" s="19" t="n">
        <f aca="false">VLOOKUP(S56,[1]Parameters!$F$2:$G$5,2,0)</f>
        <v>1400000</v>
      </c>
      <c r="AH56" s="22" t="n">
        <f aca="false">IF(T56="Y", INDEX('[1]Bieu phi VCX'!$X$8:$AC$33,MATCH(E56,'[1]Bieu phi VCX'!$A$8:$A$33,0),MATCH(AC56,'[1]Bieu phi VCX'!$X$7:$AC$7,0)),0)</f>
        <v>0.0035</v>
      </c>
      <c r="AI56" s="23" t="n">
        <f aca="false">IF(U56="Y",INDEX('[1]Bieu phi VCX'!$AJ$8:$AL$33,MATCH(E56,'[1]Bieu phi VCX'!$A$8:$A$33,0),MATCH(VLOOKUP(F56,[1]Parameters!$I$2:$J$4,2),'[1]Bieu phi VCX'!$AJ$7:$AL$7,0))-AD56, 0)</f>
        <v>0.017</v>
      </c>
      <c r="AJ56" s="0" t="n">
        <f aca="false">IF(V56="Y",[1]Parameters!$AA$2,1)</f>
        <v>1.5</v>
      </c>
      <c r="AK56" s="22" t="n">
        <f aca="false">IF(W56="Y", INDEX('[1]Bieu phi VCX'!$AE$8:$AE$33,MATCH(E56,'[1]Bieu phi VCX'!$A$8:$A$33,0),0),0)</f>
        <v>0.0025</v>
      </c>
      <c r="AL56" s="22" t="n">
        <f aca="false">IF(X56="Y",IF(AB56&lt;120,IF(OR(E56='[1]Bieu phi VCX'!$A$24,E56='[1]Bieu phi VCX'!$A$25,E56='[1]Bieu phi VCX'!$A$27),0.2%,IF(OR(AND(OR(H56="SEDAN",H56="HATCHBACK"),J56&gt;[1]Parameters!$AB$2),AND(OR(H56="SEDAN",H56="HATCHBACK"),I56="GERMANY")),INDEX('[1]Bieu phi VCX'!$AF$8:$AF$33,MATCH(E56,'[1]Bieu phi VCX'!$A$8:$A$33,0),0),INDEX('[1]Bieu phi VCX'!$AG$8:$AG$33,MATCH(E56,'[1]Bieu phi VCX'!$A$8:$A$33,0),0))),INDEX('[1]Bieu phi VCX'!$AH$8:$AH$33,MATCH(E56,'[1]Bieu phi VCX'!$A$8:$A$33,0),0)),0)</f>
        <v>0.0015</v>
      </c>
      <c r="AM56" s="22" t="n">
        <f aca="false">IF(Y56="Y",IF(P56-O56&gt;[1]Parameters!$AC$2,1.5%*15/365,1.5%*(P56-O56)/365),0)</f>
        <v>0.000616438356164384</v>
      </c>
      <c r="AN56" s="24" t="n">
        <f aca="false">IF(Z56="Y",[1]Parameters!$AD$2,0)</f>
        <v>0.003</v>
      </c>
      <c r="AO56" s="25" t="n">
        <f aca="false">IF(P56&lt;=AA56,VLOOKUP(DATEDIF(O56,P56,"m"),[1]Parameters!$L$2:$M$6,2,1),(DATEDIF(O56,P56,"m")+1)/12)</f>
        <v>1</v>
      </c>
      <c r="AP56" s="26" t="n">
        <f aca="false">(AJ56*(SUM(AD56,AE56,AF56,AH56,AI56,AK56,AL56,AN56)*K56+AG56)+AM56*K56)*AO56</f>
        <v>11986643.8356164</v>
      </c>
      <c r="AQ56" s="27" t="s">
        <v>607</v>
      </c>
    </row>
    <row r="57" customFormat="false" ht="13.8" hidden="false" customHeight="false" outlineLevel="0" collapsed="false">
      <c r="A57" s="17" t="s">
        <v>613</v>
      </c>
      <c r="B57" s="17" t="s">
        <v>600</v>
      </c>
      <c r="C57" s="0" t="s">
        <v>523</v>
      </c>
      <c r="D57" s="17" t="s">
        <v>547</v>
      </c>
      <c r="E57" s="18" t="s">
        <v>616</v>
      </c>
      <c r="F57" s="19" t="n">
        <v>0</v>
      </c>
      <c r="G57" s="18" t="s">
        <v>602</v>
      </c>
      <c r="H57" s="18" t="s">
        <v>212</v>
      </c>
      <c r="I57" s="18" t="s">
        <v>604</v>
      </c>
      <c r="J57" s="19" t="n">
        <v>410000000</v>
      </c>
      <c r="K57" s="19" t="n">
        <v>400000000</v>
      </c>
      <c r="L57" s="0" t="n">
        <v>2020</v>
      </c>
      <c r="M57" s="20" t="n">
        <v>43831</v>
      </c>
      <c r="N57" s="20" t="n">
        <v>43831</v>
      </c>
      <c r="O57" s="20" t="n">
        <v>43831</v>
      </c>
      <c r="P57" s="20" t="n">
        <v>44196</v>
      </c>
      <c r="Q57" s="21" t="s">
        <v>605</v>
      </c>
      <c r="R57" s="21" t="s">
        <v>605</v>
      </c>
      <c r="S57" s="19" t="s">
        <v>606</v>
      </c>
      <c r="T57" s="21" t="s">
        <v>605</v>
      </c>
      <c r="U57" s="21" t="s">
        <v>605</v>
      </c>
      <c r="V57" s="21" t="s">
        <v>605</v>
      </c>
      <c r="W57" s="21" t="s">
        <v>605</v>
      </c>
      <c r="X57" s="21" t="s">
        <v>605</v>
      </c>
      <c r="Y57" s="21" t="s">
        <v>605</v>
      </c>
      <c r="Z57" s="21" t="s">
        <v>605</v>
      </c>
      <c r="AA57" s="20" t="n">
        <f aca="false">DATE(YEAR(O57)+1,MONTH(O57),DAY(O57))</f>
        <v>44197</v>
      </c>
      <c r="AB57" s="0" t="n">
        <f aca="false">IF(G57="Trong nước", DATEDIF(DATE(YEAR(M57),MONTH(M57),1),DATE(YEAR(N57),MONTH(N57),1),"m"), DATEDIF(DATE(L57,1,1),DATE(YEAR(N57),MONTH(N57),1),"m"))</f>
        <v>0</v>
      </c>
      <c r="AC57" s="0" t="str">
        <f aca="false">VLOOKUP(AB57,[1]Parameters!$A$2:$B$6,2,1)</f>
        <v>&lt;6</v>
      </c>
      <c r="AD57" s="22" t="n">
        <f aca="false">IF(J57&lt;=[1]Parameters!$Y$2,INDEX('[1]Bieu phi VCX'!$D$8:$N$33,MATCH(E57,'[1]Bieu phi VCX'!$A$8:$A$33,0),MATCH(AC57,'[1]Bieu phi VCX'!$D$7:$I$7,)),INDEX('[1]Bieu phi VCX'!$J$8:$O$33,MATCH(E57,'[1]Bieu phi VCX'!$A$8:$A$33,0),MATCH(AC57,'[1]Bieu phi VCX'!$J$7:$O$7,)))</f>
        <v>0.0175</v>
      </c>
      <c r="AE57" s="22" t="n">
        <f aca="false">IF(Q57="Y",[1]Parameters!$Z$2,0)</f>
        <v>0.0005</v>
      </c>
      <c r="AF57" s="22" t="n">
        <f aca="false">IF(R57="Y", INDEX('[1]Bieu phi VCX'!$R$8:$W$33,MATCH(E57,'[1]Bieu phi VCX'!$A$8:$A$33,0),MATCH(AC57,'[1]Bieu phi VCX'!$R$7:$V$7,0)), 0)</f>
        <v>0</v>
      </c>
      <c r="AG57" s="19" t="n">
        <f aca="false">VLOOKUP(S57,[1]Parameters!$F$2:$G$5,2,0)</f>
        <v>0</v>
      </c>
      <c r="AH57" s="22" t="n">
        <f aca="false">IF(T57="Y", INDEX('[1]Bieu phi VCX'!$X$8:$AB$33,MATCH(E57,'[1]Bieu phi VCX'!$A$8:$A$33,0),MATCH(AC57,'[1]Bieu phi VCX'!$X$7:$AB$7,0)),0)</f>
        <v>0.001</v>
      </c>
      <c r="AI57" s="23" t="n">
        <f aca="false">IF(U57="Y",INDEX('[1]Bieu phi VCX'!$AJ$8:$AL$33,MATCH(E57,'[1]Bieu phi VCX'!$A$8:$A$33,0),MATCH(VLOOKUP(F57,[1]Parameters!$I$2:$J$4,2),'[1]Bieu phi VCX'!$AJ$7:$AL$7,0))-AD57, 0)</f>
        <v>0.0325</v>
      </c>
      <c r="AJ57" s="0" t="n">
        <f aca="false">IF(V57="Y",[1]Parameters!$AA$2,1)</f>
        <v>1.5</v>
      </c>
      <c r="AK57" s="22" t="n">
        <f aca="false">IF(W57="Y", INDEX('[1]Bieu phi VCX'!$AE$8:$AE$33,MATCH(E57,'[1]Bieu phi VCX'!$A$8:$A$33,0),0),0)</f>
        <v>0.0025</v>
      </c>
      <c r="AL57" s="22" t="n">
        <f aca="false">IF(X57="Y",IF(AB57&lt;120,IF(OR(E57='[1]Bieu phi VCX'!$A$24,E57='[1]Bieu phi VCX'!$A$25,E57='[1]Bieu phi VCX'!$A$27),0.2%,IF(OR(AND(OR(H57="SEDAN",H57="HATCHBACK"),J57&gt;[1]Parameters!$AB$2),AND(OR(H57="SEDAN",H57="HATCHBACK"),I57="GERMANY")),INDEX('[1]Bieu phi VCX'!$AF$8:$AF$33,MATCH(E57,'[1]Bieu phi VCX'!$A$8:$A$33,0),0),INDEX('[1]Bieu phi VCX'!$AG$8:$AG$33,MATCH(E57,'[1]Bieu phi VCX'!$A$8:$A$33,0),0))),INDEX('[1]Bieu phi VCX'!$AH$8:$AH$33,MATCH(E57,'[1]Bieu phi VCX'!$A$8:$A$33,0),0)),0)</f>
        <v>0.0005</v>
      </c>
      <c r="AM57" s="22" t="n">
        <f aca="false">IF(Y57="Y",IF(P57-O57&gt;[1]Parameters!$AC$2,1.5%*15/365,1.5%*(P57-O57)/365),0)</f>
        <v>0.000616438356164384</v>
      </c>
      <c r="AN57" s="24" t="n">
        <f aca="false">IF(Z57="Y",[1]Parameters!$AD$2,0)</f>
        <v>0.003</v>
      </c>
      <c r="AO57" s="25" t="n">
        <f aca="false">IF(P57&lt;=AA57,VLOOKUP(DATEDIF(O57,P57,"m"),[1]Parameters!$L$2:$M$6,2,1),(DATEDIF(O57,P57,"m")+1)/12)</f>
        <v>1</v>
      </c>
      <c r="AP57" s="26" t="n">
        <f aca="false">(AJ57*(SUM(AD57,AE57,AF57,AH57,AI57,AK57,AL57,AN57)*K57+AG57)+AM57*K57)*AO57</f>
        <v>34746575.3424658</v>
      </c>
      <c r="AQ57" s="27" t="s">
        <v>607</v>
      </c>
    </row>
    <row r="58" customFormat="false" ht="13.8" hidden="false" customHeight="false" outlineLevel="0" collapsed="false">
      <c r="A58" s="17"/>
      <c r="B58" s="17" t="s">
        <v>608</v>
      </c>
      <c r="C58" s="0" t="s">
        <v>523</v>
      </c>
      <c r="D58" s="17" t="s">
        <v>547</v>
      </c>
      <c r="E58" s="18" t="s">
        <v>616</v>
      </c>
      <c r="F58" s="19" t="n">
        <v>0</v>
      </c>
      <c r="G58" s="18" t="s">
        <v>602</v>
      </c>
      <c r="H58" s="18" t="s">
        <v>212</v>
      </c>
      <c r="I58" s="18" t="s">
        <v>604</v>
      </c>
      <c r="J58" s="19" t="n">
        <v>500000000</v>
      </c>
      <c r="K58" s="19" t="n">
        <v>400000000</v>
      </c>
      <c r="L58" s="0" t="n">
        <v>2017</v>
      </c>
      <c r="M58" s="20" t="n">
        <v>42736</v>
      </c>
      <c r="N58" s="20" t="n">
        <v>43831</v>
      </c>
      <c r="O58" s="20" t="n">
        <v>43831</v>
      </c>
      <c r="P58" s="20" t="n">
        <v>44196</v>
      </c>
      <c r="Q58" s="21" t="s">
        <v>605</v>
      </c>
      <c r="R58" s="21" t="s">
        <v>605</v>
      </c>
      <c r="S58" s="19" t="s">
        <v>606</v>
      </c>
      <c r="T58" s="21" t="s">
        <v>605</v>
      </c>
      <c r="U58" s="21" t="s">
        <v>605</v>
      </c>
      <c r="V58" s="21" t="s">
        <v>605</v>
      </c>
      <c r="W58" s="21" t="s">
        <v>605</v>
      </c>
      <c r="X58" s="21" t="s">
        <v>605</v>
      </c>
      <c r="Y58" s="21" t="s">
        <v>605</v>
      </c>
      <c r="Z58" s="21" t="s">
        <v>605</v>
      </c>
      <c r="AA58" s="20" t="n">
        <f aca="false">DATE(YEAR(O58)+1,MONTH(O58),DAY(O58))</f>
        <v>44197</v>
      </c>
      <c r="AB58" s="0" t="n">
        <f aca="false">IF(G58="Trong nước", DATEDIF(DATE(YEAR(M58),MONTH(M58),1),DATE(YEAR(N58),MONTH(N58),1),"m"), DATEDIF(DATE(L58,1,1),DATE(YEAR(N58),MONTH(N58),1),"m"))</f>
        <v>36</v>
      </c>
      <c r="AC58" s="0" t="str">
        <f aca="false">VLOOKUP(AB58,[1]Parameters!$A$2:$B$6,2,1)</f>
        <v>36-72</v>
      </c>
      <c r="AD58" s="22" t="n">
        <f aca="false">IF(J58&lt;=[1]Parameters!$Y$2,INDEX('[1]Bieu phi VCX'!$D$8:$N$33,MATCH(E58,'[1]Bieu phi VCX'!$A$8:$A$33,0),MATCH(AC58,'[1]Bieu phi VCX'!$D$7:$I$7,)),INDEX('[1]Bieu phi VCX'!$J$8:$O$33,MATCH(E58,'[1]Bieu phi VCX'!$A$8:$A$33,0),MATCH(AC58,'[1]Bieu phi VCX'!$J$7:$O$7,)))</f>
        <v>0.019</v>
      </c>
      <c r="AE58" s="22" t="n">
        <f aca="false">IF(Q58="Y",[1]Parameters!$Z$2,0)</f>
        <v>0.0005</v>
      </c>
      <c r="AF58" s="22" t="n">
        <f aca="false">IF(R58="Y", INDEX('[1]Bieu phi VCX'!$R$8:$W$33,MATCH(E58,'[1]Bieu phi VCX'!$A$8:$A$33,0),MATCH(AC58,'[1]Bieu phi VCX'!$R$7:$V$7,0)), 0)</f>
        <v>0.0015</v>
      </c>
      <c r="AG58" s="19" t="n">
        <f aca="false">VLOOKUP(S58,[1]Parameters!$F$2:$G$5,2,0)</f>
        <v>0</v>
      </c>
      <c r="AH58" s="22" t="n">
        <f aca="false">IF(T58="Y", INDEX('[1]Bieu phi VCX'!$X$8:$AB$33,MATCH(E58,'[1]Bieu phi VCX'!$A$8:$A$33,0),MATCH(AC58,'[1]Bieu phi VCX'!$X$7:$AB$7,0)),0)</f>
        <v>0.0015</v>
      </c>
      <c r="AI58" s="23" t="n">
        <f aca="false">IF(U58="Y",INDEX('[1]Bieu phi VCX'!$AJ$8:$AL$33,MATCH(E58,'[1]Bieu phi VCX'!$A$8:$A$33,0),MATCH(VLOOKUP(F58,[1]Parameters!$I$2:$J$4,2),'[1]Bieu phi VCX'!$AJ$7:$AL$7,0))-AD58, 0)</f>
        <v>0.031</v>
      </c>
      <c r="AJ58" s="0" t="n">
        <f aca="false">IF(V58="Y",[1]Parameters!$AA$2,1)</f>
        <v>1.5</v>
      </c>
      <c r="AK58" s="22" t="n">
        <f aca="false">IF(W58="Y", INDEX('[1]Bieu phi VCX'!$AE$8:$AE$33,MATCH(E58,'[1]Bieu phi VCX'!$A$8:$A$33,0),0),0)</f>
        <v>0.0025</v>
      </c>
      <c r="AL58" s="22" t="n">
        <f aca="false">IF(X58="Y",IF(AB58&lt;120,IF(OR(E58='[1]Bieu phi VCX'!$A$24,E58='[1]Bieu phi VCX'!$A$25,E58='[1]Bieu phi VCX'!$A$27),0.2%,IF(OR(AND(OR(H58="SEDAN",H58="HATCHBACK"),J58&gt;[1]Parameters!$AB$2),AND(OR(H58="SEDAN",H58="HATCHBACK"),I58="GERMANY")),INDEX('[1]Bieu phi VCX'!$AF$8:$AF$33,MATCH(E58,'[1]Bieu phi VCX'!$A$8:$A$33,0),0),INDEX('[1]Bieu phi VCX'!$AG$8:$AG$33,MATCH(E58,'[1]Bieu phi VCX'!$A$8:$A$33,0),0))),INDEX('[1]Bieu phi VCX'!$AH$8:$AH$33,MATCH(E58,'[1]Bieu phi VCX'!$A$8:$A$33,0),0)),0)</f>
        <v>0.0005</v>
      </c>
      <c r="AM58" s="22" t="n">
        <f aca="false">IF(Y58="Y",IF(P58-O58&gt;[1]Parameters!$AC$2,1.5%*15/365,1.5%*(P58-O58)/365),0)</f>
        <v>0.000616438356164384</v>
      </c>
      <c r="AN58" s="24" t="n">
        <f aca="false">IF(Z58="Y",[1]Parameters!$AD$2,0)</f>
        <v>0.003</v>
      </c>
      <c r="AO58" s="25" t="n">
        <f aca="false">IF(P58&lt;=AA58,VLOOKUP(DATEDIF(O58,P58,"m"),[1]Parameters!$L$2:$M$6,2,1),(DATEDIF(O58,P58,"m")+1)/12)</f>
        <v>1</v>
      </c>
      <c r="AP58" s="26" t="n">
        <f aca="false">(AJ58*(SUM(AD58,AE58,AF58,AH58,AI58,AK58,AL58,AN58)*K58+AG58)+AM58*K58)*AO58</f>
        <v>35946575.3424658</v>
      </c>
      <c r="AQ58" s="27" t="s">
        <v>607</v>
      </c>
    </row>
    <row r="59" customFormat="false" ht="13.8" hidden="false" customHeight="false" outlineLevel="0" collapsed="false">
      <c r="A59" s="17"/>
      <c r="B59" s="17" t="s">
        <v>609</v>
      </c>
      <c r="C59" s="0" t="s">
        <v>523</v>
      </c>
      <c r="D59" s="17" t="s">
        <v>547</v>
      </c>
      <c r="E59" s="18" t="s">
        <v>616</v>
      </c>
      <c r="F59" s="19" t="n">
        <v>0</v>
      </c>
      <c r="G59" s="18" t="s">
        <v>602</v>
      </c>
      <c r="H59" s="18" t="s">
        <v>212</v>
      </c>
      <c r="I59" s="18" t="s">
        <v>604</v>
      </c>
      <c r="J59" s="19" t="n">
        <v>450000000</v>
      </c>
      <c r="K59" s="19" t="n">
        <v>400000000</v>
      </c>
      <c r="L59" s="0" t="n">
        <v>2014</v>
      </c>
      <c r="M59" s="20" t="n">
        <v>41640</v>
      </c>
      <c r="N59" s="20" t="n">
        <v>43831</v>
      </c>
      <c r="O59" s="20" t="n">
        <v>43831</v>
      </c>
      <c r="P59" s="20" t="n">
        <v>44196</v>
      </c>
      <c r="Q59" s="21" t="s">
        <v>605</v>
      </c>
      <c r="R59" s="21" t="s">
        <v>605</v>
      </c>
      <c r="S59" s="19" t="s">
        <v>606</v>
      </c>
      <c r="T59" s="21" t="s">
        <v>605</v>
      </c>
      <c r="U59" s="21" t="s">
        <v>605</v>
      </c>
      <c r="V59" s="21" t="s">
        <v>605</v>
      </c>
      <c r="W59" s="21" t="s">
        <v>605</v>
      </c>
      <c r="X59" s="21" t="s">
        <v>605</v>
      </c>
      <c r="Y59" s="21" t="s">
        <v>605</v>
      </c>
      <c r="Z59" s="21" t="s">
        <v>605</v>
      </c>
      <c r="AA59" s="20" t="n">
        <f aca="false">DATE(YEAR(O59)+1,MONTH(O59),DAY(O59))</f>
        <v>44197</v>
      </c>
      <c r="AB59" s="0" t="n">
        <f aca="false">IF(G59="Trong nước", DATEDIF(DATE(YEAR(M59),MONTH(M59),1),DATE(YEAR(N59),MONTH(N59),1),"m"), DATEDIF(DATE(L59,1,1),DATE(YEAR(N59),MONTH(N59),1),"m"))</f>
        <v>72</v>
      </c>
      <c r="AC59" s="0" t="str">
        <f aca="false">VLOOKUP(AB59,[1]Parameters!$A$2:$B$6,2,1)</f>
        <v>72-120</v>
      </c>
      <c r="AD59" s="22" t="n">
        <f aca="false">IF(J59&lt;=[1]Parameters!$Y$2,INDEX('[1]Bieu phi VCX'!$D$8:$N$33,MATCH(E59,'[1]Bieu phi VCX'!$A$8:$A$33,0),MATCH(AC59,'[1]Bieu phi VCX'!$D$7:$I$7,)),INDEX('[1]Bieu phi VCX'!$J$8:$O$33,MATCH(E59,'[1]Bieu phi VCX'!$A$8:$A$33,0),MATCH(AC59,'[1]Bieu phi VCX'!$J$7:$O$7,)))</f>
        <v>0.021</v>
      </c>
      <c r="AE59" s="22" t="n">
        <f aca="false">IF(Q59="Y",[1]Parameters!$Z$2,0)</f>
        <v>0.0005</v>
      </c>
      <c r="AF59" s="22" t="n">
        <f aca="false">IF(R59="Y", INDEX('[1]Bieu phi VCX'!$R$8:$W$33,MATCH(E59,'[1]Bieu phi VCX'!$A$8:$A$33,0),MATCH(AC59,'[1]Bieu phi VCX'!$R$7:$V$7,0)), 0)</f>
        <v>0.0025</v>
      </c>
      <c r="AG59" s="19" t="n">
        <f aca="false">VLOOKUP(S59,[1]Parameters!$F$2:$G$5,2,0)</f>
        <v>0</v>
      </c>
      <c r="AH59" s="22" t="n">
        <f aca="false">IF(T59="Y", INDEX('[1]Bieu phi VCX'!$X$8:$AB$33,MATCH(E59,'[1]Bieu phi VCX'!$A$8:$A$33,0),MATCH(AC59,'[1]Bieu phi VCX'!$X$7:$AB$7,0)),0)</f>
        <v>0.0025</v>
      </c>
      <c r="AI59" s="23" t="n">
        <f aca="false">IF(U59="Y",INDEX('[1]Bieu phi VCX'!$AJ$8:$AL$33,MATCH(E59,'[1]Bieu phi VCX'!$A$8:$A$33,0),MATCH(VLOOKUP(F59,[1]Parameters!$I$2:$J$4,2),'[1]Bieu phi VCX'!$AJ$7:$AL$7,0))-AD59, 0)</f>
        <v>0.029</v>
      </c>
      <c r="AJ59" s="0" t="n">
        <f aca="false">IF(V59="Y",[1]Parameters!$AA$2,1)</f>
        <v>1.5</v>
      </c>
      <c r="AK59" s="22" t="n">
        <f aca="false">IF(W59="Y", INDEX('[1]Bieu phi VCX'!$AE$8:$AE$33,MATCH(E59,'[1]Bieu phi VCX'!$A$8:$A$33,0),0),0)</f>
        <v>0.0025</v>
      </c>
      <c r="AL59" s="22" t="n">
        <f aca="false">IF(X59="Y",IF(AB59&lt;120,IF(OR(E59='[1]Bieu phi VCX'!$A$24,E59='[1]Bieu phi VCX'!$A$25,E59='[1]Bieu phi VCX'!$A$27),0.2%,IF(OR(AND(OR(H59="SEDAN",H59="HATCHBACK"),J59&gt;[1]Parameters!$AB$2),AND(OR(H59="SEDAN",H59="HATCHBACK"),I59="GERMANY")),INDEX('[1]Bieu phi VCX'!$AF$8:$AF$33,MATCH(E59,'[1]Bieu phi VCX'!$A$8:$A$33,0),0),INDEX('[1]Bieu phi VCX'!$AG$8:$AG$33,MATCH(E59,'[1]Bieu phi VCX'!$A$8:$A$33,0),0))),INDEX('[1]Bieu phi VCX'!$AH$8:$AH$33,MATCH(E59,'[1]Bieu phi VCX'!$A$8:$A$33,0),0)),0)</f>
        <v>0.0005</v>
      </c>
      <c r="AM59" s="22" t="n">
        <f aca="false">IF(Y59="Y",IF(P59-O59&gt;[1]Parameters!$AC$2,1.5%*15/365,1.5%*(P59-O59)/365),0)</f>
        <v>0.000616438356164384</v>
      </c>
      <c r="AN59" s="24" t="n">
        <f aca="false">IF(Z59="Y",[1]Parameters!$AD$2,0)</f>
        <v>0.003</v>
      </c>
      <c r="AO59" s="25" t="n">
        <f aca="false">IF(P59&lt;=AA59,VLOOKUP(DATEDIF(O59,P59,"m"),[1]Parameters!$L$2:$M$6,2,1),(DATEDIF(O59,P59,"m")+1)/12)</f>
        <v>1</v>
      </c>
      <c r="AP59" s="26" t="n">
        <f aca="false">(AJ59*(SUM(AD59,AE59,AF59,AH59,AI59,AK59,AL59,AN59)*K59+AG59)+AM59*K59)*AO59</f>
        <v>37146575.3424658</v>
      </c>
      <c r="AQ59" s="27" t="s">
        <v>607</v>
      </c>
    </row>
    <row r="60" customFormat="false" ht="13.8" hidden="false" customHeight="false" outlineLevel="0" collapsed="false">
      <c r="A60" s="17"/>
      <c r="B60" s="17" t="s">
        <v>610</v>
      </c>
      <c r="C60" s="0" t="s">
        <v>523</v>
      </c>
      <c r="D60" s="17" t="s">
        <v>547</v>
      </c>
      <c r="E60" s="18" t="s">
        <v>616</v>
      </c>
      <c r="F60" s="19" t="n">
        <v>0</v>
      </c>
      <c r="G60" s="18" t="s">
        <v>602</v>
      </c>
      <c r="H60" s="18" t="s">
        <v>212</v>
      </c>
      <c r="I60" s="18" t="s">
        <v>604</v>
      </c>
      <c r="J60" s="19" t="n">
        <v>600000000</v>
      </c>
      <c r="K60" s="19" t="n">
        <v>400000000</v>
      </c>
      <c r="L60" s="0" t="n">
        <v>2010</v>
      </c>
      <c r="M60" s="20" t="n">
        <v>40179</v>
      </c>
      <c r="N60" s="20" t="n">
        <v>43831</v>
      </c>
      <c r="O60" s="20" t="n">
        <v>43831</v>
      </c>
      <c r="P60" s="20" t="n">
        <v>44196</v>
      </c>
      <c r="Q60" s="21" t="s">
        <v>605</v>
      </c>
      <c r="R60" s="21" t="s">
        <v>605</v>
      </c>
      <c r="S60" s="19" t="s">
        <v>606</v>
      </c>
      <c r="T60" s="21" t="s">
        <v>605</v>
      </c>
      <c r="U60" s="21" t="s">
        <v>605</v>
      </c>
      <c r="V60" s="21" t="s">
        <v>605</v>
      </c>
      <c r="W60" s="21" t="s">
        <v>605</v>
      </c>
      <c r="X60" s="21" t="s">
        <v>605</v>
      </c>
      <c r="Y60" s="21" t="s">
        <v>605</v>
      </c>
      <c r="Z60" s="21" t="s">
        <v>605</v>
      </c>
      <c r="AA60" s="20" t="n">
        <f aca="false">DATE(YEAR(O60)+1,MONTH(O60),DAY(O60))</f>
        <v>44197</v>
      </c>
      <c r="AB60" s="0" t="n">
        <f aca="false">IF(G60="Trong nước", DATEDIF(DATE(YEAR(M60),MONTH(M60),1),DATE(YEAR(N60),MONTH(N60),1),"m"), DATEDIF(DATE(L60,1,1),DATE(YEAR(N60),MONTH(N60),1),"m"))</f>
        <v>120</v>
      </c>
      <c r="AC60" s="0" t="str">
        <f aca="false">VLOOKUP(AB60,[1]Parameters!$A$2:$B$6,2,1)</f>
        <v>&gt;=120</v>
      </c>
      <c r="AD60" s="22" t="n">
        <f aca="false">IF(J60&lt;=[1]Parameters!$Y$2,INDEX('[1]Bieu phi VCX'!$D$8:$N$33,MATCH(E60,'[1]Bieu phi VCX'!$A$8:$A$33,0),MATCH(AC60,'[1]Bieu phi VCX'!$D$7:$I$7,)),INDEX('[1]Bieu phi VCX'!$J$8:$O$33,MATCH(E60,'[1]Bieu phi VCX'!$A$8:$A$33,0),MATCH(AC60,'[1]Bieu phi VCX'!$J$7:$O$7,)))</f>
        <v>0.025</v>
      </c>
      <c r="AE60" s="22" t="n">
        <f aca="false">IF(Q60="Y",[1]Parameters!$Z$2,0)</f>
        <v>0.0005</v>
      </c>
      <c r="AF60" s="22" t="n">
        <f aca="false">IF(R60="Y", INDEX('[1]Bieu phi VCX'!$R$8:$W$33,MATCH(E60,'[1]Bieu phi VCX'!$A$8:$A$33,0),MATCH(AC60,'[1]Bieu phi VCX'!$R$7:$V$7,0)), 0)</f>
        <v>0.0035</v>
      </c>
      <c r="AG60" s="19" t="n">
        <f aca="false">VLOOKUP(S60,[1]Parameters!$F$2:$G$5,2,0)</f>
        <v>0</v>
      </c>
      <c r="AH60" s="22" t="n">
        <f aca="false">IF(T60="Y", INDEX('[1]Bieu phi VCX'!$X$8:$AB$33,MATCH(E60,'[1]Bieu phi VCX'!$A$8:$A$33,0),MATCH(AC60,'[1]Bieu phi VCX'!$X$7:$AB$7,0)),0)</f>
        <v>0.0035</v>
      </c>
      <c r="AI60" s="23" t="n">
        <f aca="false">IF(U60="Y",INDEX('[1]Bieu phi VCX'!$AJ$8:$AL$33,MATCH(E60,'[1]Bieu phi VCX'!$A$8:$A$33,0),MATCH(VLOOKUP(F60,[1]Parameters!$I$2:$J$4,2),'[1]Bieu phi VCX'!$AJ$7:$AL$7,0))-AD60, 0)</f>
        <v>0.025</v>
      </c>
      <c r="AJ60" s="0" t="n">
        <f aca="false">IF(V60="Y",[1]Parameters!$AA$2,1)</f>
        <v>1.5</v>
      </c>
      <c r="AK60" s="22" t="n">
        <f aca="false">IF(W60="Y", INDEX('[1]Bieu phi VCX'!$AE$8:$AE$33,MATCH(E60,'[1]Bieu phi VCX'!$A$8:$A$33,0),0),0)</f>
        <v>0.0025</v>
      </c>
      <c r="AL60" s="22" t="n">
        <f aca="false">IF(X60="Y",IF(AB60&lt;120,IF(OR(E60='[1]Bieu phi VCX'!$A$24,E60='[1]Bieu phi VCX'!$A$25,E60='[1]Bieu phi VCX'!$A$27),0.2%,IF(OR(AND(OR(H60="SEDAN",H60="HATCHBACK"),J60&gt;[1]Parameters!$AB$2),AND(OR(H60="SEDAN",H60="HATCHBACK"),I60="GERMANY")),INDEX('[1]Bieu phi VCX'!$AF$8:$AF$33,MATCH(E60,'[1]Bieu phi VCX'!$A$8:$A$33,0),0),INDEX('[1]Bieu phi VCX'!$AG$8:$AG$33,MATCH(E60,'[1]Bieu phi VCX'!$A$8:$A$33,0),0))),INDEX('[1]Bieu phi VCX'!$AH$8:$AH$33,MATCH(E60,'[1]Bieu phi VCX'!$A$8:$A$33,0),0)),0)</f>
        <v>0.0015</v>
      </c>
      <c r="AM60" s="22" t="n">
        <f aca="false">IF(Y60="Y",IF(P60-O60&gt;[1]Parameters!$AC$2,1.5%*15/365,1.5%*(P60-O60)/365),0)</f>
        <v>0.000616438356164384</v>
      </c>
      <c r="AN60" s="24" t="n">
        <f aca="false">IF(Z60="Y",[1]Parameters!$AD$2,0)</f>
        <v>0.003</v>
      </c>
      <c r="AO60" s="25" t="n">
        <f aca="false">IF(P60&lt;=AA60,VLOOKUP(DATEDIF(O60,P60,"m"),[1]Parameters!$L$2:$M$6,2,1),(DATEDIF(O60,P60,"m")+1)/12)</f>
        <v>1</v>
      </c>
      <c r="AP60" s="26" t="n">
        <f aca="false">(AJ60*(SUM(AD60,AE60,AF60,AH60,AI60,AK60,AL60,AN60)*K60+AG60)+AM60*K60)*AO60</f>
        <v>38946575.3424657</v>
      </c>
      <c r="AQ60" s="27" t="s">
        <v>607</v>
      </c>
    </row>
    <row r="61" customFormat="false" ht="13.8" hidden="false" customHeight="false" outlineLevel="0" collapsed="false">
      <c r="A61" s="17"/>
      <c r="B61" s="17" t="s">
        <v>611</v>
      </c>
      <c r="C61" s="0" t="s">
        <v>523</v>
      </c>
      <c r="D61" s="17" t="s">
        <v>547</v>
      </c>
      <c r="E61" s="18" t="s">
        <v>616</v>
      </c>
      <c r="F61" s="19" t="n">
        <v>0</v>
      </c>
      <c r="G61" s="18" t="s">
        <v>602</v>
      </c>
      <c r="H61" s="18" t="s">
        <v>212</v>
      </c>
      <c r="I61" s="18" t="s">
        <v>604</v>
      </c>
      <c r="J61" s="19" t="n">
        <v>600000000</v>
      </c>
      <c r="K61" s="19" t="n">
        <v>100000000</v>
      </c>
      <c r="L61" s="0" t="n">
        <v>2005</v>
      </c>
      <c r="M61" s="20" t="n">
        <v>38353</v>
      </c>
      <c r="N61" s="20" t="n">
        <v>43831</v>
      </c>
      <c r="O61" s="20" t="n">
        <v>43831</v>
      </c>
      <c r="P61" s="20" t="n">
        <v>44196</v>
      </c>
      <c r="Q61" s="21" t="s">
        <v>605</v>
      </c>
      <c r="R61" s="21" t="s">
        <v>605</v>
      </c>
      <c r="S61" s="19" t="n">
        <v>9000000</v>
      </c>
      <c r="T61" s="21" t="s">
        <v>605</v>
      </c>
      <c r="U61" s="21" t="s">
        <v>605</v>
      </c>
      <c r="V61" s="21" t="s">
        <v>605</v>
      </c>
      <c r="W61" s="21" t="s">
        <v>605</v>
      </c>
      <c r="X61" s="21" t="s">
        <v>605</v>
      </c>
      <c r="Y61" s="21" t="s">
        <v>605</v>
      </c>
      <c r="Z61" s="21" t="s">
        <v>605</v>
      </c>
      <c r="AA61" s="20" t="n">
        <f aca="false">DATE(YEAR(O61)+1,MONTH(O61),DAY(O61))</f>
        <v>44197</v>
      </c>
      <c r="AB61" s="0" t="n">
        <f aca="false">IF(G61="Trong nước", DATEDIF(DATE(YEAR(M61),MONTH(M61),1),DATE(YEAR(N61),MONTH(N61),1),"m"), DATEDIF(DATE(L61,1,1),DATE(YEAR(N61),MONTH(N61),1),"m"))</f>
        <v>180</v>
      </c>
      <c r="AC61" s="0" t="str">
        <f aca="false">VLOOKUP(AB61,[1]Parameters!$A$2:$B$7,2,1)</f>
        <v>&gt;=180</v>
      </c>
      <c r="AD61" s="22" t="n">
        <f aca="false">IF(J61&lt;=[1]Parameters!$Y$2,INDEX('[1]Bieu phi VCX'!$D$8:$N$33,MATCH(E61,'[1]Bieu phi VCX'!$A$8:$A$33,0),MATCH(AC61,'[1]Bieu phi VCX'!$D$7:$I$7,)),INDEX('[1]Bieu phi VCX'!$J$8:$O$33,MATCH(E61,'[1]Bieu phi VCX'!$A$8:$A$33,0),MATCH(AC61,'[1]Bieu phi VCX'!$J$7:$O$7,)))</f>
        <v>0.025</v>
      </c>
      <c r="AE61" s="22" t="n">
        <f aca="false">IF(Q61="Y",[1]Parameters!$Z$2,0)</f>
        <v>0.0005</v>
      </c>
      <c r="AF61" s="22" t="n">
        <f aca="false">IF(R61="Y", INDEX('[1]Bieu phi VCX'!$R$8:$W$33,MATCH(E61,'[1]Bieu phi VCX'!$A$8:$A$33,0),MATCH(AC61,'[1]Bieu phi VCX'!$R$7:$W$7,0)), 0)</f>
        <v>0.0045</v>
      </c>
      <c r="AG61" s="19" t="n">
        <f aca="false">VLOOKUP(S61,[1]Parameters!$F$2:$G$5,2,0)</f>
        <v>1400000</v>
      </c>
      <c r="AH61" s="22" t="n">
        <f aca="false">IF(T61="Y", INDEX('[1]Bieu phi VCX'!$X$8:$AC$33,MATCH(E61,'[1]Bieu phi VCX'!$A$8:$A$33,0),MATCH(AC61,'[1]Bieu phi VCX'!$X$7:$AC$7,0)),0)</f>
        <v>0.0035</v>
      </c>
      <c r="AI61" s="23" t="n">
        <f aca="false">IF(U61="Y",INDEX('[1]Bieu phi VCX'!$AJ$8:$AL$33,MATCH(E61,'[1]Bieu phi VCX'!$A$8:$A$33,0),MATCH(VLOOKUP(F61,[1]Parameters!$I$2:$J$4,2),'[1]Bieu phi VCX'!$AJ$7:$AL$7,0))-AD61, 0)</f>
        <v>0.025</v>
      </c>
      <c r="AJ61" s="0" t="n">
        <f aca="false">IF(V61="Y",[1]Parameters!$AA$2,1)</f>
        <v>1.5</v>
      </c>
      <c r="AK61" s="22" t="n">
        <f aca="false">IF(W61="Y", INDEX('[1]Bieu phi VCX'!$AE$8:$AE$33,MATCH(E61,'[1]Bieu phi VCX'!$A$8:$A$33,0),0),0)</f>
        <v>0.0025</v>
      </c>
      <c r="AL61" s="22" t="n">
        <f aca="false">IF(X61="Y",IF(AB61&lt;120,IF(OR(E61='[1]Bieu phi VCX'!$A$24,E61='[1]Bieu phi VCX'!$A$25,E61='[1]Bieu phi VCX'!$A$27),0.2%,IF(OR(AND(OR(H61="SEDAN",H61="HATCHBACK"),J61&gt;[1]Parameters!$AB$2),AND(OR(H61="SEDAN",H61="HATCHBACK"),I61="GERMANY")),INDEX('[1]Bieu phi VCX'!$AF$8:$AF$33,MATCH(E61,'[1]Bieu phi VCX'!$A$8:$A$33,0),0),INDEX('[1]Bieu phi VCX'!$AG$8:$AG$33,MATCH(E61,'[1]Bieu phi VCX'!$A$8:$A$33,0),0))),INDEX('[1]Bieu phi VCX'!$AH$8:$AH$33,MATCH(E61,'[1]Bieu phi VCX'!$A$8:$A$33,0),0)),0)</f>
        <v>0.0015</v>
      </c>
      <c r="AM61" s="22" t="n">
        <f aca="false">IF(Y61="Y",IF(P61-O61&gt;[1]Parameters!$AC$2,1.5%*15/365,1.5%*(P61-O61)/365),0)</f>
        <v>0.000616438356164384</v>
      </c>
      <c r="AN61" s="24" t="n">
        <f aca="false">IF(Z61="Y",[1]Parameters!$AD$2,0)</f>
        <v>0.003</v>
      </c>
      <c r="AO61" s="25" t="n">
        <f aca="false">IF(P61&lt;=AA61,VLOOKUP(DATEDIF(O61,P61,"m"),[1]Parameters!$L$2:$M$6,2,1),(DATEDIF(O61,P61,"m")+1)/12)</f>
        <v>1</v>
      </c>
      <c r="AP61" s="26" t="n">
        <f aca="false">(AJ61*(SUM(AD61,AE61,AF61,AH61,AI61,AK61,AL61,AN61)*K61+AG61)+AM61*K61)*AO61</f>
        <v>11986643.8356164</v>
      </c>
      <c r="AQ61" s="27" t="s">
        <v>607</v>
      </c>
    </row>
    <row r="62" customFormat="false" ht="13.8" hidden="false" customHeight="false" outlineLevel="0" collapsed="false">
      <c r="A62" s="17" t="s">
        <v>599</v>
      </c>
      <c r="B62" s="17" t="s">
        <v>600</v>
      </c>
      <c r="C62" s="0" t="s">
        <v>523</v>
      </c>
      <c r="D62" s="17" t="s">
        <v>548</v>
      </c>
      <c r="E62" s="18" t="s">
        <v>617</v>
      </c>
      <c r="F62" s="19" t="n">
        <v>0</v>
      </c>
      <c r="G62" s="18" t="s">
        <v>602</v>
      </c>
      <c r="H62" s="18" t="s">
        <v>212</v>
      </c>
      <c r="I62" s="18" t="s">
        <v>604</v>
      </c>
      <c r="J62" s="19" t="n">
        <v>390000000</v>
      </c>
      <c r="K62" s="19" t="n">
        <v>100000000</v>
      </c>
      <c r="L62" s="0" t="n">
        <v>2020</v>
      </c>
      <c r="M62" s="20" t="n">
        <v>43831</v>
      </c>
      <c r="N62" s="20" t="n">
        <v>43831</v>
      </c>
      <c r="O62" s="20" t="n">
        <v>43831</v>
      </c>
      <c r="P62" s="20" t="n">
        <v>44196</v>
      </c>
      <c r="Q62" s="21" t="s">
        <v>605</v>
      </c>
      <c r="R62" s="21" t="s">
        <v>605</v>
      </c>
      <c r="S62" s="19" t="s">
        <v>606</v>
      </c>
      <c r="T62" s="21" t="s">
        <v>605</v>
      </c>
      <c r="U62" s="21" t="s">
        <v>605</v>
      </c>
      <c r="V62" s="21" t="s">
        <v>605</v>
      </c>
      <c r="W62" s="21" t="s">
        <v>605</v>
      </c>
      <c r="X62" s="21" t="s">
        <v>605</v>
      </c>
      <c r="Y62" s="21" t="s">
        <v>605</v>
      </c>
      <c r="Z62" s="21" t="s">
        <v>605</v>
      </c>
      <c r="AA62" s="20" t="n">
        <f aca="false">DATE(YEAR(O62)+1,MONTH(O62),DAY(O62))</f>
        <v>44197</v>
      </c>
      <c r="AB62" s="0" t="n">
        <f aca="false">IF(G62="Trong nước", DATEDIF(DATE(YEAR(M62),MONTH(M62),1),DATE(YEAR(N62),MONTH(N62),1),"m"), DATEDIF(DATE(L62,1,1),DATE(YEAR(N62),MONTH(N62),1),"m"))</f>
        <v>0</v>
      </c>
      <c r="AC62" s="0" t="str">
        <f aca="false">VLOOKUP(AB62,[1]Parameters!$A$2:$B$6,2,1)</f>
        <v>&lt;6</v>
      </c>
      <c r="AD62" s="22" t="n">
        <f aca="false">IF(J62&lt;=[1]Parameters!$Y$2,INDEX('[1]Bieu phi VCX'!$D$8:$N$33,MATCH(E62,'[1]Bieu phi VCX'!$A$8:$A$33,0),MATCH(AC62,'[1]Bieu phi VCX'!$D$7:$I$7,)),INDEX('[1]Bieu phi VCX'!$J$8:$O$33,MATCH(E62,'[1]Bieu phi VCX'!$A$8:$A$33,0),MATCH(AC62,'[1]Bieu phi VCX'!$J$7:$O$7,)))</f>
        <v>0.0185</v>
      </c>
      <c r="AE62" s="22" t="n">
        <f aca="false">IF(Q62="Y",[1]Parameters!$Z$2,0)</f>
        <v>0.0005</v>
      </c>
      <c r="AF62" s="22" t="n">
        <f aca="false">IF(R62="Y", INDEX('[1]Bieu phi VCX'!$R$8:$W$33,MATCH(E62,'[1]Bieu phi VCX'!$A$8:$A$33,0),MATCH(AC62,'[1]Bieu phi VCX'!$R$7:$V$7,0)), 0)</f>
        <v>0</v>
      </c>
      <c r="AG62" s="19" t="n">
        <f aca="false">VLOOKUP(S62,[1]Parameters!$F$2:$G$5,2,0)</f>
        <v>0</v>
      </c>
      <c r="AH62" s="22" t="n">
        <f aca="false">IF(T62="Y", INDEX('[1]Bieu phi VCX'!$X$8:$AB$33,MATCH(E62,'[1]Bieu phi VCX'!$A$8:$A$33,0),MATCH(AC62,'[1]Bieu phi VCX'!$X$7:$AB$7,0)),0)</f>
        <v>0.001</v>
      </c>
      <c r="AI62" s="23" t="n">
        <f aca="false">IF(U62="Y",INDEX('[1]Bieu phi VCX'!$AJ$8:$AL$33,MATCH(E62,'[1]Bieu phi VCX'!$A$8:$A$33,0),MATCH(VLOOKUP(F62,[1]Parameters!$I$2:$J$4,2),'[1]Bieu phi VCX'!$AJ$7:$AL$7,0))-AD62, 0)</f>
        <v>0.0315</v>
      </c>
      <c r="AJ62" s="0" t="n">
        <f aca="false">IF(V62="Y",[1]Parameters!$AA$2,1)</f>
        <v>1.5</v>
      </c>
      <c r="AK62" s="22" t="n">
        <f aca="false">IF(W62="Y", INDEX('[1]Bieu phi VCX'!$AE$8:$AE$33,MATCH(E62,'[1]Bieu phi VCX'!$A$8:$A$33,0),0),0)</f>
        <v>0.0025</v>
      </c>
      <c r="AL62" s="22" t="n">
        <f aca="false">IF(X62="Y",IF(AB62&lt;120,IF(OR(E62='[1]Bieu phi VCX'!$A$24,E62='[1]Bieu phi VCX'!$A$25,E62='[1]Bieu phi VCX'!$A$27),0.2%,IF(OR(AND(OR(H62="SEDAN",H62="HATCHBACK"),J62&gt;[1]Parameters!$AB$2),AND(OR(H62="SEDAN",H62="HATCHBACK"),I62="GERMANY")),INDEX('[1]Bieu phi VCX'!$AF$8:$AF$33,MATCH(E62,'[1]Bieu phi VCX'!$A$8:$A$33,0),0),INDEX('[1]Bieu phi VCX'!$AG$8:$AG$33,MATCH(E62,'[1]Bieu phi VCX'!$A$8:$A$33,0),0))),INDEX('[1]Bieu phi VCX'!$AH$8:$AH$33,MATCH(E62,'[1]Bieu phi VCX'!$A$8:$A$33,0),0)),0)</f>
        <v>0.0005</v>
      </c>
      <c r="AM62" s="22" t="n">
        <f aca="false">IF(Y62="Y",IF(P62-O62&gt;[1]Parameters!$AC$2,1.5%*15/365,1.5%*(P62-O62)/365),0)</f>
        <v>0.000616438356164384</v>
      </c>
      <c r="AN62" s="24" t="n">
        <f aca="false">IF(Z62="Y",[1]Parameters!$AD$2,0)</f>
        <v>0.003</v>
      </c>
      <c r="AO62" s="25" t="n">
        <f aca="false">IF(P62&lt;=AA62,VLOOKUP(DATEDIF(O62,P62,"m"),[1]Parameters!$L$2:$M$6,2,1),(DATEDIF(O62,P62,"m")+1)/12)</f>
        <v>1</v>
      </c>
      <c r="AP62" s="26" t="n">
        <f aca="false">(AJ62*(SUM(AD62,AE62,AF62,AH62,AI62,AK62,AL62,AN62)*K62+AG62)+AM62*K62)*AO62</f>
        <v>8686643.83561644</v>
      </c>
      <c r="AQ62" s="27" t="s">
        <v>607</v>
      </c>
    </row>
    <row r="63" customFormat="false" ht="13.8" hidden="false" customHeight="false" outlineLevel="0" collapsed="false">
      <c r="A63" s="17"/>
      <c r="B63" s="17" t="s">
        <v>608</v>
      </c>
      <c r="C63" s="0" t="s">
        <v>523</v>
      </c>
      <c r="D63" s="17" t="s">
        <v>548</v>
      </c>
      <c r="E63" s="18" t="s">
        <v>617</v>
      </c>
      <c r="F63" s="19" t="n">
        <v>0</v>
      </c>
      <c r="G63" s="18" t="s">
        <v>602</v>
      </c>
      <c r="H63" s="18" t="s">
        <v>212</v>
      </c>
      <c r="I63" s="18" t="s">
        <v>604</v>
      </c>
      <c r="J63" s="19" t="n">
        <v>390000000</v>
      </c>
      <c r="K63" s="19" t="n">
        <v>100000000</v>
      </c>
      <c r="L63" s="0" t="n">
        <v>2017</v>
      </c>
      <c r="M63" s="20" t="n">
        <v>42736</v>
      </c>
      <c r="N63" s="20" t="n">
        <v>43831</v>
      </c>
      <c r="O63" s="20" t="n">
        <v>43831</v>
      </c>
      <c r="P63" s="20" t="n">
        <v>44196</v>
      </c>
      <c r="Q63" s="21" t="s">
        <v>605</v>
      </c>
      <c r="R63" s="21" t="s">
        <v>605</v>
      </c>
      <c r="S63" s="19" t="s">
        <v>606</v>
      </c>
      <c r="T63" s="21" t="s">
        <v>605</v>
      </c>
      <c r="U63" s="21" t="s">
        <v>605</v>
      </c>
      <c r="V63" s="21" t="s">
        <v>605</v>
      </c>
      <c r="W63" s="21" t="s">
        <v>605</v>
      </c>
      <c r="X63" s="21" t="s">
        <v>605</v>
      </c>
      <c r="Y63" s="21" t="s">
        <v>605</v>
      </c>
      <c r="Z63" s="21" t="s">
        <v>605</v>
      </c>
      <c r="AA63" s="20" t="n">
        <f aca="false">DATE(YEAR(O63)+1,MONTH(O63),DAY(O63))</f>
        <v>44197</v>
      </c>
      <c r="AB63" s="0" t="n">
        <f aca="false">IF(G63="Trong nước", DATEDIF(DATE(YEAR(M63),MONTH(M63),1),DATE(YEAR(N63),MONTH(N63),1),"m"), DATEDIF(DATE(L63,1,1),DATE(YEAR(N63),MONTH(N63),1),"m"))</f>
        <v>36</v>
      </c>
      <c r="AC63" s="0" t="str">
        <f aca="false">VLOOKUP(AB63,[1]Parameters!$A$2:$B$6,2,1)</f>
        <v>36-72</v>
      </c>
      <c r="AD63" s="22" t="n">
        <f aca="false">IF(J63&lt;=[1]Parameters!$Y$2,INDEX('[1]Bieu phi VCX'!$D$8:$N$33,MATCH(E63,'[1]Bieu phi VCX'!$A$8:$A$33,0),MATCH(AC63,'[1]Bieu phi VCX'!$D$7:$I$7,)),INDEX('[1]Bieu phi VCX'!$J$8:$O$33,MATCH(E63,'[1]Bieu phi VCX'!$A$8:$A$33,0),MATCH(AC63,'[1]Bieu phi VCX'!$J$7:$O$7,)))</f>
        <v>0.02</v>
      </c>
      <c r="AE63" s="22" t="n">
        <f aca="false">IF(Q63="Y",[1]Parameters!$Z$2,0)</f>
        <v>0.0005</v>
      </c>
      <c r="AF63" s="22" t="n">
        <f aca="false">IF(R63="Y", INDEX('[1]Bieu phi VCX'!$R$8:$W$33,MATCH(E63,'[1]Bieu phi VCX'!$A$8:$A$33,0),MATCH(AC63,'[1]Bieu phi VCX'!$R$7:$V$7,0)), 0)</f>
        <v>0.0015</v>
      </c>
      <c r="AG63" s="19" t="n">
        <f aca="false">VLOOKUP(S63,[1]Parameters!$F$2:$G$5,2,0)</f>
        <v>0</v>
      </c>
      <c r="AH63" s="22" t="n">
        <f aca="false">IF(T63="Y", INDEX('[1]Bieu phi VCX'!$X$8:$AB$33,MATCH(E63,'[1]Bieu phi VCX'!$A$8:$A$33,0),MATCH(AC63,'[1]Bieu phi VCX'!$X$7:$AB$7,0)),0)</f>
        <v>0.0015</v>
      </c>
      <c r="AI63" s="23" t="n">
        <f aca="false">IF(U63="Y",INDEX('[1]Bieu phi VCX'!$AJ$8:$AL$33,MATCH(E63,'[1]Bieu phi VCX'!$A$8:$A$33,0),MATCH(VLOOKUP(F63,[1]Parameters!$I$2:$J$4,2),'[1]Bieu phi VCX'!$AJ$7:$AL$7,0))-AD63, 0)</f>
        <v>0.03</v>
      </c>
      <c r="AJ63" s="0" t="n">
        <f aca="false">IF(V63="Y",[1]Parameters!$AA$2,1)</f>
        <v>1.5</v>
      </c>
      <c r="AK63" s="22" t="n">
        <f aca="false">IF(W63="Y", INDEX('[1]Bieu phi VCX'!$AE$8:$AE$33,MATCH(E63,'[1]Bieu phi VCX'!$A$8:$A$33,0),0),0)</f>
        <v>0.0025</v>
      </c>
      <c r="AL63" s="22" t="n">
        <f aca="false">IF(X63="Y",IF(AB63&lt;120,IF(OR(E63='[1]Bieu phi VCX'!$A$24,E63='[1]Bieu phi VCX'!$A$25,E63='[1]Bieu phi VCX'!$A$27),0.2%,IF(OR(AND(OR(H63="SEDAN",H63="HATCHBACK"),J63&gt;[1]Parameters!$AB$2),AND(OR(H63="SEDAN",H63="HATCHBACK"),I63="GERMANY")),INDEX('[1]Bieu phi VCX'!$AF$8:$AF$33,MATCH(E63,'[1]Bieu phi VCX'!$A$8:$A$33,0),0),INDEX('[1]Bieu phi VCX'!$AG$8:$AG$33,MATCH(E63,'[1]Bieu phi VCX'!$A$8:$A$33,0),0))),INDEX('[1]Bieu phi VCX'!$AH$8:$AH$33,MATCH(E63,'[1]Bieu phi VCX'!$A$8:$A$33,0),0)),0)</f>
        <v>0.0005</v>
      </c>
      <c r="AM63" s="22" t="n">
        <f aca="false">IF(Y63="Y",IF(P63-O63&gt;[1]Parameters!$AC$2,1.5%*15/365,1.5%*(P63-O63)/365),0)</f>
        <v>0.000616438356164384</v>
      </c>
      <c r="AN63" s="24" t="n">
        <f aca="false">IF(Z63="Y",[1]Parameters!$AD$2,0)</f>
        <v>0.003</v>
      </c>
      <c r="AO63" s="25" t="n">
        <f aca="false">IF(P63&lt;=AA63,VLOOKUP(DATEDIF(O63,P63,"m"),[1]Parameters!$L$2:$M$6,2,1),(DATEDIF(O63,P63,"m")+1)/12)</f>
        <v>1</v>
      </c>
      <c r="AP63" s="26" t="n">
        <f aca="false">(AJ63*(SUM(AD63,AE63,AF63,AH63,AI63,AK63,AL63,AN63)*K63+AG63)+AM63*K63)*AO63</f>
        <v>8986643.83561644</v>
      </c>
      <c r="AQ63" s="27" t="s">
        <v>607</v>
      </c>
    </row>
    <row r="64" customFormat="false" ht="13.8" hidden="false" customHeight="false" outlineLevel="0" collapsed="false">
      <c r="A64" s="17"/>
      <c r="B64" s="17" t="s">
        <v>609</v>
      </c>
      <c r="C64" s="0" t="s">
        <v>523</v>
      </c>
      <c r="D64" s="17" t="s">
        <v>548</v>
      </c>
      <c r="E64" s="18" t="s">
        <v>617</v>
      </c>
      <c r="F64" s="19" t="n">
        <v>0</v>
      </c>
      <c r="G64" s="18" t="s">
        <v>602</v>
      </c>
      <c r="H64" s="18" t="s">
        <v>212</v>
      </c>
      <c r="I64" s="18" t="s">
        <v>604</v>
      </c>
      <c r="J64" s="19" t="n">
        <v>390000000</v>
      </c>
      <c r="K64" s="19" t="n">
        <v>100000000</v>
      </c>
      <c r="L64" s="0" t="n">
        <v>2014</v>
      </c>
      <c r="M64" s="20" t="n">
        <v>41640</v>
      </c>
      <c r="N64" s="20" t="n">
        <v>43831</v>
      </c>
      <c r="O64" s="20" t="n">
        <v>43831</v>
      </c>
      <c r="P64" s="20" t="n">
        <v>44196</v>
      </c>
      <c r="Q64" s="21" t="s">
        <v>605</v>
      </c>
      <c r="R64" s="21" t="s">
        <v>605</v>
      </c>
      <c r="S64" s="19" t="s">
        <v>606</v>
      </c>
      <c r="T64" s="21" t="s">
        <v>605</v>
      </c>
      <c r="U64" s="21" t="s">
        <v>605</v>
      </c>
      <c r="V64" s="21" t="s">
        <v>605</v>
      </c>
      <c r="W64" s="21" t="s">
        <v>605</v>
      </c>
      <c r="X64" s="21" t="s">
        <v>605</v>
      </c>
      <c r="Y64" s="21" t="s">
        <v>605</v>
      </c>
      <c r="Z64" s="21" t="s">
        <v>605</v>
      </c>
      <c r="AA64" s="20" t="n">
        <f aca="false">DATE(YEAR(O64)+1,MONTH(O64),DAY(O64))</f>
        <v>44197</v>
      </c>
      <c r="AB64" s="0" t="n">
        <f aca="false">IF(G64="Trong nước", DATEDIF(DATE(YEAR(M64),MONTH(M64),1),DATE(YEAR(N64),MONTH(N64),1),"m"), DATEDIF(DATE(L64,1,1),DATE(YEAR(N64),MONTH(N64),1),"m"))</f>
        <v>72</v>
      </c>
      <c r="AC64" s="0" t="str">
        <f aca="false">VLOOKUP(AB64,[1]Parameters!$A$2:$B$6,2,1)</f>
        <v>72-120</v>
      </c>
      <c r="AD64" s="22" t="n">
        <f aca="false">IF(J64&lt;=[1]Parameters!$Y$2,INDEX('[1]Bieu phi VCX'!$D$8:$N$33,MATCH(E64,'[1]Bieu phi VCX'!$A$8:$A$33,0),MATCH(AC64,'[1]Bieu phi VCX'!$D$7:$I$7,)),INDEX('[1]Bieu phi VCX'!$J$8:$O$33,MATCH(E64,'[1]Bieu phi VCX'!$A$8:$A$33,0),MATCH(AC64,'[1]Bieu phi VCX'!$J$7:$O$7,)))</f>
        <v>0.03</v>
      </c>
      <c r="AE64" s="22" t="n">
        <f aca="false">IF(Q64="Y",[1]Parameters!$Z$2,0)</f>
        <v>0.0005</v>
      </c>
      <c r="AF64" s="22" t="n">
        <f aca="false">IF(R64="Y", INDEX('[1]Bieu phi VCX'!$R$8:$W$33,MATCH(E64,'[1]Bieu phi VCX'!$A$8:$A$33,0),MATCH(AC64,'[1]Bieu phi VCX'!$R$7:$V$7,0)), 0)</f>
        <v>0.0025</v>
      </c>
      <c r="AG64" s="19" t="n">
        <f aca="false">VLOOKUP(S64,[1]Parameters!$F$2:$G$5,2,0)</f>
        <v>0</v>
      </c>
      <c r="AH64" s="22" t="n">
        <f aca="false">IF(T64="Y", INDEX('[1]Bieu phi VCX'!$X$8:$AB$33,MATCH(E64,'[1]Bieu phi VCX'!$A$8:$A$33,0),MATCH(AC64,'[1]Bieu phi VCX'!$X$7:$AB$7,0)),0)</f>
        <v>0.0025</v>
      </c>
      <c r="AI64" s="23" t="n">
        <f aca="false">IF(U64="Y",INDEX('[1]Bieu phi VCX'!$AJ$8:$AL$33,MATCH(E64,'[1]Bieu phi VCX'!$A$8:$A$33,0),MATCH(VLOOKUP(F64,[1]Parameters!$I$2:$J$4,2),'[1]Bieu phi VCX'!$AJ$7:$AL$7,0))-AD64, 0)</f>
        <v>0.02</v>
      </c>
      <c r="AJ64" s="0" t="n">
        <f aca="false">IF(V64="Y",[1]Parameters!$AA$2,1)</f>
        <v>1.5</v>
      </c>
      <c r="AK64" s="22" t="n">
        <f aca="false">IF(W64="Y", INDEX('[1]Bieu phi VCX'!$AE$8:$AE$33,MATCH(E64,'[1]Bieu phi VCX'!$A$8:$A$33,0),0),0)</f>
        <v>0.0025</v>
      </c>
      <c r="AL64" s="22" t="n">
        <f aca="false">IF(X64="Y",IF(AB64&lt;120,IF(OR(E64='[1]Bieu phi VCX'!$A$24,E64='[1]Bieu phi VCX'!$A$25,E64='[1]Bieu phi VCX'!$A$27),0.2%,IF(OR(AND(OR(H64="SEDAN",H64="HATCHBACK"),J64&gt;[1]Parameters!$AB$2),AND(OR(H64="SEDAN",H64="HATCHBACK"),I64="GERMANY")),INDEX('[1]Bieu phi VCX'!$AF$8:$AF$33,MATCH(E64,'[1]Bieu phi VCX'!$A$8:$A$33,0),0),INDEX('[1]Bieu phi VCX'!$AG$8:$AG$33,MATCH(E64,'[1]Bieu phi VCX'!$A$8:$A$33,0),0))),INDEX('[1]Bieu phi VCX'!$AH$8:$AH$33,MATCH(E64,'[1]Bieu phi VCX'!$A$8:$A$33,0),0)),0)</f>
        <v>0.0005</v>
      </c>
      <c r="AM64" s="22" t="n">
        <f aca="false">IF(Y64="Y",IF(P64-O64&gt;[1]Parameters!$AC$2,1.5%*15/365,1.5%*(P64-O64)/365),0)</f>
        <v>0.000616438356164384</v>
      </c>
      <c r="AN64" s="24" t="n">
        <f aca="false">IF(Z64="Y",[1]Parameters!$AD$2,0)</f>
        <v>0.003</v>
      </c>
      <c r="AO64" s="25" t="n">
        <f aca="false">IF(P64&lt;=AA64,VLOOKUP(DATEDIF(O64,P64,"m"),[1]Parameters!$L$2:$M$6,2,1),(DATEDIF(O64,P64,"m")+1)/12)</f>
        <v>1</v>
      </c>
      <c r="AP64" s="26" t="n">
        <f aca="false">(AJ64*(SUM(AD64,AE64,AF64,AH64,AI64,AK64,AL64,AN64)*K64+AG64)+AM64*K64)*AO64</f>
        <v>9286643.83561644</v>
      </c>
      <c r="AQ64" s="27" t="s">
        <v>607</v>
      </c>
    </row>
    <row r="65" customFormat="false" ht="13.8" hidden="false" customHeight="false" outlineLevel="0" collapsed="false">
      <c r="A65" s="17"/>
      <c r="B65" s="17" t="s">
        <v>610</v>
      </c>
      <c r="C65" s="0" t="s">
        <v>523</v>
      </c>
      <c r="D65" s="17" t="s">
        <v>548</v>
      </c>
      <c r="E65" s="18" t="s">
        <v>617</v>
      </c>
      <c r="F65" s="19" t="n">
        <v>0</v>
      </c>
      <c r="G65" s="18" t="s">
        <v>602</v>
      </c>
      <c r="H65" s="18" t="s">
        <v>212</v>
      </c>
      <c r="I65" s="18" t="s">
        <v>604</v>
      </c>
      <c r="J65" s="19" t="n">
        <v>390000000</v>
      </c>
      <c r="K65" s="19" t="n">
        <v>100000000</v>
      </c>
      <c r="L65" s="0" t="n">
        <v>2010</v>
      </c>
      <c r="M65" s="20" t="n">
        <v>40179</v>
      </c>
      <c r="N65" s="20" t="n">
        <v>43831</v>
      </c>
      <c r="O65" s="20" t="n">
        <v>43831</v>
      </c>
      <c r="P65" s="20" t="n">
        <v>44196</v>
      </c>
      <c r="Q65" s="21" t="s">
        <v>605</v>
      </c>
      <c r="R65" s="21" t="s">
        <v>605</v>
      </c>
      <c r="S65" s="19" t="s">
        <v>606</v>
      </c>
      <c r="T65" s="21" t="s">
        <v>605</v>
      </c>
      <c r="U65" s="21" t="s">
        <v>605</v>
      </c>
      <c r="V65" s="21" t="s">
        <v>605</v>
      </c>
      <c r="W65" s="21" t="s">
        <v>605</v>
      </c>
      <c r="X65" s="21" t="s">
        <v>605</v>
      </c>
      <c r="Y65" s="21" t="s">
        <v>605</v>
      </c>
      <c r="Z65" s="21" t="s">
        <v>605</v>
      </c>
      <c r="AA65" s="20" t="n">
        <f aca="false">DATE(YEAR(O65)+1,MONTH(O65),DAY(O65))</f>
        <v>44197</v>
      </c>
      <c r="AB65" s="0" t="n">
        <f aca="false">IF(G65="Trong nước", DATEDIF(DATE(YEAR(M65),MONTH(M65),1),DATE(YEAR(N65),MONTH(N65),1),"m"), DATEDIF(DATE(L65,1,1),DATE(YEAR(N65),MONTH(N65),1),"m"))</f>
        <v>120</v>
      </c>
      <c r="AC65" s="0" t="str">
        <f aca="false">VLOOKUP(AB65,[1]Parameters!$A$2:$B$6,2,1)</f>
        <v>&gt;=120</v>
      </c>
      <c r="AD65" s="22" t="n">
        <f aca="false">IF(J65&lt;=[1]Parameters!$Y$2,INDEX('[1]Bieu phi VCX'!$D$8:$N$33,MATCH(E65,'[1]Bieu phi VCX'!$A$8:$A$33,0),MATCH(AC65,'[1]Bieu phi VCX'!$D$7:$I$7,)),INDEX('[1]Bieu phi VCX'!$J$8:$O$33,MATCH(E65,'[1]Bieu phi VCX'!$A$8:$A$33,0),MATCH(AC65,'[1]Bieu phi VCX'!$J$7:$O$7,)))</f>
        <v>0.033</v>
      </c>
      <c r="AE65" s="22" t="n">
        <f aca="false">IF(Q65="Y",[1]Parameters!$Z$2,0)</f>
        <v>0.0005</v>
      </c>
      <c r="AF65" s="22" t="n">
        <f aca="false">IF(R65="Y", INDEX('[1]Bieu phi VCX'!$R$8:$W$33,MATCH(E65,'[1]Bieu phi VCX'!$A$8:$A$33,0),MATCH(AC65,'[1]Bieu phi VCX'!$R$7:$V$7,0)), 0)</f>
        <v>0.0035</v>
      </c>
      <c r="AG65" s="19" t="n">
        <f aca="false">VLOOKUP(S65,[1]Parameters!$F$2:$G$5,2,0)</f>
        <v>0</v>
      </c>
      <c r="AH65" s="22" t="n">
        <f aca="false">IF(T65="Y", INDEX('[1]Bieu phi VCX'!$X$8:$AB$33,MATCH(E65,'[1]Bieu phi VCX'!$A$8:$A$33,0),MATCH(AC65,'[1]Bieu phi VCX'!$X$7:$AB$7,0)),0)</f>
        <v>0.0035</v>
      </c>
      <c r="AI65" s="23" t="n">
        <f aca="false">IF(U65="Y",INDEX('[1]Bieu phi VCX'!$AJ$8:$AL$33,MATCH(E65,'[1]Bieu phi VCX'!$A$8:$A$33,0),MATCH(VLOOKUP(F65,[1]Parameters!$I$2:$J$4,2),'[1]Bieu phi VCX'!$AJ$7:$AL$7,0))-AD65, 0)</f>
        <v>0.017</v>
      </c>
      <c r="AJ65" s="0" t="n">
        <f aca="false">IF(V65="Y",[1]Parameters!$AA$2,1)</f>
        <v>1.5</v>
      </c>
      <c r="AK65" s="22" t="n">
        <f aca="false">IF(W65="Y", INDEX('[1]Bieu phi VCX'!$AE$8:$AE$33,MATCH(E65,'[1]Bieu phi VCX'!$A$8:$A$33,0),0),0)</f>
        <v>0.0025</v>
      </c>
      <c r="AL65" s="22" t="n">
        <f aca="false">IF(X65="Y",IF(AB65&lt;120,IF(OR(E65='[1]Bieu phi VCX'!$A$24,E65='[1]Bieu phi VCX'!$A$25,E65='[1]Bieu phi VCX'!$A$27),0.2%,IF(OR(AND(OR(H65="SEDAN",H65="HATCHBACK"),J65&gt;[1]Parameters!$AB$2),AND(OR(H65="SEDAN",H65="HATCHBACK"),I65="GERMANY")),INDEX('[1]Bieu phi VCX'!$AF$8:$AF$33,MATCH(E65,'[1]Bieu phi VCX'!$A$8:$A$33,0),0),INDEX('[1]Bieu phi VCX'!$AG$8:$AG$33,MATCH(E65,'[1]Bieu phi VCX'!$A$8:$A$33,0),0))),INDEX('[1]Bieu phi VCX'!$AH$8:$AH$33,MATCH(E65,'[1]Bieu phi VCX'!$A$8:$A$33,0),0)),0)</f>
        <v>0.0015</v>
      </c>
      <c r="AM65" s="22" t="n">
        <f aca="false">IF(Y65="Y",IF(P65-O65&gt;[1]Parameters!$AC$2,1.5%*15/365,1.5%*(P65-O65)/365),0)</f>
        <v>0.000616438356164384</v>
      </c>
      <c r="AN65" s="24" t="n">
        <f aca="false">IF(Z65="Y",[1]Parameters!$AD$2,0)</f>
        <v>0.003</v>
      </c>
      <c r="AO65" s="25" t="n">
        <f aca="false">IF(P65&lt;=AA65,VLOOKUP(DATEDIF(O65,P65,"m"),[1]Parameters!$L$2:$M$6,2,1),(DATEDIF(O65,P65,"m")+1)/12)</f>
        <v>1</v>
      </c>
      <c r="AP65" s="26" t="n">
        <f aca="false">(AJ65*(SUM(AD65,AE65,AF65,AH65,AI65,AK65,AL65,AN65)*K65+AG65)+AM65*K65)*AO65</f>
        <v>9736643.83561644</v>
      </c>
      <c r="AQ65" s="27" t="s">
        <v>607</v>
      </c>
    </row>
    <row r="66" customFormat="false" ht="13.8" hidden="false" customHeight="false" outlineLevel="0" collapsed="false">
      <c r="A66" s="17"/>
      <c r="B66" s="17" t="s">
        <v>611</v>
      </c>
      <c r="C66" s="0" t="s">
        <v>523</v>
      </c>
      <c r="D66" s="17" t="s">
        <v>548</v>
      </c>
      <c r="E66" s="18" t="s">
        <v>617</v>
      </c>
      <c r="F66" s="19" t="n">
        <v>0</v>
      </c>
      <c r="G66" s="18" t="s">
        <v>602</v>
      </c>
      <c r="H66" s="18" t="s">
        <v>212</v>
      </c>
      <c r="I66" s="18" t="s">
        <v>604</v>
      </c>
      <c r="J66" s="19" t="n">
        <v>390000000</v>
      </c>
      <c r="K66" s="19" t="n">
        <v>100000000</v>
      </c>
      <c r="L66" s="0" t="n">
        <v>2005</v>
      </c>
      <c r="M66" s="20" t="n">
        <v>38353</v>
      </c>
      <c r="N66" s="20" t="n">
        <v>43831</v>
      </c>
      <c r="O66" s="20" t="n">
        <v>43831</v>
      </c>
      <c r="P66" s="20" t="n">
        <v>44196</v>
      </c>
      <c r="Q66" s="21" t="s">
        <v>605</v>
      </c>
      <c r="R66" s="21" t="s">
        <v>605</v>
      </c>
      <c r="S66" s="19" t="n">
        <v>9000000</v>
      </c>
      <c r="T66" s="21" t="s">
        <v>605</v>
      </c>
      <c r="U66" s="21" t="s">
        <v>605</v>
      </c>
      <c r="V66" s="21" t="s">
        <v>605</v>
      </c>
      <c r="W66" s="21" t="s">
        <v>605</v>
      </c>
      <c r="X66" s="21" t="s">
        <v>605</v>
      </c>
      <c r="Y66" s="21" t="s">
        <v>605</v>
      </c>
      <c r="Z66" s="21" t="s">
        <v>605</v>
      </c>
      <c r="AA66" s="20" t="n">
        <f aca="false">DATE(YEAR(O66)+1,MONTH(O66),DAY(O66))</f>
        <v>44197</v>
      </c>
      <c r="AB66" s="0" t="n">
        <f aca="false">IF(G66="Trong nước", DATEDIF(DATE(YEAR(M66),MONTH(M66),1),DATE(YEAR(N66),MONTH(N66),1),"m"), DATEDIF(DATE(L66,1,1),DATE(YEAR(N66),MONTH(N66),1),"m"))</f>
        <v>180</v>
      </c>
      <c r="AC66" s="0" t="str">
        <f aca="false">VLOOKUP(AB66,[1]Parameters!$A$2:$B$7,2,1)</f>
        <v>&gt;=180</v>
      </c>
      <c r="AD66" s="22" t="n">
        <f aca="false">IF(J66&lt;=[1]Parameters!$Y$2,INDEX('[1]Bieu phi VCX'!$D$8:$N$33,MATCH(E66,'[1]Bieu phi VCX'!$A$8:$A$33,0),MATCH(AC66,'[1]Bieu phi VCX'!$D$7:$I$7,)),INDEX('[1]Bieu phi VCX'!$J$8:$O$33,MATCH(E66,'[1]Bieu phi VCX'!$A$8:$A$33,0),MATCH(AC66,'[1]Bieu phi VCX'!$J$7:$O$7,)))</f>
        <v>0.033</v>
      </c>
      <c r="AE66" s="22" t="n">
        <f aca="false">IF(Q66="Y",[1]Parameters!$Z$2,0)</f>
        <v>0.0005</v>
      </c>
      <c r="AF66" s="22" t="n">
        <f aca="false">IF(R66="Y", INDEX('[1]Bieu phi VCX'!$R$8:$W$33,MATCH(E66,'[1]Bieu phi VCX'!$A$8:$A$33,0),MATCH(AC66,'[1]Bieu phi VCX'!$R$7:$W$7,0)), 0)</f>
        <v>0.0045</v>
      </c>
      <c r="AG66" s="19" t="n">
        <f aca="false">VLOOKUP(S66,[1]Parameters!$F$2:$G$5,2,0)</f>
        <v>1400000</v>
      </c>
      <c r="AH66" s="22" t="n">
        <f aca="false">IF(T66="Y", INDEX('[1]Bieu phi VCX'!$X$8:$AC$33,MATCH(E66,'[1]Bieu phi VCX'!$A$8:$A$33,0),MATCH(AC66,'[1]Bieu phi VCX'!$X$7:$AC$7,0)),0)</f>
        <v>0.0035</v>
      </c>
      <c r="AI66" s="23" t="n">
        <f aca="false">IF(U66="Y",INDEX('[1]Bieu phi VCX'!$AJ$8:$AL$33,MATCH(E66,'[1]Bieu phi VCX'!$A$8:$A$33,0),MATCH(VLOOKUP(F66,[1]Parameters!$I$2:$J$4,2),'[1]Bieu phi VCX'!$AJ$7:$AL$7,0))-AD66, 0)</f>
        <v>0.017</v>
      </c>
      <c r="AJ66" s="0" t="n">
        <f aca="false">IF(V66="Y",[1]Parameters!$AA$2,1)</f>
        <v>1.5</v>
      </c>
      <c r="AK66" s="22" t="n">
        <f aca="false">IF(W66="Y", INDEX('[1]Bieu phi VCX'!$AE$8:$AE$33,MATCH(E66,'[1]Bieu phi VCX'!$A$8:$A$33,0),0),0)</f>
        <v>0.0025</v>
      </c>
      <c r="AL66" s="22" t="n">
        <f aca="false">IF(X66="Y",IF(AB66&lt;120,IF(OR(E66='[1]Bieu phi VCX'!$A$24,E66='[1]Bieu phi VCX'!$A$25,E66='[1]Bieu phi VCX'!$A$27),0.2%,IF(OR(AND(OR(H66="SEDAN",H66="HATCHBACK"),J66&gt;[1]Parameters!$AB$2),AND(OR(H66="SEDAN",H66="HATCHBACK"),I66="GERMANY")),INDEX('[1]Bieu phi VCX'!$AF$8:$AF$33,MATCH(E66,'[1]Bieu phi VCX'!$A$8:$A$33,0),0),INDEX('[1]Bieu phi VCX'!$AG$8:$AG$33,MATCH(E66,'[1]Bieu phi VCX'!$A$8:$A$33,0),0))),INDEX('[1]Bieu phi VCX'!$AH$8:$AH$33,MATCH(E66,'[1]Bieu phi VCX'!$A$8:$A$33,0),0)),0)</f>
        <v>0.0015</v>
      </c>
      <c r="AM66" s="22" t="n">
        <f aca="false">IF(Y66="Y",IF(P66-O66&gt;[1]Parameters!$AC$2,1.5%*15/365,1.5%*(P66-O66)/365),0)</f>
        <v>0.000616438356164384</v>
      </c>
      <c r="AN66" s="24" t="n">
        <f aca="false">IF(Z66="Y",[1]Parameters!$AD$2,0)</f>
        <v>0.003</v>
      </c>
      <c r="AO66" s="25" t="n">
        <f aca="false">IF(P66&lt;=AA66,VLOOKUP(DATEDIF(O66,P66,"m"),[1]Parameters!$L$2:$M$6,2,1),(DATEDIF(O66,P66,"m")+1)/12)</f>
        <v>1</v>
      </c>
      <c r="AP66" s="26" t="n">
        <f aca="false">(AJ66*(SUM(AD66,AE66,AF66,AH66,AI66,AK66,AL66,AN66)*K66+AG66)+AM66*K66)*AO66</f>
        <v>11986643.8356164</v>
      </c>
      <c r="AQ66" s="27" t="s">
        <v>607</v>
      </c>
    </row>
    <row r="67" customFormat="false" ht="13.8" hidden="false" customHeight="false" outlineLevel="0" collapsed="false">
      <c r="A67" s="17" t="s">
        <v>612</v>
      </c>
      <c r="B67" s="17" t="s">
        <v>600</v>
      </c>
      <c r="C67" s="0" t="s">
        <v>523</v>
      </c>
      <c r="D67" s="17" t="s">
        <v>548</v>
      </c>
      <c r="E67" s="18" t="s">
        <v>617</v>
      </c>
      <c r="F67" s="19" t="n">
        <v>0</v>
      </c>
      <c r="G67" s="18" t="s">
        <v>602</v>
      </c>
      <c r="H67" s="18" t="s">
        <v>212</v>
      </c>
      <c r="I67" s="18" t="s">
        <v>604</v>
      </c>
      <c r="J67" s="19" t="n">
        <v>400000000</v>
      </c>
      <c r="K67" s="19" t="n">
        <v>100000000</v>
      </c>
      <c r="L67" s="0" t="n">
        <v>2020</v>
      </c>
      <c r="M67" s="20" t="n">
        <v>43831</v>
      </c>
      <c r="N67" s="20" t="n">
        <v>43831</v>
      </c>
      <c r="O67" s="20" t="n">
        <v>43831</v>
      </c>
      <c r="P67" s="20" t="n">
        <v>44196</v>
      </c>
      <c r="Q67" s="21" t="s">
        <v>605</v>
      </c>
      <c r="R67" s="21" t="s">
        <v>605</v>
      </c>
      <c r="S67" s="19" t="n">
        <v>9000000</v>
      </c>
      <c r="T67" s="21" t="s">
        <v>605</v>
      </c>
      <c r="U67" s="21" t="s">
        <v>605</v>
      </c>
      <c r="V67" s="21" t="s">
        <v>605</v>
      </c>
      <c r="W67" s="21" t="s">
        <v>605</v>
      </c>
      <c r="X67" s="21" t="s">
        <v>605</v>
      </c>
      <c r="Y67" s="21" t="s">
        <v>605</v>
      </c>
      <c r="Z67" s="21" t="s">
        <v>605</v>
      </c>
      <c r="AA67" s="20" t="n">
        <f aca="false">DATE(YEAR(O67)+1,MONTH(O67),DAY(O67))</f>
        <v>44197</v>
      </c>
      <c r="AB67" s="0" t="n">
        <f aca="false">IF(G67="Trong nước", DATEDIF(DATE(YEAR(M67),MONTH(M67),1),DATE(YEAR(N67),MONTH(N67),1),"m"), DATEDIF(DATE(L67,1,1),DATE(YEAR(N67),MONTH(N67),1),"m"))</f>
        <v>0</v>
      </c>
      <c r="AC67" s="0" t="str">
        <f aca="false">VLOOKUP(AB67,[1]Parameters!$A$2:$B$6,2,1)</f>
        <v>&lt;6</v>
      </c>
      <c r="AD67" s="22" t="n">
        <f aca="false">IF(J67&lt;=[1]Parameters!$Y$2,INDEX('[1]Bieu phi VCX'!$D$8:$N$33,MATCH(E67,'[1]Bieu phi VCX'!$A$8:$A$33,0),MATCH(AC67,'[1]Bieu phi VCX'!$D$7:$I$7,)),INDEX('[1]Bieu phi VCX'!$J$8:$O$33,MATCH(E67,'[1]Bieu phi VCX'!$A$8:$A$33,0),MATCH(AC67,'[1]Bieu phi VCX'!$J$7:$O$7,)))</f>
        <v>0.0185</v>
      </c>
      <c r="AE67" s="22" t="n">
        <f aca="false">IF(Q67="Y",[1]Parameters!$Z$2,0)</f>
        <v>0.0005</v>
      </c>
      <c r="AF67" s="22" t="n">
        <f aca="false">IF(R67="Y", INDEX('[1]Bieu phi VCX'!$R$8:$W$33,MATCH(E67,'[1]Bieu phi VCX'!$A$8:$A$33,0),MATCH(AC67,'[1]Bieu phi VCX'!$R$7:$V$7,0)), 0)</f>
        <v>0</v>
      </c>
      <c r="AG67" s="19" t="n">
        <f aca="false">VLOOKUP(S67,[1]Parameters!$F$2:$G$5,2,0)</f>
        <v>1400000</v>
      </c>
      <c r="AH67" s="22" t="n">
        <f aca="false">IF(T67="Y", INDEX('[1]Bieu phi VCX'!$X$8:$AB$33,MATCH(E67,'[1]Bieu phi VCX'!$A$8:$A$33,0),MATCH(AC67,'[1]Bieu phi VCX'!$X$7:$AB$7,0)),0)</f>
        <v>0.001</v>
      </c>
      <c r="AI67" s="23" t="n">
        <f aca="false">IF(U67="Y",INDEX('[1]Bieu phi VCX'!$AJ$8:$AL$33,MATCH(E67,'[1]Bieu phi VCX'!$A$8:$A$33,0),MATCH(VLOOKUP(F67,[1]Parameters!$I$2:$J$4,2),'[1]Bieu phi VCX'!$AJ$7:$AL$7,0))-AD67, 0)</f>
        <v>0.0315</v>
      </c>
      <c r="AJ67" s="0" t="n">
        <f aca="false">IF(V67="Y",[1]Parameters!$AA$2,1)</f>
        <v>1.5</v>
      </c>
      <c r="AK67" s="22" t="n">
        <f aca="false">IF(W67="Y", INDEX('[1]Bieu phi VCX'!$AE$8:$AE$33,MATCH(E67,'[1]Bieu phi VCX'!$A$8:$A$33,0),0),0)</f>
        <v>0.0025</v>
      </c>
      <c r="AL67" s="22" t="n">
        <f aca="false">IF(X67="Y",IF(AB67&lt;120,IF(OR(E67='[1]Bieu phi VCX'!$A$24,E67='[1]Bieu phi VCX'!$A$25,E67='[1]Bieu phi VCX'!$A$27),0.2%,IF(OR(AND(OR(H67="SEDAN",H67="HATCHBACK"),J67&gt;[1]Parameters!$AB$2),AND(OR(H67="SEDAN",H67="HATCHBACK"),I67="GERMANY")),INDEX('[1]Bieu phi VCX'!$AF$8:$AF$33,MATCH(E67,'[1]Bieu phi VCX'!$A$8:$A$33,0),0),INDEX('[1]Bieu phi VCX'!$AG$8:$AG$33,MATCH(E67,'[1]Bieu phi VCX'!$A$8:$A$33,0),0))),INDEX('[1]Bieu phi VCX'!$AH$8:$AH$33,MATCH(E67,'[1]Bieu phi VCX'!$A$8:$A$33,0),0)),0)</f>
        <v>0.0005</v>
      </c>
      <c r="AM67" s="22" t="n">
        <f aca="false">IF(Y67="Y",IF(P67-O67&gt;[1]Parameters!$AC$2,1.5%*15/365,1.5%*(P67-O67)/365),0)</f>
        <v>0.000616438356164384</v>
      </c>
      <c r="AN67" s="24" t="n">
        <f aca="false">IF(Z67="Y",[1]Parameters!$AD$2,0)</f>
        <v>0.003</v>
      </c>
      <c r="AO67" s="25" t="n">
        <f aca="false">IF(P67&lt;=AA67,VLOOKUP(DATEDIF(O67,P67,"m"),[1]Parameters!$L$2:$M$6,2,1),(DATEDIF(O67,P67,"m")+1)/12)</f>
        <v>1</v>
      </c>
      <c r="AP67" s="26" t="n">
        <f aca="false">(AJ67*(SUM(AD67,AE67,AF67,AH67,AI67,AK67,AL67,AN67)*K67+AG67)+AM67*K67)*AO67</f>
        <v>10786643.8356164</v>
      </c>
      <c r="AQ67" s="27" t="s">
        <v>607</v>
      </c>
    </row>
    <row r="68" customFormat="false" ht="13.8" hidden="false" customHeight="false" outlineLevel="0" collapsed="false">
      <c r="A68" s="17"/>
      <c r="B68" s="17" t="s">
        <v>608</v>
      </c>
      <c r="C68" s="0" t="s">
        <v>523</v>
      </c>
      <c r="D68" s="17" t="s">
        <v>548</v>
      </c>
      <c r="E68" s="18" t="s">
        <v>617</v>
      </c>
      <c r="F68" s="19" t="n">
        <v>0</v>
      </c>
      <c r="G68" s="18" t="s">
        <v>602</v>
      </c>
      <c r="H68" s="18" t="s">
        <v>212</v>
      </c>
      <c r="I68" s="18" t="s">
        <v>604</v>
      </c>
      <c r="J68" s="19" t="n">
        <v>400000000</v>
      </c>
      <c r="K68" s="19" t="n">
        <v>100000000</v>
      </c>
      <c r="L68" s="0" t="n">
        <v>2017</v>
      </c>
      <c r="M68" s="20" t="n">
        <v>42736</v>
      </c>
      <c r="N68" s="20" t="n">
        <v>43831</v>
      </c>
      <c r="O68" s="20" t="n">
        <v>43831</v>
      </c>
      <c r="P68" s="20" t="n">
        <v>44196</v>
      </c>
      <c r="Q68" s="21" t="s">
        <v>605</v>
      </c>
      <c r="R68" s="21" t="s">
        <v>605</v>
      </c>
      <c r="S68" s="19" t="n">
        <v>15000000</v>
      </c>
      <c r="T68" s="21" t="s">
        <v>605</v>
      </c>
      <c r="U68" s="21" t="s">
        <v>605</v>
      </c>
      <c r="V68" s="21" t="s">
        <v>605</v>
      </c>
      <c r="W68" s="21" t="s">
        <v>605</v>
      </c>
      <c r="X68" s="21" t="s">
        <v>605</v>
      </c>
      <c r="Y68" s="21" t="s">
        <v>605</v>
      </c>
      <c r="Z68" s="21" t="s">
        <v>605</v>
      </c>
      <c r="AA68" s="20" t="n">
        <f aca="false">DATE(YEAR(O68)+1,MONTH(O68),DAY(O68))</f>
        <v>44197</v>
      </c>
      <c r="AB68" s="0" t="n">
        <f aca="false">IF(G68="Trong nước", DATEDIF(DATE(YEAR(M68),MONTH(M68),1),DATE(YEAR(N68),MONTH(N68),1),"m"), DATEDIF(DATE(L68,1,1),DATE(YEAR(N68),MONTH(N68),1),"m"))</f>
        <v>36</v>
      </c>
      <c r="AC68" s="0" t="str">
        <f aca="false">VLOOKUP(AB68,[1]Parameters!$A$2:$B$6,2,1)</f>
        <v>36-72</v>
      </c>
      <c r="AD68" s="22" t="n">
        <f aca="false">IF(J68&lt;=[1]Parameters!$Y$2,INDEX('[1]Bieu phi VCX'!$D$8:$N$33,MATCH(E68,'[1]Bieu phi VCX'!$A$8:$A$33,0),MATCH(AC68,'[1]Bieu phi VCX'!$D$7:$I$7,)),INDEX('[1]Bieu phi VCX'!$J$8:$O$33,MATCH(E68,'[1]Bieu phi VCX'!$A$8:$A$33,0),MATCH(AC68,'[1]Bieu phi VCX'!$J$7:$O$7,)))</f>
        <v>0.02</v>
      </c>
      <c r="AE68" s="22" t="n">
        <f aca="false">IF(Q68="Y",[1]Parameters!$Z$2,0)</f>
        <v>0.0005</v>
      </c>
      <c r="AF68" s="22" t="n">
        <f aca="false">IF(R68="Y", INDEX('[1]Bieu phi VCX'!$R$8:$W$33,MATCH(E68,'[1]Bieu phi VCX'!$A$8:$A$33,0),MATCH(AC68,'[1]Bieu phi VCX'!$R$7:$V$7,0)), 0)</f>
        <v>0.0015</v>
      </c>
      <c r="AG68" s="19" t="n">
        <f aca="false">VLOOKUP(S68,[1]Parameters!$F$2:$G$5,2,0)</f>
        <v>2000000</v>
      </c>
      <c r="AH68" s="22" t="n">
        <f aca="false">IF(T68="Y", INDEX('[1]Bieu phi VCX'!$X$8:$AB$33,MATCH(E68,'[1]Bieu phi VCX'!$A$8:$A$33,0),MATCH(AC68,'[1]Bieu phi VCX'!$X$7:$AB$7,0)),0)</f>
        <v>0.0015</v>
      </c>
      <c r="AI68" s="23" t="n">
        <f aca="false">IF(U68="Y",INDEX('[1]Bieu phi VCX'!$AJ$8:$AL$33,MATCH(E68,'[1]Bieu phi VCX'!$A$8:$A$33,0),MATCH(VLOOKUP(F68,[1]Parameters!$I$2:$J$4,2),'[1]Bieu phi VCX'!$AJ$7:$AL$7,0))-AD68, 0)</f>
        <v>0.03</v>
      </c>
      <c r="AJ68" s="0" t="n">
        <f aca="false">IF(V68="Y",[1]Parameters!$AA$2,1)</f>
        <v>1.5</v>
      </c>
      <c r="AK68" s="22" t="n">
        <f aca="false">IF(W68="Y", INDEX('[1]Bieu phi VCX'!$AE$8:$AE$33,MATCH(E68,'[1]Bieu phi VCX'!$A$8:$A$33,0),0),0)</f>
        <v>0.0025</v>
      </c>
      <c r="AL68" s="22" t="n">
        <f aca="false">IF(X68="Y",IF(AB68&lt;120,IF(OR(E68='[1]Bieu phi VCX'!$A$24,E68='[1]Bieu phi VCX'!$A$25,E68='[1]Bieu phi VCX'!$A$27),0.2%,IF(OR(AND(OR(H68="SEDAN",H68="HATCHBACK"),J68&gt;[1]Parameters!$AB$2),AND(OR(H68="SEDAN",H68="HATCHBACK"),I68="GERMANY")),INDEX('[1]Bieu phi VCX'!$AF$8:$AF$33,MATCH(E68,'[1]Bieu phi VCX'!$A$8:$A$33,0),0),INDEX('[1]Bieu phi VCX'!$AG$8:$AG$33,MATCH(E68,'[1]Bieu phi VCX'!$A$8:$A$33,0),0))),INDEX('[1]Bieu phi VCX'!$AH$8:$AH$33,MATCH(E68,'[1]Bieu phi VCX'!$A$8:$A$33,0),0)),0)</f>
        <v>0.0005</v>
      </c>
      <c r="AM68" s="22" t="n">
        <f aca="false">IF(Y68="Y",IF(P68-O68&gt;[1]Parameters!$AC$2,1.5%*15/365,1.5%*(P68-O68)/365),0)</f>
        <v>0.000616438356164384</v>
      </c>
      <c r="AN68" s="24" t="n">
        <f aca="false">IF(Z68="Y",[1]Parameters!$AD$2,0)</f>
        <v>0.003</v>
      </c>
      <c r="AO68" s="25" t="n">
        <f aca="false">IF(P68&lt;=AA68,VLOOKUP(DATEDIF(O68,P68,"m"),[1]Parameters!$L$2:$M$6,2,1),(DATEDIF(O68,P68,"m")+1)/12)</f>
        <v>1</v>
      </c>
      <c r="AP68" s="26" t="n">
        <f aca="false">(AJ68*(SUM(AD68,AE68,AF68,AH68,AI68,AK68,AL68,AN68)*K68+AG68)+AM68*K68)*AO68</f>
        <v>11986643.8356164</v>
      </c>
      <c r="AQ68" s="27" t="s">
        <v>607</v>
      </c>
    </row>
    <row r="69" customFormat="false" ht="13.8" hidden="false" customHeight="false" outlineLevel="0" collapsed="false">
      <c r="A69" s="17"/>
      <c r="B69" s="17" t="s">
        <v>609</v>
      </c>
      <c r="C69" s="0" t="s">
        <v>523</v>
      </c>
      <c r="D69" s="17" t="s">
        <v>548</v>
      </c>
      <c r="E69" s="18" t="s">
        <v>617</v>
      </c>
      <c r="F69" s="19" t="n">
        <v>0</v>
      </c>
      <c r="G69" s="18" t="s">
        <v>602</v>
      </c>
      <c r="H69" s="18" t="s">
        <v>212</v>
      </c>
      <c r="I69" s="18" t="s">
        <v>604</v>
      </c>
      <c r="J69" s="19" t="n">
        <v>400000000</v>
      </c>
      <c r="K69" s="19" t="n">
        <v>100000000</v>
      </c>
      <c r="L69" s="0" t="n">
        <v>2014</v>
      </c>
      <c r="M69" s="20" t="n">
        <v>41640</v>
      </c>
      <c r="N69" s="20" t="n">
        <v>43831</v>
      </c>
      <c r="O69" s="20" t="n">
        <v>43831</v>
      </c>
      <c r="P69" s="20" t="n">
        <v>44196</v>
      </c>
      <c r="Q69" s="21" t="s">
        <v>605</v>
      </c>
      <c r="R69" s="21" t="s">
        <v>605</v>
      </c>
      <c r="S69" s="19" t="n">
        <v>21000000</v>
      </c>
      <c r="T69" s="21" t="s">
        <v>605</v>
      </c>
      <c r="U69" s="21" t="s">
        <v>605</v>
      </c>
      <c r="V69" s="21" t="s">
        <v>605</v>
      </c>
      <c r="W69" s="21" t="s">
        <v>605</v>
      </c>
      <c r="X69" s="21" t="s">
        <v>605</v>
      </c>
      <c r="Y69" s="21" t="s">
        <v>605</v>
      </c>
      <c r="Z69" s="21" t="s">
        <v>605</v>
      </c>
      <c r="AA69" s="20" t="n">
        <f aca="false">DATE(YEAR(O69)+1,MONTH(O69),DAY(O69))</f>
        <v>44197</v>
      </c>
      <c r="AB69" s="0" t="n">
        <f aca="false">IF(G69="Trong nước", DATEDIF(DATE(YEAR(M69),MONTH(M69),1),DATE(YEAR(N69),MONTH(N69),1),"m"), DATEDIF(DATE(L69,1,1),DATE(YEAR(N69),MONTH(N69),1),"m"))</f>
        <v>72</v>
      </c>
      <c r="AC69" s="0" t="str">
        <f aca="false">VLOOKUP(AB69,[1]Parameters!$A$2:$B$6,2,1)</f>
        <v>72-120</v>
      </c>
      <c r="AD69" s="22" t="n">
        <f aca="false">IF(J69&lt;=[1]Parameters!$Y$2,INDEX('[1]Bieu phi VCX'!$D$8:$N$33,MATCH(E69,'[1]Bieu phi VCX'!$A$8:$A$33,0),MATCH(AC69,'[1]Bieu phi VCX'!$D$7:$I$7,)),INDEX('[1]Bieu phi VCX'!$J$8:$O$33,MATCH(E69,'[1]Bieu phi VCX'!$A$8:$A$33,0),MATCH(AC69,'[1]Bieu phi VCX'!$J$7:$O$7,)))</f>
        <v>0.03</v>
      </c>
      <c r="AE69" s="22" t="n">
        <f aca="false">IF(Q69="Y",[1]Parameters!$Z$2,0)</f>
        <v>0.0005</v>
      </c>
      <c r="AF69" s="22" t="n">
        <f aca="false">IF(R69="Y", INDEX('[1]Bieu phi VCX'!$R$8:$W$33,MATCH(E69,'[1]Bieu phi VCX'!$A$8:$A$33,0),MATCH(AC69,'[1]Bieu phi VCX'!$R$7:$V$7,0)), 0)</f>
        <v>0.0025</v>
      </c>
      <c r="AG69" s="19" t="n">
        <f aca="false">VLOOKUP(S69,[1]Parameters!$F$2:$G$5,2,0)</f>
        <v>3400000</v>
      </c>
      <c r="AH69" s="22" t="n">
        <f aca="false">IF(T69="Y", INDEX('[1]Bieu phi VCX'!$X$8:$AB$33,MATCH(E69,'[1]Bieu phi VCX'!$A$8:$A$33,0),MATCH(AC69,'[1]Bieu phi VCX'!$X$7:$AB$7,0)),0)</f>
        <v>0.0025</v>
      </c>
      <c r="AI69" s="23" t="n">
        <f aca="false">IF(U69="Y",INDEX('[1]Bieu phi VCX'!$AJ$8:$AL$33,MATCH(E69,'[1]Bieu phi VCX'!$A$8:$A$33,0),MATCH(VLOOKUP(F69,[1]Parameters!$I$2:$J$4,2),'[1]Bieu phi VCX'!$AJ$7:$AL$7,0))-AD69, 0)</f>
        <v>0.02</v>
      </c>
      <c r="AJ69" s="0" t="n">
        <f aca="false">IF(V69="Y",[1]Parameters!$AA$2,1)</f>
        <v>1.5</v>
      </c>
      <c r="AK69" s="22" t="n">
        <f aca="false">IF(W69="Y", INDEX('[1]Bieu phi VCX'!$AE$8:$AE$33,MATCH(E69,'[1]Bieu phi VCX'!$A$8:$A$33,0),0),0)</f>
        <v>0.0025</v>
      </c>
      <c r="AL69" s="22" t="n">
        <f aca="false">IF(X69="Y",IF(AB69&lt;120,IF(OR(E69='[1]Bieu phi VCX'!$A$24,E69='[1]Bieu phi VCX'!$A$25,E69='[1]Bieu phi VCX'!$A$27),0.2%,IF(OR(AND(OR(H69="SEDAN",H69="HATCHBACK"),J69&gt;[1]Parameters!$AB$2),AND(OR(H69="SEDAN",H69="HATCHBACK"),I69="GERMANY")),INDEX('[1]Bieu phi VCX'!$AF$8:$AF$33,MATCH(E69,'[1]Bieu phi VCX'!$A$8:$A$33,0),0),INDEX('[1]Bieu phi VCX'!$AG$8:$AG$33,MATCH(E69,'[1]Bieu phi VCX'!$A$8:$A$33,0),0))),INDEX('[1]Bieu phi VCX'!$AH$8:$AH$33,MATCH(E69,'[1]Bieu phi VCX'!$A$8:$A$33,0),0)),0)</f>
        <v>0.0005</v>
      </c>
      <c r="AM69" s="22" t="n">
        <f aca="false">IF(Y69="Y",IF(P69-O69&gt;[1]Parameters!$AC$2,1.5%*15/365,1.5%*(P69-O69)/365),0)</f>
        <v>0.000616438356164384</v>
      </c>
      <c r="AN69" s="24" t="n">
        <f aca="false">IF(Z69="Y",[1]Parameters!$AD$2,0)</f>
        <v>0.003</v>
      </c>
      <c r="AO69" s="25" t="n">
        <f aca="false">IF(P69&lt;=AA69,VLOOKUP(DATEDIF(O69,P69,"m"),[1]Parameters!$L$2:$M$6,2,1),(DATEDIF(O69,P69,"m")+1)/12)</f>
        <v>1</v>
      </c>
      <c r="AP69" s="26" t="n">
        <f aca="false">(AJ69*(SUM(AD69,AE69,AF69,AH69,AI69,AK69,AL69,AN69)*K69+AG69)+AM69*K69)*AO69</f>
        <v>14386643.8356164</v>
      </c>
      <c r="AQ69" s="27" t="s">
        <v>607</v>
      </c>
    </row>
    <row r="70" customFormat="false" ht="13.8" hidden="false" customHeight="false" outlineLevel="0" collapsed="false">
      <c r="A70" s="17"/>
      <c r="B70" s="17" t="s">
        <v>610</v>
      </c>
      <c r="C70" s="0" t="s">
        <v>523</v>
      </c>
      <c r="D70" s="17" t="s">
        <v>548</v>
      </c>
      <c r="E70" s="18" t="s">
        <v>617</v>
      </c>
      <c r="F70" s="19" t="n">
        <v>0</v>
      </c>
      <c r="G70" s="18" t="s">
        <v>602</v>
      </c>
      <c r="H70" s="18" t="s">
        <v>212</v>
      </c>
      <c r="I70" s="18" t="s">
        <v>604</v>
      </c>
      <c r="J70" s="19" t="n">
        <v>400000000</v>
      </c>
      <c r="K70" s="19" t="n">
        <v>100000000</v>
      </c>
      <c r="L70" s="0" t="n">
        <v>2010</v>
      </c>
      <c r="M70" s="20" t="n">
        <v>40179</v>
      </c>
      <c r="N70" s="20" t="n">
        <v>43831</v>
      </c>
      <c r="O70" s="20" t="n">
        <v>43831</v>
      </c>
      <c r="P70" s="20" t="n">
        <v>44196</v>
      </c>
      <c r="Q70" s="21" t="s">
        <v>605</v>
      </c>
      <c r="R70" s="21" t="s">
        <v>605</v>
      </c>
      <c r="S70" s="19" t="n">
        <v>9000000</v>
      </c>
      <c r="T70" s="21" t="s">
        <v>605</v>
      </c>
      <c r="U70" s="21" t="s">
        <v>605</v>
      </c>
      <c r="V70" s="21" t="s">
        <v>605</v>
      </c>
      <c r="W70" s="21" t="s">
        <v>605</v>
      </c>
      <c r="X70" s="21" t="s">
        <v>605</v>
      </c>
      <c r="Y70" s="21" t="s">
        <v>605</v>
      </c>
      <c r="Z70" s="21" t="s">
        <v>605</v>
      </c>
      <c r="AA70" s="20" t="n">
        <f aca="false">DATE(YEAR(O70)+1,MONTH(O70),DAY(O70))</f>
        <v>44197</v>
      </c>
      <c r="AB70" s="0" t="n">
        <f aca="false">IF(G70="Trong nước", DATEDIF(DATE(YEAR(M70),MONTH(M70),1),DATE(YEAR(N70),MONTH(N70),1),"m"), DATEDIF(DATE(L70,1,1),DATE(YEAR(N70),MONTH(N70),1),"m"))</f>
        <v>120</v>
      </c>
      <c r="AC70" s="0" t="str">
        <f aca="false">VLOOKUP(AB70,[1]Parameters!$A$2:$B$6,2,1)</f>
        <v>&gt;=120</v>
      </c>
      <c r="AD70" s="22" t="n">
        <f aca="false">IF(J70&lt;=[1]Parameters!$Y$2,INDEX('[1]Bieu phi VCX'!$D$8:$N$33,MATCH(E70,'[1]Bieu phi VCX'!$A$8:$A$33,0),MATCH(AC70,'[1]Bieu phi VCX'!$D$7:$I$7,)),INDEX('[1]Bieu phi VCX'!$J$8:$O$33,MATCH(E70,'[1]Bieu phi VCX'!$A$8:$A$33,0),MATCH(AC70,'[1]Bieu phi VCX'!$J$7:$O$7,)))</f>
        <v>0.033</v>
      </c>
      <c r="AE70" s="22" t="n">
        <f aca="false">IF(Q70="Y",[1]Parameters!$Z$2,0)</f>
        <v>0.0005</v>
      </c>
      <c r="AF70" s="22" t="n">
        <f aca="false">IF(R70="Y", INDEX('[1]Bieu phi VCX'!$R$8:$W$33,MATCH(E70,'[1]Bieu phi VCX'!$A$8:$A$33,0),MATCH(AC70,'[1]Bieu phi VCX'!$R$7:$V$7,0)), 0)</f>
        <v>0.0035</v>
      </c>
      <c r="AG70" s="19" t="n">
        <f aca="false">VLOOKUP(S70,[1]Parameters!$F$2:$G$5,2,0)</f>
        <v>1400000</v>
      </c>
      <c r="AH70" s="22" t="n">
        <f aca="false">IF(T70="Y", INDEX('[1]Bieu phi VCX'!$X$8:$AB$33,MATCH(E70,'[1]Bieu phi VCX'!$A$8:$A$33,0),MATCH(AC70,'[1]Bieu phi VCX'!$X$7:$AB$7,0)),0)</f>
        <v>0.0035</v>
      </c>
      <c r="AI70" s="23" t="n">
        <f aca="false">IF(U70="Y",INDEX('[1]Bieu phi VCX'!$AJ$8:$AL$33,MATCH(E70,'[1]Bieu phi VCX'!$A$8:$A$33,0),MATCH(VLOOKUP(F70,[1]Parameters!$I$2:$J$4,2),'[1]Bieu phi VCX'!$AJ$7:$AL$7,0))-AD70, 0)</f>
        <v>0.017</v>
      </c>
      <c r="AJ70" s="0" t="n">
        <f aca="false">IF(V70="Y",[1]Parameters!$AA$2,1)</f>
        <v>1.5</v>
      </c>
      <c r="AK70" s="22" t="n">
        <f aca="false">IF(W70="Y", INDEX('[1]Bieu phi VCX'!$AE$8:$AE$33,MATCH(E70,'[1]Bieu phi VCX'!$A$8:$A$33,0),0),0)</f>
        <v>0.0025</v>
      </c>
      <c r="AL70" s="22" t="n">
        <f aca="false">IF(X70="Y",IF(AB70&lt;120,IF(OR(E70='[1]Bieu phi VCX'!$A$24,E70='[1]Bieu phi VCX'!$A$25,E70='[1]Bieu phi VCX'!$A$27),0.2%,IF(OR(AND(OR(H70="SEDAN",H70="HATCHBACK"),J70&gt;[1]Parameters!$AB$2),AND(OR(H70="SEDAN",H70="HATCHBACK"),I70="GERMANY")),INDEX('[1]Bieu phi VCX'!$AF$8:$AF$33,MATCH(E70,'[1]Bieu phi VCX'!$A$8:$A$33,0),0),INDEX('[1]Bieu phi VCX'!$AG$8:$AG$33,MATCH(E70,'[1]Bieu phi VCX'!$A$8:$A$33,0),0))),INDEX('[1]Bieu phi VCX'!$AH$8:$AH$33,MATCH(E70,'[1]Bieu phi VCX'!$A$8:$A$33,0),0)),0)</f>
        <v>0.0015</v>
      </c>
      <c r="AM70" s="22" t="n">
        <f aca="false">IF(Y70="Y",IF(P70-O70&gt;[1]Parameters!$AC$2,1.5%*15/365,1.5%*(P70-O70)/365),0)</f>
        <v>0.000616438356164384</v>
      </c>
      <c r="AN70" s="24" t="n">
        <f aca="false">IF(Z70="Y",[1]Parameters!$AD$2,0)</f>
        <v>0.003</v>
      </c>
      <c r="AO70" s="25" t="n">
        <f aca="false">IF(P70&lt;=AA70,VLOOKUP(DATEDIF(O70,P70,"m"),[1]Parameters!$L$2:$M$6,2,1),(DATEDIF(O70,P70,"m")+1)/12)</f>
        <v>1</v>
      </c>
      <c r="AP70" s="26" t="n">
        <f aca="false">(AJ70*(SUM(AD70,AE70,AF70,AH70,AI70,AK70,AL70,AN70)*K70+AG70)+AM70*K70)*AO70</f>
        <v>11836643.8356164</v>
      </c>
      <c r="AQ70" s="27" t="s">
        <v>607</v>
      </c>
    </row>
    <row r="71" customFormat="false" ht="13.8" hidden="false" customHeight="false" outlineLevel="0" collapsed="false">
      <c r="A71" s="17"/>
      <c r="B71" s="17" t="s">
        <v>611</v>
      </c>
      <c r="C71" s="0" t="s">
        <v>523</v>
      </c>
      <c r="D71" s="17" t="s">
        <v>548</v>
      </c>
      <c r="E71" s="18" t="s">
        <v>617</v>
      </c>
      <c r="F71" s="19" t="n">
        <v>0</v>
      </c>
      <c r="G71" s="18" t="s">
        <v>602</v>
      </c>
      <c r="H71" s="18" t="s">
        <v>212</v>
      </c>
      <c r="I71" s="18" t="s">
        <v>604</v>
      </c>
      <c r="J71" s="19" t="n">
        <v>400000000</v>
      </c>
      <c r="K71" s="19" t="n">
        <v>100000000</v>
      </c>
      <c r="L71" s="0" t="n">
        <v>2005</v>
      </c>
      <c r="M71" s="20" t="n">
        <v>38353</v>
      </c>
      <c r="N71" s="20" t="n">
        <v>43831</v>
      </c>
      <c r="O71" s="20" t="n">
        <v>43831</v>
      </c>
      <c r="P71" s="20" t="n">
        <v>44196</v>
      </c>
      <c r="Q71" s="21" t="s">
        <v>605</v>
      </c>
      <c r="R71" s="21" t="s">
        <v>605</v>
      </c>
      <c r="S71" s="19" t="n">
        <v>9000000</v>
      </c>
      <c r="T71" s="21" t="s">
        <v>605</v>
      </c>
      <c r="U71" s="21" t="s">
        <v>605</v>
      </c>
      <c r="V71" s="21" t="s">
        <v>605</v>
      </c>
      <c r="W71" s="21" t="s">
        <v>605</v>
      </c>
      <c r="X71" s="21" t="s">
        <v>605</v>
      </c>
      <c r="Y71" s="21" t="s">
        <v>605</v>
      </c>
      <c r="Z71" s="21" t="s">
        <v>605</v>
      </c>
      <c r="AA71" s="20" t="n">
        <f aca="false">DATE(YEAR(O71)+1,MONTH(O71),DAY(O71))</f>
        <v>44197</v>
      </c>
      <c r="AB71" s="0" t="n">
        <f aca="false">IF(G71="Trong nước", DATEDIF(DATE(YEAR(M71),MONTH(M71),1),DATE(YEAR(N71),MONTH(N71),1),"m"), DATEDIF(DATE(L71,1,1),DATE(YEAR(N71),MONTH(N71),1),"m"))</f>
        <v>180</v>
      </c>
      <c r="AC71" s="0" t="str">
        <f aca="false">VLOOKUP(AB71,[1]Parameters!$A$2:$B$7,2,1)</f>
        <v>&gt;=180</v>
      </c>
      <c r="AD71" s="22" t="n">
        <f aca="false">IF(J71&lt;=[1]Parameters!$Y$2,INDEX('[1]Bieu phi VCX'!$D$8:$N$33,MATCH(E71,'[1]Bieu phi VCX'!$A$8:$A$33,0),MATCH(AC71,'[1]Bieu phi VCX'!$D$7:$I$7,)),INDEX('[1]Bieu phi VCX'!$J$8:$O$33,MATCH(E71,'[1]Bieu phi VCX'!$A$8:$A$33,0),MATCH(AC71,'[1]Bieu phi VCX'!$J$7:$O$7,)))</f>
        <v>0.033</v>
      </c>
      <c r="AE71" s="22" t="n">
        <f aca="false">IF(Q71="Y",[1]Parameters!$Z$2,0)</f>
        <v>0.0005</v>
      </c>
      <c r="AF71" s="22" t="n">
        <f aca="false">IF(R71="Y", INDEX('[1]Bieu phi VCX'!$R$8:$W$33,MATCH(E71,'[1]Bieu phi VCX'!$A$8:$A$33,0),MATCH(AC71,'[1]Bieu phi VCX'!$R$7:$W$7,0)), 0)</f>
        <v>0.0045</v>
      </c>
      <c r="AG71" s="19" t="n">
        <f aca="false">VLOOKUP(S71,[1]Parameters!$F$2:$G$5,2,0)</f>
        <v>1400000</v>
      </c>
      <c r="AH71" s="22" t="n">
        <f aca="false">IF(T71="Y", INDEX('[1]Bieu phi VCX'!$X$8:$AC$33,MATCH(E71,'[1]Bieu phi VCX'!$A$8:$A$33,0),MATCH(AC71,'[1]Bieu phi VCX'!$X$7:$AC$7,0)),0)</f>
        <v>0.0035</v>
      </c>
      <c r="AI71" s="23" t="n">
        <f aca="false">IF(U71="Y",INDEX('[1]Bieu phi VCX'!$AJ$8:$AL$33,MATCH(E71,'[1]Bieu phi VCX'!$A$8:$A$33,0),MATCH(VLOOKUP(F71,[1]Parameters!$I$2:$J$4,2),'[1]Bieu phi VCX'!$AJ$7:$AL$7,0))-AD71, 0)</f>
        <v>0.017</v>
      </c>
      <c r="AJ71" s="0" t="n">
        <f aca="false">IF(V71="Y",[1]Parameters!$AA$2,1)</f>
        <v>1.5</v>
      </c>
      <c r="AK71" s="22" t="n">
        <f aca="false">IF(W71="Y", INDEX('[1]Bieu phi VCX'!$AE$8:$AE$33,MATCH(E71,'[1]Bieu phi VCX'!$A$8:$A$33,0),0),0)</f>
        <v>0.0025</v>
      </c>
      <c r="AL71" s="22" t="n">
        <f aca="false">IF(X71="Y",IF(AB71&lt;120,IF(OR(E71='[1]Bieu phi VCX'!$A$24,E71='[1]Bieu phi VCX'!$A$25,E71='[1]Bieu phi VCX'!$A$27),0.2%,IF(OR(AND(OR(H71="SEDAN",H71="HATCHBACK"),J71&gt;[1]Parameters!$AB$2),AND(OR(H71="SEDAN",H71="HATCHBACK"),I71="GERMANY")),INDEX('[1]Bieu phi VCX'!$AF$8:$AF$33,MATCH(E71,'[1]Bieu phi VCX'!$A$8:$A$33,0),0),INDEX('[1]Bieu phi VCX'!$AG$8:$AG$33,MATCH(E71,'[1]Bieu phi VCX'!$A$8:$A$33,0),0))),INDEX('[1]Bieu phi VCX'!$AH$8:$AH$33,MATCH(E71,'[1]Bieu phi VCX'!$A$8:$A$33,0),0)),0)</f>
        <v>0.0015</v>
      </c>
      <c r="AM71" s="22" t="n">
        <f aca="false">IF(Y71="Y",IF(P71-O71&gt;[1]Parameters!$AC$2,1.5%*15/365,1.5%*(P71-O71)/365),0)</f>
        <v>0.000616438356164384</v>
      </c>
      <c r="AN71" s="24" t="n">
        <f aca="false">IF(Z71="Y",[1]Parameters!$AD$2,0)</f>
        <v>0.003</v>
      </c>
      <c r="AO71" s="25" t="n">
        <f aca="false">IF(P71&lt;=AA71,VLOOKUP(DATEDIF(O71,P71,"m"),[1]Parameters!$L$2:$M$6,2,1),(DATEDIF(O71,P71,"m")+1)/12)</f>
        <v>1</v>
      </c>
      <c r="AP71" s="26" t="n">
        <f aca="false">(AJ71*(SUM(AD71,AE71,AF71,AH71,AI71,AK71,AL71,AN71)*K71+AG71)+AM71*K71)*AO71</f>
        <v>11986643.8356164</v>
      </c>
      <c r="AQ71" s="27" t="s">
        <v>607</v>
      </c>
    </row>
    <row r="72" customFormat="false" ht="13.8" hidden="false" customHeight="false" outlineLevel="0" collapsed="false">
      <c r="A72" s="17" t="s">
        <v>613</v>
      </c>
      <c r="B72" s="17" t="s">
        <v>600</v>
      </c>
      <c r="C72" s="0" t="s">
        <v>523</v>
      </c>
      <c r="D72" s="17" t="s">
        <v>548</v>
      </c>
      <c r="E72" s="18" t="s">
        <v>617</v>
      </c>
      <c r="F72" s="19" t="n">
        <v>0</v>
      </c>
      <c r="G72" s="18" t="s">
        <v>602</v>
      </c>
      <c r="H72" s="18" t="s">
        <v>212</v>
      </c>
      <c r="I72" s="18" t="s">
        <v>604</v>
      </c>
      <c r="J72" s="19" t="n">
        <v>410000000</v>
      </c>
      <c r="K72" s="19" t="n">
        <v>400000000</v>
      </c>
      <c r="L72" s="0" t="n">
        <v>2020</v>
      </c>
      <c r="M72" s="20" t="n">
        <v>43831</v>
      </c>
      <c r="N72" s="20" t="n">
        <v>43831</v>
      </c>
      <c r="O72" s="20" t="n">
        <v>43831</v>
      </c>
      <c r="P72" s="20" t="n">
        <v>44196</v>
      </c>
      <c r="Q72" s="21" t="s">
        <v>605</v>
      </c>
      <c r="R72" s="21" t="s">
        <v>605</v>
      </c>
      <c r="S72" s="19" t="s">
        <v>606</v>
      </c>
      <c r="T72" s="21" t="s">
        <v>605</v>
      </c>
      <c r="U72" s="21" t="s">
        <v>605</v>
      </c>
      <c r="V72" s="21" t="s">
        <v>605</v>
      </c>
      <c r="W72" s="21" t="s">
        <v>605</v>
      </c>
      <c r="X72" s="21" t="s">
        <v>605</v>
      </c>
      <c r="Y72" s="21" t="s">
        <v>605</v>
      </c>
      <c r="Z72" s="21" t="s">
        <v>605</v>
      </c>
      <c r="AA72" s="20" t="n">
        <f aca="false">DATE(YEAR(O72)+1,MONTH(O72),DAY(O72))</f>
        <v>44197</v>
      </c>
      <c r="AB72" s="0" t="n">
        <f aca="false">IF(G72="Trong nước", DATEDIF(DATE(YEAR(M72),MONTH(M72),1),DATE(YEAR(N72),MONTH(N72),1),"m"), DATEDIF(DATE(L72,1,1),DATE(YEAR(N72),MONTH(N72),1),"m"))</f>
        <v>0</v>
      </c>
      <c r="AC72" s="0" t="str">
        <f aca="false">VLOOKUP(AB72,[1]Parameters!$A$2:$B$6,2,1)</f>
        <v>&lt;6</v>
      </c>
      <c r="AD72" s="22" t="n">
        <f aca="false">IF(J72&lt;=[1]Parameters!$Y$2,INDEX('[1]Bieu phi VCX'!$D$8:$N$33,MATCH(E72,'[1]Bieu phi VCX'!$A$8:$A$33,0),MATCH(AC72,'[1]Bieu phi VCX'!$D$7:$I$7,)),INDEX('[1]Bieu phi VCX'!$J$8:$O$33,MATCH(E72,'[1]Bieu phi VCX'!$A$8:$A$33,0),MATCH(AC72,'[1]Bieu phi VCX'!$J$7:$O$7,)))</f>
        <v>0.0175</v>
      </c>
      <c r="AE72" s="22" t="n">
        <f aca="false">IF(Q72="Y",[1]Parameters!$Z$2,0)</f>
        <v>0.0005</v>
      </c>
      <c r="AF72" s="22" t="n">
        <f aca="false">IF(R72="Y", INDEX('[1]Bieu phi VCX'!$R$8:$W$33,MATCH(E72,'[1]Bieu phi VCX'!$A$8:$A$33,0),MATCH(AC72,'[1]Bieu phi VCX'!$R$7:$V$7,0)), 0)</f>
        <v>0</v>
      </c>
      <c r="AG72" s="19" t="n">
        <f aca="false">VLOOKUP(S72,[1]Parameters!$F$2:$G$5,2,0)</f>
        <v>0</v>
      </c>
      <c r="AH72" s="22" t="n">
        <f aca="false">IF(T72="Y", INDEX('[1]Bieu phi VCX'!$X$8:$AB$33,MATCH(E72,'[1]Bieu phi VCX'!$A$8:$A$33,0),MATCH(AC72,'[1]Bieu phi VCX'!$X$7:$AB$7,0)),0)</f>
        <v>0.001</v>
      </c>
      <c r="AI72" s="23" t="n">
        <f aca="false">IF(U72="Y",INDEX('[1]Bieu phi VCX'!$AJ$8:$AL$33,MATCH(E72,'[1]Bieu phi VCX'!$A$8:$A$33,0),MATCH(VLOOKUP(F72,[1]Parameters!$I$2:$J$4,2),'[1]Bieu phi VCX'!$AJ$7:$AL$7,0))-AD72, 0)</f>
        <v>0.0325</v>
      </c>
      <c r="AJ72" s="0" t="n">
        <f aca="false">IF(V72="Y",[1]Parameters!$AA$2,1)</f>
        <v>1.5</v>
      </c>
      <c r="AK72" s="22" t="n">
        <f aca="false">IF(W72="Y", INDEX('[1]Bieu phi VCX'!$AE$8:$AE$33,MATCH(E72,'[1]Bieu phi VCX'!$A$8:$A$33,0),0),0)</f>
        <v>0.0025</v>
      </c>
      <c r="AL72" s="22" t="n">
        <f aca="false">IF(X72="Y",IF(AB72&lt;120,IF(OR(E72='[1]Bieu phi VCX'!$A$24,E72='[1]Bieu phi VCX'!$A$25,E72='[1]Bieu phi VCX'!$A$27),0.2%,IF(OR(AND(OR(H72="SEDAN",H72="HATCHBACK"),J72&gt;[1]Parameters!$AB$2),AND(OR(H72="SEDAN",H72="HATCHBACK"),I72="GERMANY")),INDEX('[1]Bieu phi VCX'!$AF$8:$AF$33,MATCH(E72,'[1]Bieu phi VCX'!$A$8:$A$33,0),0),INDEX('[1]Bieu phi VCX'!$AG$8:$AG$33,MATCH(E72,'[1]Bieu phi VCX'!$A$8:$A$33,0),0))),INDEX('[1]Bieu phi VCX'!$AH$8:$AH$33,MATCH(E72,'[1]Bieu phi VCX'!$A$8:$A$33,0),0)),0)</f>
        <v>0.0005</v>
      </c>
      <c r="AM72" s="22" t="n">
        <f aca="false">IF(Y72="Y",IF(P72-O72&gt;[1]Parameters!$AC$2,1.5%*15/365,1.5%*(P72-O72)/365),0)</f>
        <v>0.000616438356164384</v>
      </c>
      <c r="AN72" s="24" t="n">
        <f aca="false">IF(Z72="Y",[1]Parameters!$AD$2,0)</f>
        <v>0.003</v>
      </c>
      <c r="AO72" s="25" t="n">
        <f aca="false">IF(P72&lt;=AA72,VLOOKUP(DATEDIF(O72,P72,"m"),[1]Parameters!$L$2:$M$6,2,1),(DATEDIF(O72,P72,"m")+1)/12)</f>
        <v>1</v>
      </c>
      <c r="AP72" s="26" t="n">
        <f aca="false">(AJ72*(SUM(AD72,AE72,AF72,AH72,AI72,AK72,AL72,AN72)*K72+AG72)+AM72*K72)*AO72</f>
        <v>34746575.3424658</v>
      </c>
      <c r="AQ72" s="27" t="s">
        <v>607</v>
      </c>
    </row>
    <row r="73" customFormat="false" ht="13.8" hidden="false" customHeight="false" outlineLevel="0" collapsed="false">
      <c r="A73" s="17"/>
      <c r="B73" s="17" t="s">
        <v>608</v>
      </c>
      <c r="C73" s="0" t="s">
        <v>523</v>
      </c>
      <c r="D73" s="17" t="s">
        <v>548</v>
      </c>
      <c r="E73" s="18" t="s">
        <v>617</v>
      </c>
      <c r="F73" s="19" t="n">
        <v>0</v>
      </c>
      <c r="G73" s="18" t="s">
        <v>602</v>
      </c>
      <c r="H73" s="18" t="s">
        <v>212</v>
      </c>
      <c r="I73" s="18" t="s">
        <v>604</v>
      </c>
      <c r="J73" s="19" t="n">
        <v>500000000</v>
      </c>
      <c r="K73" s="19" t="n">
        <v>400000000</v>
      </c>
      <c r="L73" s="0" t="n">
        <v>2017</v>
      </c>
      <c r="M73" s="20" t="n">
        <v>42736</v>
      </c>
      <c r="N73" s="20" t="n">
        <v>43831</v>
      </c>
      <c r="O73" s="20" t="n">
        <v>43831</v>
      </c>
      <c r="P73" s="20" t="n">
        <v>44196</v>
      </c>
      <c r="Q73" s="21" t="s">
        <v>605</v>
      </c>
      <c r="R73" s="21" t="s">
        <v>605</v>
      </c>
      <c r="S73" s="19" t="s">
        <v>606</v>
      </c>
      <c r="T73" s="21" t="s">
        <v>605</v>
      </c>
      <c r="U73" s="21" t="s">
        <v>605</v>
      </c>
      <c r="V73" s="21" t="s">
        <v>605</v>
      </c>
      <c r="W73" s="21" t="s">
        <v>605</v>
      </c>
      <c r="X73" s="21" t="s">
        <v>605</v>
      </c>
      <c r="Y73" s="21" t="s">
        <v>605</v>
      </c>
      <c r="Z73" s="21" t="s">
        <v>605</v>
      </c>
      <c r="AA73" s="20" t="n">
        <f aca="false">DATE(YEAR(O73)+1,MONTH(O73),DAY(O73))</f>
        <v>44197</v>
      </c>
      <c r="AB73" s="0" t="n">
        <f aca="false">IF(G73="Trong nước", DATEDIF(DATE(YEAR(M73),MONTH(M73),1),DATE(YEAR(N73),MONTH(N73),1),"m"), DATEDIF(DATE(L73,1,1),DATE(YEAR(N73),MONTH(N73),1),"m"))</f>
        <v>36</v>
      </c>
      <c r="AC73" s="0" t="str">
        <f aca="false">VLOOKUP(AB73,[1]Parameters!$A$2:$B$6,2,1)</f>
        <v>36-72</v>
      </c>
      <c r="AD73" s="22" t="n">
        <f aca="false">IF(J73&lt;=[1]Parameters!$Y$2,INDEX('[1]Bieu phi VCX'!$D$8:$N$33,MATCH(E73,'[1]Bieu phi VCX'!$A$8:$A$33,0),MATCH(AC73,'[1]Bieu phi VCX'!$D$7:$I$7,)),INDEX('[1]Bieu phi VCX'!$J$8:$O$33,MATCH(E73,'[1]Bieu phi VCX'!$A$8:$A$33,0),MATCH(AC73,'[1]Bieu phi VCX'!$J$7:$O$7,)))</f>
        <v>0.019</v>
      </c>
      <c r="AE73" s="22" t="n">
        <f aca="false">IF(Q73="Y",[1]Parameters!$Z$2,0)</f>
        <v>0.0005</v>
      </c>
      <c r="AF73" s="22" t="n">
        <f aca="false">IF(R73="Y", INDEX('[1]Bieu phi VCX'!$R$8:$W$33,MATCH(E73,'[1]Bieu phi VCX'!$A$8:$A$33,0),MATCH(AC73,'[1]Bieu phi VCX'!$R$7:$V$7,0)), 0)</f>
        <v>0.0015</v>
      </c>
      <c r="AG73" s="19" t="n">
        <f aca="false">VLOOKUP(S73,[1]Parameters!$F$2:$G$5,2,0)</f>
        <v>0</v>
      </c>
      <c r="AH73" s="22" t="n">
        <f aca="false">IF(T73="Y", INDEX('[1]Bieu phi VCX'!$X$8:$AB$33,MATCH(E73,'[1]Bieu phi VCX'!$A$8:$A$33,0),MATCH(AC73,'[1]Bieu phi VCX'!$X$7:$AB$7,0)),0)</f>
        <v>0.0015</v>
      </c>
      <c r="AI73" s="23" t="n">
        <f aca="false">IF(U73="Y",INDEX('[1]Bieu phi VCX'!$AJ$8:$AL$33,MATCH(E73,'[1]Bieu phi VCX'!$A$8:$A$33,0),MATCH(VLOOKUP(F73,[1]Parameters!$I$2:$J$4,2),'[1]Bieu phi VCX'!$AJ$7:$AL$7,0))-AD73, 0)</f>
        <v>0.031</v>
      </c>
      <c r="AJ73" s="0" t="n">
        <f aca="false">IF(V73="Y",[1]Parameters!$AA$2,1)</f>
        <v>1.5</v>
      </c>
      <c r="AK73" s="22" t="n">
        <f aca="false">IF(W73="Y", INDEX('[1]Bieu phi VCX'!$AE$8:$AE$33,MATCH(E73,'[1]Bieu phi VCX'!$A$8:$A$33,0),0),0)</f>
        <v>0.0025</v>
      </c>
      <c r="AL73" s="22" t="n">
        <f aca="false">IF(X73="Y",IF(AB73&lt;120,IF(OR(E73='[1]Bieu phi VCX'!$A$24,E73='[1]Bieu phi VCX'!$A$25,E73='[1]Bieu phi VCX'!$A$27),0.2%,IF(OR(AND(OR(H73="SEDAN",H73="HATCHBACK"),J73&gt;[1]Parameters!$AB$2),AND(OR(H73="SEDAN",H73="HATCHBACK"),I73="GERMANY")),INDEX('[1]Bieu phi VCX'!$AF$8:$AF$33,MATCH(E73,'[1]Bieu phi VCX'!$A$8:$A$33,0),0),INDEX('[1]Bieu phi VCX'!$AG$8:$AG$33,MATCH(E73,'[1]Bieu phi VCX'!$A$8:$A$33,0),0))),INDEX('[1]Bieu phi VCX'!$AH$8:$AH$33,MATCH(E73,'[1]Bieu phi VCX'!$A$8:$A$33,0),0)),0)</f>
        <v>0.0005</v>
      </c>
      <c r="AM73" s="22" t="n">
        <f aca="false">IF(Y73="Y",IF(P73-O73&gt;[1]Parameters!$AC$2,1.5%*15/365,1.5%*(P73-O73)/365),0)</f>
        <v>0.000616438356164384</v>
      </c>
      <c r="AN73" s="24" t="n">
        <f aca="false">IF(Z73="Y",[1]Parameters!$AD$2,0)</f>
        <v>0.003</v>
      </c>
      <c r="AO73" s="25" t="n">
        <f aca="false">IF(P73&lt;=AA73,VLOOKUP(DATEDIF(O73,P73,"m"),[1]Parameters!$L$2:$M$6,2,1),(DATEDIF(O73,P73,"m")+1)/12)</f>
        <v>1</v>
      </c>
      <c r="AP73" s="26" t="n">
        <f aca="false">(AJ73*(SUM(AD73,AE73,AF73,AH73,AI73,AK73,AL73,AN73)*K73+AG73)+AM73*K73)*AO73</f>
        <v>35946575.3424658</v>
      </c>
      <c r="AQ73" s="27" t="s">
        <v>607</v>
      </c>
    </row>
    <row r="74" customFormat="false" ht="13.8" hidden="false" customHeight="false" outlineLevel="0" collapsed="false">
      <c r="A74" s="17"/>
      <c r="B74" s="17" t="s">
        <v>609</v>
      </c>
      <c r="C74" s="0" t="s">
        <v>523</v>
      </c>
      <c r="D74" s="17" t="s">
        <v>548</v>
      </c>
      <c r="E74" s="18" t="s">
        <v>617</v>
      </c>
      <c r="F74" s="19" t="n">
        <v>0</v>
      </c>
      <c r="G74" s="18" t="s">
        <v>602</v>
      </c>
      <c r="H74" s="18" t="s">
        <v>212</v>
      </c>
      <c r="I74" s="18" t="s">
        <v>604</v>
      </c>
      <c r="J74" s="19" t="n">
        <v>450000000</v>
      </c>
      <c r="K74" s="19" t="n">
        <v>400000000</v>
      </c>
      <c r="L74" s="0" t="n">
        <v>2014</v>
      </c>
      <c r="M74" s="20" t="n">
        <v>41640</v>
      </c>
      <c r="N74" s="20" t="n">
        <v>43831</v>
      </c>
      <c r="O74" s="20" t="n">
        <v>43831</v>
      </c>
      <c r="P74" s="20" t="n">
        <v>44196</v>
      </c>
      <c r="Q74" s="21" t="s">
        <v>605</v>
      </c>
      <c r="R74" s="21" t="s">
        <v>605</v>
      </c>
      <c r="S74" s="19" t="s">
        <v>606</v>
      </c>
      <c r="T74" s="21" t="s">
        <v>605</v>
      </c>
      <c r="U74" s="21" t="s">
        <v>605</v>
      </c>
      <c r="V74" s="21" t="s">
        <v>605</v>
      </c>
      <c r="W74" s="21" t="s">
        <v>605</v>
      </c>
      <c r="X74" s="21" t="s">
        <v>605</v>
      </c>
      <c r="Y74" s="21" t="s">
        <v>605</v>
      </c>
      <c r="Z74" s="21" t="s">
        <v>605</v>
      </c>
      <c r="AA74" s="20" t="n">
        <f aca="false">DATE(YEAR(O74)+1,MONTH(O74),DAY(O74))</f>
        <v>44197</v>
      </c>
      <c r="AB74" s="0" t="n">
        <f aca="false">IF(G74="Trong nước", DATEDIF(DATE(YEAR(M74),MONTH(M74),1),DATE(YEAR(N74),MONTH(N74),1),"m"), DATEDIF(DATE(L74,1,1),DATE(YEAR(N74),MONTH(N74),1),"m"))</f>
        <v>72</v>
      </c>
      <c r="AC74" s="0" t="str">
        <f aca="false">VLOOKUP(AB74,[1]Parameters!$A$2:$B$6,2,1)</f>
        <v>72-120</v>
      </c>
      <c r="AD74" s="22" t="n">
        <f aca="false">IF(J74&lt;=[1]Parameters!$Y$2,INDEX('[1]Bieu phi VCX'!$D$8:$N$33,MATCH(E74,'[1]Bieu phi VCX'!$A$8:$A$33,0),MATCH(AC74,'[1]Bieu phi VCX'!$D$7:$I$7,)),INDEX('[1]Bieu phi VCX'!$J$8:$O$33,MATCH(E74,'[1]Bieu phi VCX'!$A$8:$A$33,0),MATCH(AC74,'[1]Bieu phi VCX'!$J$7:$O$7,)))</f>
        <v>0.021</v>
      </c>
      <c r="AE74" s="22" t="n">
        <f aca="false">IF(Q74="Y",[1]Parameters!$Z$2,0)</f>
        <v>0.0005</v>
      </c>
      <c r="AF74" s="22" t="n">
        <f aca="false">IF(R74="Y", INDEX('[1]Bieu phi VCX'!$R$8:$W$33,MATCH(E74,'[1]Bieu phi VCX'!$A$8:$A$33,0),MATCH(AC74,'[1]Bieu phi VCX'!$R$7:$V$7,0)), 0)</f>
        <v>0.0025</v>
      </c>
      <c r="AG74" s="19" t="n">
        <f aca="false">VLOOKUP(S74,[1]Parameters!$F$2:$G$5,2,0)</f>
        <v>0</v>
      </c>
      <c r="AH74" s="22" t="n">
        <f aca="false">IF(T74="Y", INDEX('[1]Bieu phi VCX'!$X$8:$AB$33,MATCH(E74,'[1]Bieu phi VCX'!$A$8:$A$33,0),MATCH(AC74,'[1]Bieu phi VCX'!$X$7:$AB$7,0)),0)</f>
        <v>0.0025</v>
      </c>
      <c r="AI74" s="23" t="n">
        <f aca="false">IF(U74="Y",INDEX('[1]Bieu phi VCX'!$AJ$8:$AL$33,MATCH(E74,'[1]Bieu phi VCX'!$A$8:$A$33,0),MATCH(VLOOKUP(F74,[1]Parameters!$I$2:$J$4,2),'[1]Bieu phi VCX'!$AJ$7:$AL$7,0))-AD74, 0)</f>
        <v>0.029</v>
      </c>
      <c r="AJ74" s="0" t="n">
        <f aca="false">IF(V74="Y",[1]Parameters!$AA$2,1)</f>
        <v>1.5</v>
      </c>
      <c r="AK74" s="22" t="n">
        <f aca="false">IF(W74="Y", INDEX('[1]Bieu phi VCX'!$AE$8:$AE$33,MATCH(E74,'[1]Bieu phi VCX'!$A$8:$A$33,0),0),0)</f>
        <v>0.0025</v>
      </c>
      <c r="AL74" s="22" t="n">
        <f aca="false">IF(X74="Y",IF(AB74&lt;120,IF(OR(E74='[1]Bieu phi VCX'!$A$24,E74='[1]Bieu phi VCX'!$A$25,E74='[1]Bieu phi VCX'!$A$27),0.2%,IF(OR(AND(OR(H74="SEDAN",H74="HATCHBACK"),J74&gt;[1]Parameters!$AB$2),AND(OR(H74="SEDAN",H74="HATCHBACK"),I74="GERMANY")),INDEX('[1]Bieu phi VCX'!$AF$8:$AF$33,MATCH(E74,'[1]Bieu phi VCX'!$A$8:$A$33,0),0),INDEX('[1]Bieu phi VCX'!$AG$8:$AG$33,MATCH(E74,'[1]Bieu phi VCX'!$A$8:$A$33,0),0))),INDEX('[1]Bieu phi VCX'!$AH$8:$AH$33,MATCH(E74,'[1]Bieu phi VCX'!$A$8:$A$33,0),0)),0)</f>
        <v>0.0005</v>
      </c>
      <c r="AM74" s="22" t="n">
        <f aca="false">IF(Y74="Y",IF(P74-O74&gt;[1]Parameters!$AC$2,1.5%*15/365,1.5%*(P74-O74)/365),0)</f>
        <v>0.000616438356164384</v>
      </c>
      <c r="AN74" s="24" t="n">
        <f aca="false">IF(Z74="Y",[1]Parameters!$AD$2,0)</f>
        <v>0.003</v>
      </c>
      <c r="AO74" s="25" t="n">
        <f aca="false">IF(P74&lt;=AA74,VLOOKUP(DATEDIF(O74,P74,"m"),[1]Parameters!$L$2:$M$6,2,1),(DATEDIF(O74,P74,"m")+1)/12)</f>
        <v>1</v>
      </c>
      <c r="AP74" s="26" t="n">
        <f aca="false">(AJ74*(SUM(AD74,AE74,AF74,AH74,AI74,AK74,AL74,AN74)*K74+AG74)+AM74*K74)*AO74</f>
        <v>37146575.3424658</v>
      </c>
      <c r="AQ74" s="27" t="s">
        <v>607</v>
      </c>
    </row>
    <row r="75" customFormat="false" ht="13.8" hidden="false" customHeight="false" outlineLevel="0" collapsed="false">
      <c r="A75" s="17"/>
      <c r="B75" s="17" t="s">
        <v>610</v>
      </c>
      <c r="C75" s="0" t="s">
        <v>523</v>
      </c>
      <c r="D75" s="17" t="s">
        <v>548</v>
      </c>
      <c r="E75" s="18" t="s">
        <v>617</v>
      </c>
      <c r="F75" s="19" t="n">
        <v>0</v>
      </c>
      <c r="G75" s="18" t="s">
        <v>602</v>
      </c>
      <c r="H75" s="18" t="s">
        <v>212</v>
      </c>
      <c r="I75" s="18" t="s">
        <v>604</v>
      </c>
      <c r="J75" s="19" t="n">
        <v>600000000</v>
      </c>
      <c r="K75" s="19" t="n">
        <v>400000000</v>
      </c>
      <c r="L75" s="0" t="n">
        <v>2010</v>
      </c>
      <c r="M75" s="20" t="n">
        <v>40179</v>
      </c>
      <c r="N75" s="20" t="n">
        <v>43831</v>
      </c>
      <c r="O75" s="20" t="n">
        <v>43831</v>
      </c>
      <c r="P75" s="20" t="n">
        <v>44196</v>
      </c>
      <c r="Q75" s="21" t="s">
        <v>605</v>
      </c>
      <c r="R75" s="21" t="s">
        <v>605</v>
      </c>
      <c r="S75" s="19" t="s">
        <v>606</v>
      </c>
      <c r="T75" s="21" t="s">
        <v>605</v>
      </c>
      <c r="U75" s="21" t="s">
        <v>605</v>
      </c>
      <c r="V75" s="21" t="s">
        <v>605</v>
      </c>
      <c r="W75" s="21" t="s">
        <v>605</v>
      </c>
      <c r="X75" s="21" t="s">
        <v>605</v>
      </c>
      <c r="Y75" s="21" t="s">
        <v>605</v>
      </c>
      <c r="Z75" s="21" t="s">
        <v>605</v>
      </c>
      <c r="AA75" s="20" t="n">
        <f aca="false">DATE(YEAR(O75)+1,MONTH(O75),DAY(O75))</f>
        <v>44197</v>
      </c>
      <c r="AB75" s="0" t="n">
        <f aca="false">IF(G75="Trong nước", DATEDIF(DATE(YEAR(M75),MONTH(M75),1),DATE(YEAR(N75),MONTH(N75),1),"m"), DATEDIF(DATE(L75,1,1),DATE(YEAR(N75),MONTH(N75),1),"m"))</f>
        <v>120</v>
      </c>
      <c r="AC75" s="0" t="str">
        <f aca="false">VLOOKUP(AB75,[1]Parameters!$A$2:$B$6,2,1)</f>
        <v>&gt;=120</v>
      </c>
      <c r="AD75" s="22" t="n">
        <f aca="false">IF(J75&lt;=[1]Parameters!$Y$2,INDEX('[1]Bieu phi VCX'!$D$8:$N$33,MATCH(E75,'[1]Bieu phi VCX'!$A$8:$A$33,0),MATCH(AC75,'[1]Bieu phi VCX'!$D$7:$I$7,)),INDEX('[1]Bieu phi VCX'!$J$8:$O$33,MATCH(E75,'[1]Bieu phi VCX'!$A$8:$A$33,0),MATCH(AC75,'[1]Bieu phi VCX'!$J$7:$O$7,)))</f>
        <v>0.025</v>
      </c>
      <c r="AE75" s="22" t="n">
        <f aca="false">IF(Q75="Y",[1]Parameters!$Z$2,0)</f>
        <v>0.0005</v>
      </c>
      <c r="AF75" s="22" t="n">
        <f aca="false">IF(R75="Y", INDEX('[1]Bieu phi VCX'!$R$8:$W$33,MATCH(E75,'[1]Bieu phi VCX'!$A$8:$A$33,0),MATCH(AC75,'[1]Bieu phi VCX'!$R$7:$V$7,0)), 0)</f>
        <v>0.0035</v>
      </c>
      <c r="AG75" s="19" t="n">
        <f aca="false">VLOOKUP(S75,[1]Parameters!$F$2:$G$5,2,0)</f>
        <v>0</v>
      </c>
      <c r="AH75" s="22" t="n">
        <f aca="false">IF(T75="Y", INDEX('[1]Bieu phi VCX'!$X$8:$AB$33,MATCH(E75,'[1]Bieu phi VCX'!$A$8:$A$33,0),MATCH(AC75,'[1]Bieu phi VCX'!$X$7:$AB$7,0)),0)</f>
        <v>0.0035</v>
      </c>
      <c r="AI75" s="23" t="n">
        <f aca="false">IF(U75="Y",INDEX('[1]Bieu phi VCX'!$AJ$8:$AL$33,MATCH(E75,'[1]Bieu phi VCX'!$A$8:$A$33,0),MATCH(VLOOKUP(F75,[1]Parameters!$I$2:$J$4,2),'[1]Bieu phi VCX'!$AJ$7:$AL$7,0))-AD75, 0)</f>
        <v>0.025</v>
      </c>
      <c r="AJ75" s="0" t="n">
        <f aca="false">IF(V75="Y",[1]Parameters!$AA$2,1)</f>
        <v>1.5</v>
      </c>
      <c r="AK75" s="22" t="n">
        <f aca="false">IF(W75="Y", INDEX('[1]Bieu phi VCX'!$AE$8:$AE$33,MATCH(E75,'[1]Bieu phi VCX'!$A$8:$A$33,0),0),0)</f>
        <v>0.0025</v>
      </c>
      <c r="AL75" s="22" t="n">
        <f aca="false">IF(X75="Y",IF(AB75&lt;120,IF(OR(E75='[1]Bieu phi VCX'!$A$24,E75='[1]Bieu phi VCX'!$A$25,E75='[1]Bieu phi VCX'!$A$27),0.2%,IF(OR(AND(OR(H75="SEDAN",H75="HATCHBACK"),J75&gt;[1]Parameters!$AB$2),AND(OR(H75="SEDAN",H75="HATCHBACK"),I75="GERMANY")),INDEX('[1]Bieu phi VCX'!$AF$8:$AF$33,MATCH(E75,'[1]Bieu phi VCX'!$A$8:$A$33,0),0),INDEX('[1]Bieu phi VCX'!$AG$8:$AG$33,MATCH(E75,'[1]Bieu phi VCX'!$A$8:$A$33,0),0))),INDEX('[1]Bieu phi VCX'!$AH$8:$AH$33,MATCH(E75,'[1]Bieu phi VCX'!$A$8:$A$33,0),0)),0)</f>
        <v>0.0015</v>
      </c>
      <c r="AM75" s="22" t="n">
        <f aca="false">IF(Y75="Y",IF(P75-O75&gt;[1]Parameters!$AC$2,1.5%*15/365,1.5%*(P75-O75)/365),0)</f>
        <v>0.000616438356164384</v>
      </c>
      <c r="AN75" s="24" t="n">
        <f aca="false">IF(Z75="Y",[1]Parameters!$AD$2,0)</f>
        <v>0.003</v>
      </c>
      <c r="AO75" s="25" t="n">
        <f aca="false">IF(P75&lt;=AA75,VLOOKUP(DATEDIF(O75,P75,"m"),[1]Parameters!$L$2:$M$6,2,1),(DATEDIF(O75,P75,"m")+1)/12)</f>
        <v>1</v>
      </c>
      <c r="AP75" s="26" t="n">
        <f aca="false">(AJ75*(SUM(AD75,AE75,AF75,AH75,AI75,AK75,AL75,AN75)*K75+AG75)+AM75*K75)*AO75</f>
        <v>38946575.3424657</v>
      </c>
      <c r="AQ75" s="27" t="s">
        <v>607</v>
      </c>
    </row>
    <row r="76" customFormat="false" ht="13.8" hidden="false" customHeight="false" outlineLevel="0" collapsed="false">
      <c r="A76" s="17"/>
      <c r="B76" s="17" t="s">
        <v>611</v>
      </c>
      <c r="C76" s="0" t="s">
        <v>523</v>
      </c>
      <c r="D76" s="17" t="s">
        <v>548</v>
      </c>
      <c r="E76" s="18" t="s">
        <v>617</v>
      </c>
      <c r="F76" s="19" t="n">
        <v>0</v>
      </c>
      <c r="G76" s="18" t="s">
        <v>602</v>
      </c>
      <c r="H76" s="18" t="s">
        <v>212</v>
      </c>
      <c r="I76" s="18" t="s">
        <v>604</v>
      </c>
      <c r="J76" s="19" t="n">
        <v>600000000</v>
      </c>
      <c r="K76" s="19" t="n">
        <v>100000000</v>
      </c>
      <c r="L76" s="0" t="n">
        <v>2005</v>
      </c>
      <c r="M76" s="20" t="n">
        <v>38353</v>
      </c>
      <c r="N76" s="20" t="n">
        <v>43831</v>
      </c>
      <c r="O76" s="20" t="n">
        <v>43831</v>
      </c>
      <c r="P76" s="20" t="n">
        <v>44196</v>
      </c>
      <c r="Q76" s="21" t="s">
        <v>605</v>
      </c>
      <c r="R76" s="21" t="s">
        <v>605</v>
      </c>
      <c r="S76" s="19" t="n">
        <v>9000000</v>
      </c>
      <c r="T76" s="21" t="s">
        <v>605</v>
      </c>
      <c r="U76" s="21" t="s">
        <v>605</v>
      </c>
      <c r="V76" s="21" t="s">
        <v>605</v>
      </c>
      <c r="W76" s="21" t="s">
        <v>605</v>
      </c>
      <c r="X76" s="21" t="s">
        <v>605</v>
      </c>
      <c r="Y76" s="21" t="s">
        <v>605</v>
      </c>
      <c r="Z76" s="21" t="s">
        <v>605</v>
      </c>
      <c r="AA76" s="20" t="n">
        <f aca="false">DATE(YEAR(O76)+1,MONTH(O76),DAY(O76))</f>
        <v>44197</v>
      </c>
      <c r="AB76" s="0" t="n">
        <f aca="false">IF(G76="Trong nước", DATEDIF(DATE(YEAR(M76),MONTH(M76),1),DATE(YEAR(N76),MONTH(N76),1),"m"), DATEDIF(DATE(L76,1,1),DATE(YEAR(N76),MONTH(N76),1),"m"))</f>
        <v>180</v>
      </c>
      <c r="AC76" s="0" t="str">
        <f aca="false">VLOOKUP(AB76,[1]Parameters!$A$2:$B$7,2,1)</f>
        <v>&gt;=180</v>
      </c>
      <c r="AD76" s="22" t="n">
        <f aca="false">IF(J76&lt;=[1]Parameters!$Y$2,INDEX('[1]Bieu phi VCX'!$D$8:$N$33,MATCH(E76,'[1]Bieu phi VCX'!$A$8:$A$33,0),MATCH(AC76,'[1]Bieu phi VCX'!$D$7:$I$7,)),INDEX('[1]Bieu phi VCX'!$J$8:$O$33,MATCH(E76,'[1]Bieu phi VCX'!$A$8:$A$33,0),MATCH(AC76,'[1]Bieu phi VCX'!$J$7:$O$7,)))</f>
        <v>0.025</v>
      </c>
      <c r="AE76" s="22" t="n">
        <f aca="false">IF(Q76="Y",[1]Parameters!$Z$2,0)</f>
        <v>0.0005</v>
      </c>
      <c r="AF76" s="22" t="n">
        <f aca="false">IF(R76="Y", INDEX('[1]Bieu phi VCX'!$R$8:$W$33,MATCH(E76,'[1]Bieu phi VCX'!$A$8:$A$33,0),MATCH(AC76,'[1]Bieu phi VCX'!$R$7:$W$7,0)), 0)</f>
        <v>0.0045</v>
      </c>
      <c r="AG76" s="19" t="n">
        <f aca="false">VLOOKUP(S76,[1]Parameters!$F$2:$G$5,2,0)</f>
        <v>1400000</v>
      </c>
      <c r="AH76" s="22" t="n">
        <f aca="false">IF(T76="Y", INDEX('[1]Bieu phi VCX'!$X$8:$AC$33,MATCH(E76,'[1]Bieu phi VCX'!$A$8:$A$33,0),MATCH(AC76,'[1]Bieu phi VCX'!$X$7:$AC$7,0)),0)</f>
        <v>0.0035</v>
      </c>
      <c r="AI76" s="23" t="n">
        <f aca="false">IF(U76="Y",INDEX('[1]Bieu phi VCX'!$AJ$8:$AL$33,MATCH(E76,'[1]Bieu phi VCX'!$A$8:$A$33,0),MATCH(VLOOKUP(F76,[1]Parameters!$I$2:$J$4,2),'[1]Bieu phi VCX'!$AJ$7:$AL$7,0))-AD76, 0)</f>
        <v>0.025</v>
      </c>
      <c r="AJ76" s="0" t="n">
        <f aca="false">IF(V76="Y",[1]Parameters!$AA$2,1)</f>
        <v>1.5</v>
      </c>
      <c r="AK76" s="22" t="n">
        <f aca="false">IF(W76="Y", INDEX('[1]Bieu phi VCX'!$AE$8:$AE$33,MATCH(E76,'[1]Bieu phi VCX'!$A$8:$A$33,0),0),0)</f>
        <v>0.0025</v>
      </c>
      <c r="AL76" s="22" t="n">
        <f aca="false">IF(X76="Y",IF(AB76&lt;120,IF(OR(E76='[1]Bieu phi VCX'!$A$24,E76='[1]Bieu phi VCX'!$A$25,E76='[1]Bieu phi VCX'!$A$27),0.2%,IF(OR(AND(OR(H76="SEDAN",H76="HATCHBACK"),J76&gt;[1]Parameters!$AB$2),AND(OR(H76="SEDAN",H76="HATCHBACK"),I76="GERMANY")),INDEX('[1]Bieu phi VCX'!$AF$8:$AF$33,MATCH(E76,'[1]Bieu phi VCX'!$A$8:$A$33,0),0),INDEX('[1]Bieu phi VCX'!$AG$8:$AG$33,MATCH(E76,'[1]Bieu phi VCX'!$A$8:$A$33,0),0))),INDEX('[1]Bieu phi VCX'!$AH$8:$AH$33,MATCH(E76,'[1]Bieu phi VCX'!$A$8:$A$33,0),0)),0)</f>
        <v>0.0015</v>
      </c>
      <c r="AM76" s="22" t="n">
        <f aca="false">IF(Y76="Y",IF(P76-O76&gt;[1]Parameters!$AC$2,1.5%*15/365,1.5%*(P76-O76)/365),0)</f>
        <v>0.000616438356164384</v>
      </c>
      <c r="AN76" s="24" t="n">
        <f aca="false">IF(Z76="Y",[1]Parameters!$AD$2,0)</f>
        <v>0.003</v>
      </c>
      <c r="AO76" s="25" t="n">
        <f aca="false">IF(P76&lt;=AA76,VLOOKUP(DATEDIF(O76,P76,"m"),[1]Parameters!$L$2:$M$6,2,1),(DATEDIF(O76,P76,"m")+1)/12)</f>
        <v>1</v>
      </c>
      <c r="AP76" s="26" t="n">
        <f aca="false">(AJ76*(SUM(AD76,AE76,AF76,AH76,AI76,AK76,AL76,AN76)*K76+AG76)+AM76*K76)*AO76</f>
        <v>11986643.8356164</v>
      </c>
      <c r="AQ76" s="27" t="s">
        <v>607</v>
      </c>
    </row>
    <row r="77" customFormat="false" ht="13.8" hidden="false" customHeight="false" outlineLevel="0" collapsed="false">
      <c r="A77" s="17" t="s">
        <v>599</v>
      </c>
      <c r="B77" s="17" t="s">
        <v>600</v>
      </c>
      <c r="C77" s="0" t="s">
        <v>523</v>
      </c>
      <c r="D77" s="17" t="s">
        <v>553</v>
      </c>
      <c r="E77" s="18" t="s">
        <v>618</v>
      </c>
      <c r="F77" s="19" t="n">
        <v>0</v>
      </c>
      <c r="G77" s="18" t="s">
        <v>602</v>
      </c>
      <c r="H77" s="18" t="s">
        <v>212</v>
      </c>
      <c r="I77" s="18" t="s">
        <v>604</v>
      </c>
      <c r="J77" s="19" t="n">
        <v>390000000</v>
      </c>
      <c r="K77" s="19" t="n">
        <v>100000000</v>
      </c>
      <c r="L77" s="0" t="n">
        <v>2020</v>
      </c>
      <c r="M77" s="20" t="n">
        <v>43831</v>
      </c>
      <c r="N77" s="20" t="n">
        <v>43831</v>
      </c>
      <c r="O77" s="20" t="n">
        <v>43831</v>
      </c>
      <c r="P77" s="20" t="n">
        <v>44196</v>
      </c>
      <c r="Q77" s="21" t="s">
        <v>605</v>
      </c>
      <c r="R77" s="21" t="s">
        <v>605</v>
      </c>
      <c r="S77" s="19" t="s">
        <v>606</v>
      </c>
      <c r="T77" s="21" t="s">
        <v>605</v>
      </c>
      <c r="U77" s="21" t="s">
        <v>605</v>
      </c>
      <c r="V77" s="21" t="s">
        <v>605</v>
      </c>
      <c r="W77" s="21" t="s">
        <v>605</v>
      </c>
      <c r="X77" s="21" t="s">
        <v>605</v>
      </c>
      <c r="Y77" s="21" t="s">
        <v>605</v>
      </c>
      <c r="Z77" s="21" t="s">
        <v>605</v>
      </c>
      <c r="AA77" s="20" t="n">
        <f aca="false">DATE(YEAR(O77)+1,MONTH(O77),DAY(O77))</f>
        <v>44197</v>
      </c>
      <c r="AB77" s="0" t="n">
        <f aca="false">IF(G77="Trong nước", DATEDIF(DATE(YEAR(M77),MONTH(M77),1),DATE(YEAR(N77),MONTH(N77),1),"m"), DATEDIF(DATE(L77,1,1),DATE(YEAR(N77),MONTH(N77),1),"m"))</f>
        <v>0</v>
      </c>
      <c r="AC77" s="0" t="str">
        <f aca="false">VLOOKUP(AB77,[1]Parameters!$A$2:$B$6,2,1)</f>
        <v>&lt;6</v>
      </c>
      <c r="AD77" s="22" t="n">
        <f aca="false">IF(J77&lt;=[1]Parameters!$Y$2,INDEX('[1]Bieu phi VCX'!$D$8:$N$33,MATCH(E77,'[1]Bieu phi VCX'!$A$8:$A$33,0),MATCH(AC77,'[1]Bieu phi VCX'!$D$7:$I$7,)),INDEX('[1]Bieu phi VCX'!$J$8:$O$33,MATCH(E77,'[1]Bieu phi VCX'!$A$8:$A$33,0),MATCH(AC77,'[1]Bieu phi VCX'!$J$7:$O$7,)))</f>
        <v>0.0185</v>
      </c>
      <c r="AE77" s="22" t="n">
        <f aca="false">IF(Q77="Y",[1]Parameters!$Z$2,0)</f>
        <v>0.0005</v>
      </c>
      <c r="AF77" s="22" t="n">
        <f aca="false">IF(R77="Y", INDEX('[1]Bieu phi VCX'!$R$8:$W$33,MATCH(E77,'[1]Bieu phi VCX'!$A$8:$A$33,0),MATCH(AC77,'[1]Bieu phi VCX'!$R$7:$V$7,0)), 0)</f>
        <v>0</v>
      </c>
      <c r="AG77" s="19" t="n">
        <f aca="false">VLOOKUP(S77,[1]Parameters!$F$2:$G$5,2,0)</f>
        <v>0</v>
      </c>
      <c r="AH77" s="22" t="n">
        <f aca="false">IF(T77="Y", INDEX('[1]Bieu phi VCX'!$X$8:$AB$33,MATCH(E77,'[1]Bieu phi VCX'!$A$8:$A$33,0),MATCH(AC77,'[1]Bieu phi VCX'!$X$7:$AB$7,0)),0)</f>
        <v>0.001</v>
      </c>
      <c r="AI77" s="23" t="n">
        <f aca="false">IF(U77="Y",INDEX('[1]Bieu phi VCX'!$AJ$8:$AL$33,MATCH(E77,'[1]Bieu phi VCX'!$A$8:$A$33,0),MATCH(VLOOKUP(F77,[1]Parameters!$I$2:$J$4,2),'[1]Bieu phi VCX'!$AJ$7:$AL$7,0))-AD77, 0)</f>
        <v>0.0315</v>
      </c>
      <c r="AJ77" s="0" t="n">
        <f aca="false">IF(V77="Y",[1]Parameters!$AA$2,1)</f>
        <v>1.5</v>
      </c>
      <c r="AK77" s="22" t="n">
        <f aca="false">IF(W77="Y", INDEX('[1]Bieu phi VCX'!$AE$8:$AE$33,MATCH(E77,'[1]Bieu phi VCX'!$A$8:$A$33,0),0),0)</f>
        <v>0.0025</v>
      </c>
      <c r="AL77" s="22" t="n">
        <f aca="false">IF(X77="Y",IF(AB77&lt;120,IF(OR(E77='[1]Bieu phi VCX'!$A$24,E77='[1]Bieu phi VCX'!$A$25,E77='[1]Bieu phi VCX'!$A$27),0.2%,IF(OR(AND(OR(H77="SEDAN",H77="HATCHBACK"),J77&gt;[1]Parameters!$AB$2),AND(OR(H77="SEDAN",H77="HATCHBACK"),I77="GERMANY")),INDEX('[1]Bieu phi VCX'!$AF$8:$AF$33,MATCH(E77,'[1]Bieu phi VCX'!$A$8:$A$33,0),0),INDEX('[1]Bieu phi VCX'!$AG$8:$AG$33,MATCH(E77,'[1]Bieu phi VCX'!$A$8:$A$33,0),0))),INDEX('[1]Bieu phi VCX'!$AH$8:$AH$33,MATCH(E77,'[1]Bieu phi VCX'!$A$8:$A$33,0),0)),0)</f>
        <v>0.0005</v>
      </c>
      <c r="AM77" s="22" t="n">
        <f aca="false">IF(Y77="Y",IF(P77-O77&gt;[1]Parameters!$AC$2,1.5%*15/365,1.5%*(P77-O77)/365),0)</f>
        <v>0.000616438356164384</v>
      </c>
      <c r="AN77" s="24" t="n">
        <f aca="false">IF(Z77="Y",[1]Parameters!$AD$2,0)</f>
        <v>0.003</v>
      </c>
      <c r="AO77" s="25" t="n">
        <f aca="false">IF(P77&lt;=AA77,VLOOKUP(DATEDIF(O77,P77,"m"),[1]Parameters!$L$2:$M$6,2,1),(DATEDIF(O77,P77,"m")+1)/12)</f>
        <v>1</v>
      </c>
      <c r="AP77" s="26" t="n">
        <f aca="false">(AJ77*(SUM(AD77,AE77,AF77,AH77,AI77,AK77,AL77,AN77)*K77+AG77)+AM77*K77)*AO77</f>
        <v>8686643.83561644</v>
      </c>
      <c r="AQ77" s="27" t="s">
        <v>607</v>
      </c>
    </row>
    <row r="78" customFormat="false" ht="13.8" hidden="false" customHeight="false" outlineLevel="0" collapsed="false">
      <c r="A78" s="17"/>
      <c r="B78" s="17" t="s">
        <v>608</v>
      </c>
      <c r="C78" s="0" t="s">
        <v>523</v>
      </c>
      <c r="D78" s="17" t="s">
        <v>553</v>
      </c>
      <c r="E78" s="18" t="s">
        <v>618</v>
      </c>
      <c r="F78" s="19" t="n">
        <v>0</v>
      </c>
      <c r="G78" s="18" t="s">
        <v>602</v>
      </c>
      <c r="H78" s="18" t="s">
        <v>212</v>
      </c>
      <c r="I78" s="18" t="s">
        <v>604</v>
      </c>
      <c r="J78" s="19" t="n">
        <v>390000000</v>
      </c>
      <c r="K78" s="19" t="n">
        <v>100000000</v>
      </c>
      <c r="L78" s="0" t="n">
        <v>2017</v>
      </c>
      <c r="M78" s="20" t="n">
        <v>42736</v>
      </c>
      <c r="N78" s="20" t="n">
        <v>43831</v>
      </c>
      <c r="O78" s="20" t="n">
        <v>43831</v>
      </c>
      <c r="P78" s="20" t="n">
        <v>44196</v>
      </c>
      <c r="Q78" s="21" t="s">
        <v>605</v>
      </c>
      <c r="R78" s="21" t="s">
        <v>605</v>
      </c>
      <c r="S78" s="19" t="s">
        <v>606</v>
      </c>
      <c r="T78" s="21" t="s">
        <v>605</v>
      </c>
      <c r="U78" s="21" t="s">
        <v>605</v>
      </c>
      <c r="V78" s="21" t="s">
        <v>605</v>
      </c>
      <c r="W78" s="21" t="s">
        <v>605</v>
      </c>
      <c r="X78" s="21" t="s">
        <v>605</v>
      </c>
      <c r="Y78" s="21" t="s">
        <v>605</v>
      </c>
      <c r="Z78" s="21" t="s">
        <v>605</v>
      </c>
      <c r="AA78" s="20" t="n">
        <f aca="false">DATE(YEAR(O78)+1,MONTH(O78),DAY(O78))</f>
        <v>44197</v>
      </c>
      <c r="AB78" s="0" t="n">
        <f aca="false">IF(G78="Trong nước", DATEDIF(DATE(YEAR(M78),MONTH(M78),1),DATE(YEAR(N78),MONTH(N78),1),"m"), DATEDIF(DATE(L78,1,1),DATE(YEAR(N78),MONTH(N78),1),"m"))</f>
        <v>36</v>
      </c>
      <c r="AC78" s="0" t="str">
        <f aca="false">VLOOKUP(AB78,[1]Parameters!$A$2:$B$6,2,1)</f>
        <v>36-72</v>
      </c>
      <c r="AD78" s="22" t="n">
        <f aca="false">IF(J78&lt;=[1]Parameters!$Y$2,INDEX('[1]Bieu phi VCX'!$D$8:$N$33,MATCH(E78,'[1]Bieu phi VCX'!$A$8:$A$33,0),MATCH(AC78,'[1]Bieu phi VCX'!$D$7:$I$7,)),INDEX('[1]Bieu phi VCX'!$J$8:$O$33,MATCH(E78,'[1]Bieu phi VCX'!$A$8:$A$33,0),MATCH(AC78,'[1]Bieu phi VCX'!$J$7:$O$7,)))</f>
        <v>0.02</v>
      </c>
      <c r="AE78" s="22" t="n">
        <f aca="false">IF(Q78="Y",[1]Parameters!$Z$2,0)</f>
        <v>0.0005</v>
      </c>
      <c r="AF78" s="22" t="n">
        <f aca="false">IF(R78="Y", INDEX('[1]Bieu phi VCX'!$R$8:$W$33,MATCH(E78,'[1]Bieu phi VCX'!$A$8:$A$33,0),MATCH(AC78,'[1]Bieu phi VCX'!$R$7:$V$7,0)), 0)</f>
        <v>0.0015</v>
      </c>
      <c r="AG78" s="19" t="n">
        <f aca="false">VLOOKUP(S78,[1]Parameters!$F$2:$G$5,2,0)</f>
        <v>0</v>
      </c>
      <c r="AH78" s="22" t="n">
        <f aca="false">IF(T78="Y", INDEX('[1]Bieu phi VCX'!$X$8:$AB$33,MATCH(E78,'[1]Bieu phi VCX'!$A$8:$A$33,0),MATCH(AC78,'[1]Bieu phi VCX'!$X$7:$AB$7,0)),0)</f>
        <v>0.0015</v>
      </c>
      <c r="AI78" s="23" t="n">
        <f aca="false">IF(U78="Y",INDEX('[1]Bieu phi VCX'!$AJ$8:$AL$33,MATCH(E78,'[1]Bieu phi VCX'!$A$8:$A$33,0),MATCH(VLOOKUP(F78,[1]Parameters!$I$2:$J$4,2),'[1]Bieu phi VCX'!$AJ$7:$AL$7,0))-AD78, 0)</f>
        <v>0.03</v>
      </c>
      <c r="AJ78" s="0" t="n">
        <f aca="false">IF(V78="Y",[1]Parameters!$AA$2,1)</f>
        <v>1.5</v>
      </c>
      <c r="AK78" s="22" t="n">
        <f aca="false">IF(W78="Y", INDEX('[1]Bieu phi VCX'!$AE$8:$AE$33,MATCH(E78,'[1]Bieu phi VCX'!$A$8:$A$33,0),0),0)</f>
        <v>0.0025</v>
      </c>
      <c r="AL78" s="22" t="n">
        <f aca="false">IF(X78="Y",IF(AB78&lt;120,IF(OR(E78='[1]Bieu phi VCX'!$A$24,E78='[1]Bieu phi VCX'!$A$25,E78='[1]Bieu phi VCX'!$A$27),0.2%,IF(OR(AND(OR(H78="SEDAN",H78="HATCHBACK"),J78&gt;[1]Parameters!$AB$2),AND(OR(H78="SEDAN",H78="HATCHBACK"),I78="GERMANY")),INDEX('[1]Bieu phi VCX'!$AF$8:$AF$33,MATCH(E78,'[1]Bieu phi VCX'!$A$8:$A$33,0),0),INDEX('[1]Bieu phi VCX'!$AG$8:$AG$33,MATCH(E78,'[1]Bieu phi VCX'!$A$8:$A$33,0),0))),INDEX('[1]Bieu phi VCX'!$AH$8:$AH$33,MATCH(E78,'[1]Bieu phi VCX'!$A$8:$A$33,0),0)),0)</f>
        <v>0.0005</v>
      </c>
      <c r="AM78" s="22" t="n">
        <f aca="false">IF(Y78="Y",IF(P78-O78&gt;[1]Parameters!$AC$2,1.5%*15/365,1.5%*(P78-O78)/365),0)</f>
        <v>0.000616438356164384</v>
      </c>
      <c r="AN78" s="24" t="n">
        <f aca="false">IF(Z78="Y",[1]Parameters!$AD$2,0)</f>
        <v>0.003</v>
      </c>
      <c r="AO78" s="25" t="n">
        <f aca="false">IF(P78&lt;=AA78,VLOOKUP(DATEDIF(O78,P78,"m"),[1]Parameters!$L$2:$M$6,2,1),(DATEDIF(O78,P78,"m")+1)/12)</f>
        <v>1</v>
      </c>
      <c r="AP78" s="26" t="n">
        <f aca="false">(AJ78*(SUM(AD78,AE78,AF78,AH78,AI78,AK78,AL78,AN78)*K78+AG78)+AM78*K78)*AO78</f>
        <v>8986643.83561644</v>
      </c>
      <c r="AQ78" s="27" t="s">
        <v>607</v>
      </c>
    </row>
    <row r="79" customFormat="false" ht="13.8" hidden="false" customHeight="false" outlineLevel="0" collapsed="false">
      <c r="A79" s="17"/>
      <c r="B79" s="17" t="s">
        <v>609</v>
      </c>
      <c r="C79" s="0" t="s">
        <v>523</v>
      </c>
      <c r="D79" s="17" t="s">
        <v>553</v>
      </c>
      <c r="E79" s="18" t="s">
        <v>618</v>
      </c>
      <c r="F79" s="19" t="n">
        <v>0</v>
      </c>
      <c r="G79" s="18" t="s">
        <v>602</v>
      </c>
      <c r="H79" s="18" t="s">
        <v>212</v>
      </c>
      <c r="I79" s="18" t="s">
        <v>604</v>
      </c>
      <c r="J79" s="19" t="n">
        <v>390000000</v>
      </c>
      <c r="K79" s="19" t="n">
        <v>100000000</v>
      </c>
      <c r="L79" s="0" t="n">
        <v>2014</v>
      </c>
      <c r="M79" s="20" t="n">
        <v>41640</v>
      </c>
      <c r="N79" s="20" t="n">
        <v>43831</v>
      </c>
      <c r="O79" s="20" t="n">
        <v>43831</v>
      </c>
      <c r="P79" s="20" t="n">
        <v>44196</v>
      </c>
      <c r="Q79" s="21" t="s">
        <v>605</v>
      </c>
      <c r="R79" s="21" t="s">
        <v>605</v>
      </c>
      <c r="S79" s="19" t="s">
        <v>606</v>
      </c>
      <c r="T79" s="21" t="s">
        <v>605</v>
      </c>
      <c r="U79" s="21" t="s">
        <v>605</v>
      </c>
      <c r="V79" s="21" t="s">
        <v>605</v>
      </c>
      <c r="W79" s="21" t="s">
        <v>605</v>
      </c>
      <c r="X79" s="21" t="s">
        <v>605</v>
      </c>
      <c r="Y79" s="21" t="s">
        <v>605</v>
      </c>
      <c r="Z79" s="21" t="s">
        <v>605</v>
      </c>
      <c r="AA79" s="20" t="n">
        <f aca="false">DATE(YEAR(O79)+1,MONTH(O79),DAY(O79))</f>
        <v>44197</v>
      </c>
      <c r="AB79" s="0" t="n">
        <f aca="false">IF(G79="Trong nước", DATEDIF(DATE(YEAR(M79),MONTH(M79),1),DATE(YEAR(N79),MONTH(N79),1),"m"), DATEDIF(DATE(L79,1,1),DATE(YEAR(N79),MONTH(N79),1),"m"))</f>
        <v>72</v>
      </c>
      <c r="AC79" s="0" t="str">
        <f aca="false">VLOOKUP(AB79,[1]Parameters!$A$2:$B$6,2,1)</f>
        <v>72-120</v>
      </c>
      <c r="AD79" s="22" t="n">
        <f aca="false">IF(J79&lt;=[1]Parameters!$Y$2,INDEX('[1]Bieu phi VCX'!$D$8:$N$33,MATCH(E79,'[1]Bieu phi VCX'!$A$8:$A$33,0),MATCH(AC79,'[1]Bieu phi VCX'!$D$7:$I$7,)),INDEX('[1]Bieu phi VCX'!$J$8:$O$33,MATCH(E79,'[1]Bieu phi VCX'!$A$8:$A$33,0),MATCH(AC79,'[1]Bieu phi VCX'!$J$7:$O$7,)))</f>
        <v>0.03</v>
      </c>
      <c r="AE79" s="22" t="n">
        <f aca="false">IF(Q79="Y",[1]Parameters!$Z$2,0)</f>
        <v>0.0005</v>
      </c>
      <c r="AF79" s="22" t="n">
        <f aca="false">IF(R79="Y", INDEX('[1]Bieu phi VCX'!$R$8:$W$33,MATCH(E79,'[1]Bieu phi VCX'!$A$8:$A$33,0),MATCH(AC79,'[1]Bieu phi VCX'!$R$7:$V$7,0)), 0)</f>
        <v>0.0025</v>
      </c>
      <c r="AG79" s="19" t="n">
        <f aca="false">VLOOKUP(S79,[1]Parameters!$F$2:$G$5,2,0)</f>
        <v>0</v>
      </c>
      <c r="AH79" s="22" t="n">
        <f aca="false">IF(T79="Y", INDEX('[1]Bieu phi VCX'!$X$8:$AB$33,MATCH(E79,'[1]Bieu phi VCX'!$A$8:$A$33,0),MATCH(AC79,'[1]Bieu phi VCX'!$X$7:$AB$7,0)),0)</f>
        <v>0.0025</v>
      </c>
      <c r="AI79" s="23" t="n">
        <f aca="false">IF(U79="Y",INDEX('[1]Bieu phi VCX'!$AJ$8:$AL$33,MATCH(E79,'[1]Bieu phi VCX'!$A$8:$A$33,0),MATCH(VLOOKUP(F79,[1]Parameters!$I$2:$J$4,2),'[1]Bieu phi VCX'!$AJ$7:$AL$7,0))-AD79, 0)</f>
        <v>0.02</v>
      </c>
      <c r="AJ79" s="0" t="n">
        <f aca="false">IF(V79="Y",[1]Parameters!$AA$2,1)</f>
        <v>1.5</v>
      </c>
      <c r="AK79" s="22" t="n">
        <f aca="false">IF(W79="Y", INDEX('[1]Bieu phi VCX'!$AE$8:$AE$33,MATCH(E79,'[1]Bieu phi VCX'!$A$8:$A$33,0),0),0)</f>
        <v>0.0025</v>
      </c>
      <c r="AL79" s="22" t="n">
        <f aca="false">IF(X79="Y",IF(AB79&lt;120,IF(OR(E79='[1]Bieu phi VCX'!$A$24,E79='[1]Bieu phi VCX'!$A$25,E79='[1]Bieu phi VCX'!$A$27),0.2%,IF(OR(AND(OR(H79="SEDAN",H79="HATCHBACK"),J79&gt;[1]Parameters!$AB$2),AND(OR(H79="SEDAN",H79="HATCHBACK"),I79="GERMANY")),INDEX('[1]Bieu phi VCX'!$AF$8:$AF$33,MATCH(E79,'[1]Bieu phi VCX'!$A$8:$A$33,0),0),INDEX('[1]Bieu phi VCX'!$AG$8:$AG$33,MATCH(E79,'[1]Bieu phi VCX'!$A$8:$A$33,0),0))),INDEX('[1]Bieu phi VCX'!$AH$8:$AH$33,MATCH(E79,'[1]Bieu phi VCX'!$A$8:$A$33,0),0)),0)</f>
        <v>0.0005</v>
      </c>
      <c r="AM79" s="22" t="n">
        <f aca="false">IF(Y79="Y",IF(P79-O79&gt;[1]Parameters!$AC$2,1.5%*15/365,1.5%*(P79-O79)/365),0)</f>
        <v>0.000616438356164384</v>
      </c>
      <c r="AN79" s="24" t="n">
        <f aca="false">IF(Z79="Y",[1]Parameters!$AD$2,0)</f>
        <v>0.003</v>
      </c>
      <c r="AO79" s="25" t="n">
        <f aca="false">IF(P79&lt;=AA79,VLOOKUP(DATEDIF(O79,P79,"m"),[1]Parameters!$L$2:$M$6,2,1),(DATEDIF(O79,P79,"m")+1)/12)</f>
        <v>1</v>
      </c>
      <c r="AP79" s="26" t="n">
        <f aca="false">(AJ79*(SUM(AD79,AE79,AF79,AH79,AI79,AK79,AL79,AN79)*K79+AG79)+AM79*K79)*AO79</f>
        <v>9286643.83561644</v>
      </c>
      <c r="AQ79" s="27" t="s">
        <v>607</v>
      </c>
    </row>
    <row r="80" customFormat="false" ht="13.8" hidden="false" customHeight="false" outlineLevel="0" collapsed="false">
      <c r="A80" s="17"/>
      <c r="B80" s="17" t="s">
        <v>610</v>
      </c>
      <c r="C80" s="0" t="s">
        <v>523</v>
      </c>
      <c r="D80" s="17" t="s">
        <v>553</v>
      </c>
      <c r="E80" s="18" t="s">
        <v>618</v>
      </c>
      <c r="F80" s="19" t="n">
        <v>0</v>
      </c>
      <c r="G80" s="18" t="s">
        <v>602</v>
      </c>
      <c r="H80" s="18" t="s">
        <v>212</v>
      </c>
      <c r="I80" s="18" t="s">
        <v>604</v>
      </c>
      <c r="J80" s="19" t="n">
        <v>390000000</v>
      </c>
      <c r="K80" s="19" t="n">
        <v>100000000</v>
      </c>
      <c r="L80" s="0" t="n">
        <v>2010</v>
      </c>
      <c r="M80" s="20" t="n">
        <v>40179</v>
      </c>
      <c r="N80" s="20" t="n">
        <v>43831</v>
      </c>
      <c r="O80" s="20" t="n">
        <v>43831</v>
      </c>
      <c r="P80" s="20" t="n">
        <v>44196</v>
      </c>
      <c r="Q80" s="21" t="s">
        <v>605</v>
      </c>
      <c r="R80" s="21" t="s">
        <v>605</v>
      </c>
      <c r="S80" s="19" t="s">
        <v>606</v>
      </c>
      <c r="T80" s="21" t="s">
        <v>605</v>
      </c>
      <c r="U80" s="21" t="s">
        <v>605</v>
      </c>
      <c r="V80" s="21" t="s">
        <v>605</v>
      </c>
      <c r="W80" s="21" t="s">
        <v>605</v>
      </c>
      <c r="X80" s="21" t="s">
        <v>605</v>
      </c>
      <c r="Y80" s="21" t="s">
        <v>605</v>
      </c>
      <c r="Z80" s="21" t="s">
        <v>605</v>
      </c>
      <c r="AA80" s="20" t="n">
        <f aca="false">DATE(YEAR(O80)+1,MONTH(O80),DAY(O80))</f>
        <v>44197</v>
      </c>
      <c r="AB80" s="0" t="n">
        <f aca="false">IF(G80="Trong nước", DATEDIF(DATE(YEAR(M80),MONTH(M80),1),DATE(YEAR(N80),MONTH(N80),1),"m"), DATEDIF(DATE(L80,1,1),DATE(YEAR(N80),MONTH(N80),1),"m"))</f>
        <v>120</v>
      </c>
      <c r="AC80" s="0" t="str">
        <f aca="false">VLOOKUP(AB80,[1]Parameters!$A$2:$B$6,2,1)</f>
        <v>&gt;=120</v>
      </c>
      <c r="AD80" s="22" t="n">
        <f aca="false">IF(J80&lt;=[1]Parameters!$Y$2,INDEX('[1]Bieu phi VCX'!$D$8:$N$33,MATCH(E80,'[1]Bieu phi VCX'!$A$8:$A$33,0),MATCH(AC80,'[1]Bieu phi VCX'!$D$7:$I$7,)),INDEX('[1]Bieu phi VCX'!$J$8:$O$33,MATCH(E80,'[1]Bieu phi VCX'!$A$8:$A$33,0),MATCH(AC80,'[1]Bieu phi VCX'!$J$7:$O$7,)))</f>
        <v>0.033</v>
      </c>
      <c r="AE80" s="22" t="n">
        <f aca="false">IF(Q80="Y",[1]Parameters!$Z$2,0)</f>
        <v>0.0005</v>
      </c>
      <c r="AF80" s="22" t="n">
        <f aca="false">IF(R80="Y", INDEX('[1]Bieu phi VCX'!$R$8:$W$33,MATCH(E80,'[1]Bieu phi VCX'!$A$8:$A$33,0),MATCH(AC80,'[1]Bieu phi VCX'!$R$7:$V$7,0)), 0)</f>
        <v>0.0035</v>
      </c>
      <c r="AG80" s="19" t="n">
        <f aca="false">VLOOKUP(S80,[1]Parameters!$F$2:$G$5,2,0)</f>
        <v>0</v>
      </c>
      <c r="AH80" s="22" t="n">
        <f aca="false">IF(T80="Y", INDEX('[1]Bieu phi VCX'!$X$8:$AB$33,MATCH(E80,'[1]Bieu phi VCX'!$A$8:$A$33,0),MATCH(AC80,'[1]Bieu phi VCX'!$X$7:$AB$7,0)),0)</f>
        <v>0.0035</v>
      </c>
      <c r="AI80" s="23" t="n">
        <f aca="false">IF(U80="Y",INDEX('[1]Bieu phi VCX'!$AJ$8:$AL$33,MATCH(E80,'[1]Bieu phi VCX'!$A$8:$A$33,0),MATCH(VLOOKUP(F80,[1]Parameters!$I$2:$J$4,2),'[1]Bieu phi VCX'!$AJ$7:$AL$7,0))-AD80, 0)</f>
        <v>0.017</v>
      </c>
      <c r="AJ80" s="0" t="n">
        <f aca="false">IF(V80="Y",[1]Parameters!$AA$2,1)</f>
        <v>1.5</v>
      </c>
      <c r="AK80" s="22" t="n">
        <f aca="false">IF(W80="Y", INDEX('[1]Bieu phi VCX'!$AE$8:$AE$33,MATCH(E80,'[1]Bieu phi VCX'!$A$8:$A$33,0),0),0)</f>
        <v>0.0025</v>
      </c>
      <c r="AL80" s="22" t="n">
        <f aca="false">IF(X80="Y",IF(AB80&lt;120,IF(OR(E80='[1]Bieu phi VCX'!$A$24,E80='[1]Bieu phi VCX'!$A$25,E80='[1]Bieu phi VCX'!$A$27),0.2%,IF(OR(AND(OR(H80="SEDAN",H80="HATCHBACK"),J80&gt;[1]Parameters!$AB$2),AND(OR(H80="SEDAN",H80="HATCHBACK"),I80="GERMANY")),INDEX('[1]Bieu phi VCX'!$AF$8:$AF$33,MATCH(E80,'[1]Bieu phi VCX'!$A$8:$A$33,0),0),INDEX('[1]Bieu phi VCX'!$AG$8:$AG$33,MATCH(E80,'[1]Bieu phi VCX'!$A$8:$A$33,0),0))),INDEX('[1]Bieu phi VCX'!$AH$8:$AH$33,MATCH(E80,'[1]Bieu phi VCX'!$A$8:$A$33,0),0)),0)</f>
        <v>0.0015</v>
      </c>
      <c r="AM80" s="22" t="n">
        <f aca="false">IF(Y80="Y",IF(P80-O80&gt;[1]Parameters!$AC$2,1.5%*15/365,1.5%*(P80-O80)/365),0)</f>
        <v>0.000616438356164384</v>
      </c>
      <c r="AN80" s="24" t="n">
        <f aca="false">IF(Z80="Y",[1]Parameters!$AD$2,0)</f>
        <v>0.003</v>
      </c>
      <c r="AO80" s="25" t="n">
        <f aca="false">IF(P80&lt;=AA80,VLOOKUP(DATEDIF(O80,P80,"m"),[1]Parameters!$L$2:$M$6,2,1),(DATEDIF(O80,P80,"m")+1)/12)</f>
        <v>1</v>
      </c>
      <c r="AP80" s="26" t="n">
        <f aca="false">(AJ80*(SUM(AD80,AE80,AF80,AH80,AI80,AK80,AL80,AN80)*K80+AG80)+AM80*K80)*AO80</f>
        <v>9736643.83561644</v>
      </c>
      <c r="AQ80" s="27" t="s">
        <v>607</v>
      </c>
    </row>
    <row r="81" customFormat="false" ht="13.8" hidden="false" customHeight="false" outlineLevel="0" collapsed="false">
      <c r="A81" s="17"/>
      <c r="B81" s="17" t="s">
        <v>611</v>
      </c>
      <c r="C81" s="0" t="s">
        <v>523</v>
      </c>
      <c r="D81" s="17" t="s">
        <v>553</v>
      </c>
      <c r="E81" s="18" t="s">
        <v>618</v>
      </c>
      <c r="F81" s="19" t="n">
        <v>0</v>
      </c>
      <c r="G81" s="18" t="s">
        <v>602</v>
      </c>
      <c r="H81" s="18" t="s">
        <v>212</v>
      </c>
      <c r="I81" s="18" t="s">
        <v>604</v>
      </c>
      <c r="J81" s="19" t="n">
        <v>390000000</v>
      </c>
      <c r="K81" s="19" t="n">
        <v>100000000</v>
      </c>
      <c r="L81" s="0" t="n">
        <v>2005</v>
      </c>
      <c r="M81" s="20" t="n">
        <v>38353</v>
      </c>
      <c r="N81" s="20" t="n">
        <v>43831</v>
      </c>
      <c r="O81" s="20" t="n">
        <v>43831</v>
      </c>
      <c r="P81" s="20" t="n">
        <v>44196</v>
      </c>
      <c r="Q81" s="21" t="s">
        <v>605</v>
      </c>
      <c r="R81" s="21" t="s">
        <v>605</v>
      </c>
      <c r="S81" s="19" t="n">
        <v>9000000</v>
      </c>
      <c r="T81" s="21" t="s">
        <v>605</v>
      </c>
      <c r="U81" s="21" t="s">
        <v>605</v>
      </c>
      <c r="V81" s="21" t="s">
        <v>605</v>
      </c>
      <c r="W81" s="21" t="s">
        <v>605</v>
      </c>
      <c r="X81" s="21" t="s">
        <v>605</v>
      </c>
      <c r="Y81" s="21" t="s">
        <v>605</v>
      </c>
      <c r="Z81" s="21" t="s">
        <v>605</v>
      </c>
      <c r="AA81" s="20" t="n">
        <f aca="false">DATE(YEAR(O81)+1,MONTH(O81),DAY(O81))</f>
        <v>44197</v>
      </c>
      <c r="AB81" s="0" t="n">
        <f aca="false">IF(G81="Trong nước", DATEDIF(DATE(YEAR(M81),MONTH(M81),1),DATE(YEAR(N81),MONTH(N81),1),"m"), DATEDIF(DATE(L81,1,1),DATE(YEAR(N81),MONTH(N81),1),"m"))</f>
        <v>180</v>
      </c>
      <c r="AC81" s="0" t="str">
        <f aca="false">VLOOKUP(AB81,[1]Parameters!$A$2:$B$7,2,1)</f>
        <v>&gt;=180</v>
      </c>
      <c r="AD81" s="22" t="n">
        <f aca="false">IF(J81&lt;=[1]Parameters!$Y$2,INDEX('[1]Bieu phi VCX'!$D$8:$N$33,MATCH(E81,'[1]Bieu phi VCX'!$A$8:$A$33,0),MATCH(AC81,'[1]Bieu phi VCX'!$D$7:$I$7,)),INDEX('[1]Bieu phi VCX'!$J$8:$O$33,MATCH(E81,'[1]Bieu phi VCX'!$A$8:$A$33,0),MATCH(AC81,'[1]Bieu phi VCX'!$J$7:$O$7,)))</f>
        <v>0.033</v>
      </c>
      <c r="AE81" s="22" t="n">
        <f aca="false">IF(Q81="Y",[1]Parameters!$Z$2,0)</f>
        <v>0.0005</v>
      </c>
      <c r="AF81" s="22" t="n">
        <f aca="false">IF(R81="Y", INDEX('[1]Bieu phi VCX'!$R$8:$W$33,MATCH(E81,'[1]Bieu phi VCX'!$A$8:$A$33,0),MATCH(AC81,'[1]Bieu phi VCX'!$R$7:$W$7,0)), 0)</f>
        <v>0.0045</v>
      </c>
      <c r="AG81" s="19" t="n">
        <f aca="false">VLOOKUP(S81,[1]Parameters!$F$2:$G$5,2,0)</f>
        <v>1400000</v>
      </c>
      <c r="AH81" s="22" t="n">
        <f aca="false">IF(T81="Y", INDEX('[1]Bieu phi VCX'!$X$8:$AC$33,MATCH(E81,'[1]Bieu phi VCX'!$A$8:$A$33,0),MATCH(AC81,'[1]Bieu phi VCX'!$X$7:$AC$7,0)),0)</f>
        <v>0.0035</v>
      </c>
      <c r="AI81" s="23" t="n">
        <f aca="false">IF(U81="Y",INDEX('[1]Bieu phi VCX'!$AJ$8:$AL$33,MATCH(E81,'[1]Bieu phi VCX'!$A$8:$A$33,0),MATCH(VLOOKUP(F81,[1]Parameters!$I$2:$J$4,2),'[1]Bieu phi VCX'!$AJ$7:$AL$7,0))-AD81, 0)</f>
        <v>0.017</v>
      </c>
      <c r="AJ81" s="0" t="n">
        <f aca="false">IF(V81="Y",[1]Parameters!$AA$2,1)</f>
        <v>1.5</v>
      </c>
      <c r="AK81" s="22" t="n">
        <f aca="false">IF(W81="Y", INDEX('[1]Bieu phi VCX'!$AE$8:$AE$33,MATCH(E81,'[1]Bieu phi VCX'!$A$8:$A$33,0),0),0)</f>
        <v>0.0025</v>
      </c>
      <c r="AL81" s="22" t="n">
        <f aca="false">IF(X81="Y",IF(AB81&lt;120,IF(OR(E81='[1]Bieu phi VCX'!$A$24,E81='[1]Bieu phi VCX'!$A$25,E81='[1]Bieu phi VCX'!$A$27),0.2%,IF(OR(AND(OR(H81="SEDAN",H81="HATCHBACK"),J81&gt;[1]Parameters!$AB$2),AND(OR(H81="SEDAN",H81="HATCHBACK"),I81="GERMANY")),INDEX('[1]Bieu phi VCX'!$AF$8:$AF$33,MATCH(E81,'[1]Bieu phi VCX'!$A$8:$A$33,0),0),INDEX('[1]Bieu phi VCX'!$AG$8:$AG$33,MATCH(E81,'[1]Bieu phi VCX'!$A$8:$A$33,0),0))),INDEX('[1]Bieu phi VCX'!$AH$8:$AH$33,MATCH(E81,'[1]Bieu phi VCX'!$A$8:$A$33,0),0)),0)</f>
        <v>0.0015</v>
      </c>
      <c r="AM81" s="22" t="n">
        <f aca="false">IF(Y81="Y",IF(P81-O81&gt;[1]Parameters!$AC$2,1.5%*15/365,1.5%*(P81-O81)/365),0)</f>
        <v>0.000616438356164384</v>
      </c>
      <c r="AN81" s="24" t="n">
        <f aca="false">IF(Z81="Y",[1]Parameters!$AD$2,0)</f>
        <v>0.003</v>
      </c>
      <c r="AO81" s="25" t="n">
        <f aca="false">IF(P81&lt;=AA81,VLOOKUP(DATEDIF(O81,P81,"m"),[1]Parameters!$L$2:$M$6,2,1),(DATEDIF(O81,P81,"m")+1)/12)</f>
        <v>1</v>
      </c>
      <c r="AP81" s="26" t="n">
        <f aca="false">(AJ81*(SUM(AD81,AE81,AF81,AH81,AI81,AK81,AL81,AN81)*K81+AG81)+AM81*K81)*AO81</f>
        <v>11986643.8356164</v>
      </c>
      <c r="AQ81" s="27" t="s">
        <v>607</v>
      </c>
    </row>
    <row r="82" customFormat="false" ht="13.8" hidden="false" customHeight="false" outlineLevel="0" collapsed="false">
      <c r="A82" s="17" t="s">
        <v>612</v>
      </c>
      <c r="B82" s="17" t="s">
        <v>600</v>
      </c>
      <c r="C82" s="0" t="s">
        <v>523</v>
      </c>
      <c r="D82" s="17" t="s">
        <v>553</v>
      </c>
      <c r="E82" s="18" t="s">
        <v>618</v>
      </c>
      <c r="F82" s="19" t="n">
        <v>0</v>
      </c>
      <c r="G82" s="18" t="s">
        <v>602</v>
      </c>
      <c r="H82" s="18" t="s">
        <v>212</v>
      </c>
      <c r="I82" s="18" t="s">
        <v>604</v>
      </c>
      <c r="J82" s="19" t="n">
        <v>400000000</v>
      </c>
      <c r="K82" s="19" t="n">
        <v>100000000</v>
      </c>
      <c r="L82" s="0" t="n">
        <v>2020</v>
      </c>
      <c r="M82" s="20" t="n">
        <v>43831</v>
      </c>
      <c r="N82" s="20" t="n">
        <v>43831</v>
      </c>
      <c r="O82" s="20" t="n">
        <v>43831</v>
      </c>
      <c r="P82" s="20" t="n">
        <v>44196</v>
      </c>
      <c r="Q82" s="21" t="s">
        <v>605</v>
      </c>
      <c r="R82" s="21" t="s">
        <v>605</v>
      </c>
      <c r="S82" s="19" t="n">
        <v>9000000</v>
      </c>
      <c r="T82" s="21" t="s">
        <v>605</v>
      </c>
      <c r="U82" s="21" t="s">
        <v>605</v>
      </c>
      <c r="V82" s="21" t="s">
        <v>605</v>
      </c>
      <c r="W82" s="21" t="s">
        <v>605</v>
      </c>
      <c r="X82" s="21" t="s">
        <v>605</v>
      </c>
      <c r="Y82" s="21" t="s">
        <v>605</v>
      </c>
      <c r="Z82" s="21" t="s">
        <v>605</v>
      </c>
      <c r="AA82" s="20" t="n">
        <f aca="false">DATE(YEAR(O82)+1,MONTH(O82),DAY(O82))</f>
        <v>44197</v>
      </c>
      <c r="AB82" s="0" t="n">
        <f aca="false">IF(G82="Trong nước", DATEDIF(DATE(YEAR(M82),MONTH(M82),1),DATE(YEAR(N82),MONTH(N82),1),"m"), DATEDIF(DATE(L82,1,1),DATE(YEAR(N82),MONTH(N82),1),"m"))</f>
        <v>0</v>
      </c>
      <c r="AC82" s="0" t="str">
        <f aca="false">VLOOKUP(AB82,[1]Parameters!$A$2:$B$6,2,1)</f>
        <v>&lt;6</v>
      </c>
      <c r="AD82" s="22" t="n">
        <f aca="false">IF(J82&lt;=[1]Parameters!$Y$2,INDEX('[1]Bieu phi VCX'!$D$8:$N$33,MATCH(E82,'[1]Bieu phi VCX'!$A$8:$A$33,0),MATCH(AC82,'[1]Bieu phi VCX'!$D$7:$I$7,)),INDEX('[1]Bieu phi VCX'!$J$8:$O$33,MATCH(E82,'[1]Bieu phi VCX'!$A$8:$A$33,0),MATCH(AC82,'[1]Bieu phi VCX'!$J$7:$O$7,)))</f>
        <v>0.0185</v>
      </c>
      <c r="AE82" s="22" t="n">
        <f aca="false">IF(Q82="Y",[1]Parameters!$Z$2,0)</f>
        <v>0.0005</v>
      </c>
      <c r="AF82" s="22" t="n">
        <f aca="false">IF(R82="Y", INDEX('[1]Bieu phi VCX'!$R$8:$W$33,MATCH(E82,'[1]Bieu phi VCX'!$A$8:$A$33,0),MATCH(AC82,'[1]Bieu phi VCX'!$R$7:$V$7,0)), 0)</f>
        <v>0</v>
      </c>
      <c r="AG82" s="19" t="n">
        <f aca="false">VLOOKUP(S82,[1]Parameters!$F$2:$G$5,2,0)</f>
        <v>1400000</v>
      </c>
      <c r="AH82" s="22" t="n">
        <f aca="false">IF(T82="Y", INDEX('[1]Bieu phi VCX'!$X$8:$AB$33,MATCH(E82,'[1]Bieu phi VCX'!$A$8:$A$33,0),MATCH(AC82,'[1]Bieu phi VCX'!$X$7:$AB$7,0)),0)</f>
        <v>0.001</v>
      </c>
      <c r="AI82" s="23" t="n">
        <f aca="false">IF(U82="Y",INDEX('[1]Bieu phi VCX'!$AJ$8:$AL$33,MATCH(E82,'[1]Bieu phi VCX'!$A$8:$A$33,0),MATCH(VLOOKUP(F82,[1]Parameters!$I$2:$J$4,2),'[1]Bieu phi VCX'!$AJ$7:$AL$7,0))-AD82, 0)</f>
        <v>0.0315</v>
      </c>
      <c r="AJ82" s="0" t="n">
        <f aca="false">IF(V82="Y",[1]Parameters!$AA$2,1)</f>
        <v>1.5</v>
      </c>
      <c r="AK82" s="22" t="n">
        <f aca="false">IF(W82="Y", INDEX('[1]Bieu phi VCX'!$AE$8:$AE$33,MATCH(E82,'[1]Bieu phi VCX'!$A$8:$A$33,0),0),0)</f>
        <v>0.0025</v>
      </c>
      <c r="AL82" s="22" t="n">
        <f aca="false">IF(X82="Y",IF(AB82&lt;120,IF(OR(E82='[1]Bieu phi VCX'!$A$24,E82='[1]Bieu phi VCX'!$A$25,E82='[1]Bieu phi VCX'!$A$27),0.2%,IF(OR(AND(OR(H82="SEDAN",H82="HATCHBACK"),J82&gt;[1]Parameters!$AB$2),AND(OR(H82="SEDAN",H82="HATCHBACK"),I82="GERMANY")),INDEX('[1]Bieu phi VCX'!$AF$8:$AF$33,MATCH(E82,'[1]Bieu phi VCX'!$A$8:$A$33,0),0),INDEX('[1]Bieu phi VCX'!$AG$8:$AG$33,MATCH(E82,'[1]Bieu phi VCX'!$A$8:$A$33,0),0))),INDEX('[1]Bieu phi VCX'!$AH$8:$AH$33,MATCH(E82,'[1]Bieu phi VCX'!$A$8:$A$33,0),0)),0)</f>
        <v>0.0005</v>
      </c>
      <c r="AM82" s="22" t="n">
        <f aca="false">IF(Y82="Y",IF(P82-O82&gt;[1]Parameters!$AC$2,1.5%*15/365,1.5%*(P82-O82)/365),0)</f>
        <v>0.000616438356164384</v>
      </c>
      <c r="AN82" s="24" t="n">
        <f aca="false">IF(Z82="Y",[1]Parameters!$AD$2,0)</f>
        <v>0.003</v>
      </c>
      <c r="AO82" s="25" t="n">
        <f aca="false">IF(P82&lt;=AA82,VLOOKUP(DATEDIF(O82,P82,"m"),[1]Parameters!$L$2:$M$6,2,1),(DATEDIF(O82,P82,"m")+1)/12)</f>
        <v>1</v>
      </c>
      <c r="AP82" s="26" t="n">
        <f aca="false">(AJ82*(SUM(AD82,AE82,AF82,AH82,AI82,AK82,AL82,AN82)*K82+AG82)+AM82*K82)*AO82</f>
        <v>10786643.8356164</v>
      </c>
      <c r="AQ82" s="27" t="s">
        <v>607</v>
      </c>
    </row>
    <row r="83" customFormat="false" ht="13.8" hidden="false" customHeight="false" outlineLevel="0" collapsed="false">
      <c r="A83" s="17"/>
      <c r="B83" s="17" t="s">
        <v>608</v>
      </c>
      <c r="C83" s="0" t="s">
        <v>523</v>
      </c>
      <c r="D83" s="17" t="s">
        <v>553</v>
      </c>
      <c r="E83" s="18" t="s">
        <v>618</v>
      </c>
      <c r="F83" s="19" t="n">
        <v>0</v>
      </c>
      <c r="G83" s="18" t="s">
        <v>602</v>
      </c>
      <c r="H83" s="18" t="s">
        <v>212</v>
      </c>
      <c r="I83" s="18" t="s">
        <v>604</v>
      </c>
      <c r="J83" s="19" t="n">
        <v>400000000</v>
      </c>
      <c r="K83" s="19" t="n">
        <v>100000000</v>
      </c>
      <c r="L83" s="0" t="n">
        <v>2017</v>
      </c>
      <c r="M83" s="20" t="n">
        <v>42736</v>
      </c>
      <c r="N83" s="20" t="n">
        <v>43831</v>
      </c>
      <c r="O83" s="20" t="n">
        <v>43831</v>
      </c>
      <c r="P83" s="20" t="n">
        <v>44196</v>
      </c>
      <c r="Q83" s="21" t="s">
        <v>605</v>
      </c>
      <c r="R83" s="21" t="s">
        <v>605</v>
      </c>
      <c r="S83" s="19" t="n">
        <v>15000000</v>
      </c>
      <c r="T83" s="21" t="s">
        <v>605</v>
      </c>
      <c r="U83" s="21" t="s">
        <v>605</v>
      </c>
      <c r="V83" s="21" t="s">
        <v>605</v>
      </c>
      <c r="W83" s="21" t="s">
        <v>605</v>
      </c>
      <c r="X83" s="21" t="s">
        <v>605</v>
      </c>
      <c r="Y83" s="21" t="s">
        <v>605</v>
      </c>
      <c r="Z83" s="21" t="s">
        <v>605</v>
      </c>
      <c r="AA83" s="20" t="n">
        <f aca="false">DATE(YEAR(O83)+1,MONTH(O83),DAY(O83))</f>
        <v>44197</v>
      </c>
      <c r="AB83" s="0" t="n">
        <f aca="false">IF(G83="Trong nước", DATEDIF(DATE(YEAR(M83),MONTH(M83),1),DATE(YEAR(N83),MONTH(N83),1),"m"), DATEDIF(DATE(L83,1,1),DATE(YEAR(N83),MONTH(N83),1),"m"))</f>
        <v>36</v>
      </c>
      <c r="AC83" s="0" t="str">
        <f aca="false">VLOOKUP(AB83,[1]Parameters!$A$2:$B$6,2,1)</f>
        <v>36-72</v>
      </c>
      <c r="AD83" s="22" t="n">
        <f aca="false">IF(J83&lt;=[1]Parameters!$Y$2,INDEX('[1]Bieu phi VCX'!$D$8:$N$33,MATCH(E83,'[1]Bieu phi VCX'!$A$8:$A$33,0),MATCH(AC83,'[1]Bieu phi VCX'!$D$7:$I$7,)),INDEX('[1]Bieu phi VCX'!$J$8:$O$33,MATCH(E83,'[1]Bieu phi VCX'!$A$8:$A$33,0),MATCH(AC83,'[1]Bieu phi VCX'!$J$7:$O$7,)))</f>
        <v>0.02</v>
      </c>
      <c r="AE83" s="22" t="n">
        <f aca="false">IF(Q83="Y",[1]Parameters!$Z$2,0)</f>
        <v>0.0005</v>
      </c>
      <c r="AF83" s="22" t="n">
        <f aca="false">IF(R83="Y", INDEX('[1]Bieu phi VCX'!$R$8:$W$33,MATCH(E83,'[1]Bieu phi VCX'!$A$8:$A$33,0),MATCH(AC83,'[1]Bieu phi VCX'!$R$7:$V$7,0)), 0)</f>
        <v>0.0015</v>
      </c>
      <c r="AG83" s="19" t="n">
        <f aca="false">VLOOKUP(S83,[1]Parameters!$F$2:$G$5,2,0)</f>
        <v>2000000</v>
      </c>
      <c r="AH83" s="22" t="n">
        <f aca="false">IF(T83="Y", INDEX('[1]Bieu phi VCX'!$X$8:$AB$33,MATCH(E83,'[1]Bieu phi VCX'!$A$8:$A$33,0),MATCH(AC83,'[1]Bieu phi VCX'!$X$7:$AB$7,0)),0)</f>
        <v>0.0015</v>
      </c>
      <c r="AI83" s="23" t="n">
        <f aca="false">IF(U83="Y",INDEX('[1]Bieu phi VCX'!$AJ$8:$AL$33,MATCH(E83,'[1]Bieu phi VCX'!$A$8:$A$33,0),MATCH(VLOOKUP(F83,[1]Parameters!$I$2:$J$4,2),'[1]Bieu phi VCX'!$AJ$7:$AL$7,0))-AD83, 0)</f>
        <v>0.03</v>
      </c>
      <c r="AJ83" s="0" t="n">
        <f aca="false">IF(V83="Y",[1]Parameters!$AA$2,1)</f>
        <v>1.5</v>
      </c>
      <c r="AK83" s="22" t="n">
        <f aca="false">IF(W83="Y", INDEX('[1]Bieu phi VCX'!$AE$8:$AE$33,MATCH(E83,'[1]Bieu phi VCX'!$A$8:$A$33,0),0),0)</f>
        <v>0.0025</v>
      </c>
      <c r="AL83" s="22" t="n">
        <f aca="false">IF(X83="Y",IF(AB83&lt;120,IF(OR(E83='[1]Bieu phi VCX'!$A$24,E83='[1]Bieu phi VCX'!$A$25,E83='[1]Bieu phi VCX'!$A$27),0.2%,IF(OR(AND(OR(H83="SEDAN",H83="HATCHBACK"),J83&gt;[1]Parameters!$AB$2),AND(OR(H83="SEDAN",H83="HATCHBACK"),I83="GERMANY")),INDEX('[1]Bieu phi VCX'!$AF$8:$AF$33,MATCH(E83,'[1]Bieu phi VCX'!$A$8:$A$33,0),0),INDEX('[1]Bieu phi VCX'!$AG$8:$AG$33,MATCH(E83,'[1]Bieu phi VCX'!$A$8:$A$33,0),0))),INDEX('[1]Bieu phi VCX'!$AH$8:$AH$33,MATCH(E83,'[1]Bieu phi VCX'!$A$8:$A$33,0),0)),0)</f>
        <v>0.0005</v>
      </c>
      <c r="AM83" s="22" t="n">
        <f aca="false">IF(Y83="Y",IF(P83-O83&gt;[1]Parameters!$AC$2,1.5%*15/365,1.5%*(P83-O83)/365),0)</f>
        <v>0.000616438356164384</v>
      </c>
      <c r="AN83" s="24" t="n">
        <f aca="false">IF(Z83="Y",[1]Parameters!$AD$2,0)</f>
        <v>0.003</v>
      </c>
      <c r="AO83" s="25" t="n">
        <f aca="false">IF(P83&lt;=AA83,VLOOKUP(DATEDIF(O83,P83,"m"),[1]Parameters!$L$2:$M$6,2,1),(DATEDIF(O83,P83,"m")+1)/12)</f>
        <v>1</v>
      </c>
      <c r="AP83" s="26" t="n">
        <f aca="false">(AJ83*(SUM(AD83,AE83,AF83,AH83,AI83,AK83,AL83,AN83)*K83+AG83)+AM83*K83)*AO83</f>
        <v>11986643.8356164</v>
      </c>
      <c r="AQ83" s="27" t="s">
        <v>607</v>
      </c>
    </row>
    <row r="84" customFormat="false" ht="13.8" hidden="false" customHeight="false" outlineLevel="0" collapsed="false">
      <c r="A84" s="17"/>
      <c r="B84" s="17" t="s">
        <v>609</v>
      </c>
      <c r="C84" s="0" t="s">
        <v>523</v>
      </c>
      <c r="D84" s="17" t="s">
        <v>553</v>
      </c>
      <c r="E84" s="18" t="s">
        <v>618</v>
      </c>
      <c r="F84" s="19" t="n">
        <v>0</v>
      </c>
      <c r="G84" s="18" t="s">
        <v>602</v>
      </c>
      <c r="H84" s="18" t="s">
        <v>212</v>
      </c>
      <c r="I84" s="18" t="s">
        <v>604</v>
      </c>
      <c r="J84" s="19" t="n">
        <v>400000000</v>
      </c>
      <c r="K84" s="19" t="n">
        <v>100000000</v>
      </c>
      <c r="L84" s="0" t="n">
        <v>2014</v>
      </c>
      <c r="M84" s="20" t="n">
        <v>41640</v>
      </c>
      <c r="N84" s="20" t="n">
        <v>43831</v>
      </c>
      <c r="O84" s="20" t="n">
        <v>43831</v>
      </c>
      <c r="P84" s="20" t="n">
        <v>44196</v>
      </c>
      <c r="Q84" s="21" t="s">
        <v>605</v>
      </c>
      <c r="R84" s="21" t="s">
        <v>605</v>
      </c>
      <c r="S84" s="19" t="n">
        <v>21000000</v>
      </c>
      <c r="T84" s="21" t="s">
        <v>605</v>
      </c>
      <c r="U84" s="21" t="s">
        <v>605</v>
      </c>
      <c r="V84" s="21" t="s">
        <v>605</v>
      </c>
      <c r="W84" s="21" t="s">
        <v>605</v>
      </c>
      <c r="X84" s="21" t="s">
        <v>605</v>
      </c>
      <c r="Y84" s="21" t="s">
        <v>605</v>
      </c>
      <c r="Z84" s="21" t="s">
        <v>605</v>
      </c>
      <c r="AA84" s="20" t="n">
        <f aca="false">DATE(YEAR(O84)+1,MONTH(O84),DAY(O84))</f>
        <v>44197</v>
      </c>
      <c r="AB84" s="0" t="n">
        <f aca="false">IF(G84="Trong nước", DATEDIF(DATE(YEAR(M84),MONTH(M84),1),DATE(YEAR(N84),MONTH(N84),1),"m"), DATEDIF(DATE(L84,1,1),DATE(YEAR(N84),MONTH(N84),1),"m"))</f>
        <v>72</v>
      </c>
      <c r="AC84" s="0" t="str">
        <f aca="false">VLOOKUP(AB84,[1]Parameters!$A$2:$B$6,2,1)</f>
        <v>72-120</v>
      </c>
      <c r="AD84" s="22" t="n">
        <f aca="false">IF(J84&lt;=[1]Parameters!$Y$2,INDEX('[1]Bieu phi VCX'!$D$8:$N$33,MATCH(E84,'[1]Bieu phi VCX'!$A$8:$A$33,0),MATCH(AC84,'[1]Bieu phi VCX'!$D$7:$I$7,)),INDEX('[1]Bieu phi VCX'!$J$8:$O$33,MATCH(E84,'[1]Bieu phi VCX'!$A$8:$A$33,0),MATCH(AC84,'[1]Bieu phi VCX'!$J$7:$O$7,)))</f>
        <v>0.03</v>
      </c>
      <c r="AE84" s="22" t="n">
        <f aca="false">IF(Q84="Y",[1]Parameters!$Z$2,0)</f>
        <v>0.0005</v>
      </c>
      <c r="AF84" s="22" t="n">
        <f aca="false">IF(R84="Y", INDEX('[1]Bieu phi VCX'!$R$8:$W$33,MATCH(E84,'[1]Bieu phi VCX'!$A$8:$A$33,0),MATCH(AC84,'[1]Bieu phi VCX'!$R$7:$V$7,0)), 0)</f>
        <v>0.0025</v>
      </c>
      <c r="AG84" s="19" t="n">
        <f aca="false">VLOOKUP(S84,[1]Parameters!$F$2:$G$5,2,0)</f>
        <v>3400000</v>
      </c>
      <c r="AH84" s="22" t="n">
        <f aca="false">IF(T84="Y", INDEX('[1]Bieu phi VCX'!$X$8:$AB$33,MATCH(E84,'[1]Bieu phi VCX'!$A$8:$A$33,0),MATCH(AC84,'[1]Bieu phi VCX'!$X$7:$AB$7,0)),0)</f>
        <v>0.0025</v>
      </c>
      <c r="AI84" s="23" t="n">
        <f aca="false">IF(U84="Y",INDEX('[1]Bieu phi VCX'!$AJ$8:$AL$33,MATCH(E84,'[1]Bieu phi VCX'!$A$8:$A$33,0),MATCH(VLOOKUP(F84,[1]Parameters!$I$2:$J$4,2),'[1]Bieu phi VCX'!$AJ$7:$AL$7,0))-AD84, 0)</f>
        <v>0.02</v>
      </c>
      <c r="AJ84" s="0" t="n">
        <f aca="false">IF(V84="Y",[1]Parameters!$AA$2,1)</f>
        <v>1.5</v>
      </c>
      <c r="AK84" s="22" t="n">
        <f aca="false">IF(W84="Y", INDEX('[1]Bieu phi VCX'!$AE$8:$AE$33,MATCH(E84,'[1]Bieu phi VCX'!$A$8:$A$33,0),0),0)</f>
        <v>0.0025</v>
      </c>
      <c r="AL84" s="22" t="n">
        <f aca="false">IF(X84="Y",IF(AB84&lt;120,IF(OR(E84='[1]Bieu phi VCX'!$A$24,E84='[1]Bieu phi VCX'!$A$25,E84='[1]Bieu phi VCX'!$A$27),0.2%,IF(OR(AND(OR(H84="SEDAN",H84="HATCHBACK"),J84&gt;[1]Parameters!$AB$2),AND(OR(H84="SEDAN",H84="HATCHBACK"),I84="GERMANY")),INDEX('[1]Bieu phi VCX'!$AF$8:$AF$33,MATCH(E84,'[1]Bieu phi VCX'!$A$8:$A$33,0),0),INDEX('[1]Bieu phi VCX'!$AG$8:$AG$33,MATCH(E84,'[1]Bieu phi VCX'!$A$8:$A$33,0),0))),INDEX('[1]Bieu phi VCX'!$AH$8:$AH$33,MATCH(E84,'[1]Bieu phi VCX'!$A$8:$A$33,0),0)),0)</f>
        <v>0.0005</v>
      </c>
      <c r="AM84" s="22" t="n">
        <f aca="false">IF(Y84="Y",IF(P84-O84&gt;[1]Parameters!$AC$2,1.5%*15/365,1.5%*(P84-O84)/365),0)</f>
        <v>0.000616438356164384</v>
      </c>
      <c r="AN84" s="24" t="n">
        <f aca="false">IF(Z84="Y",[1]Parameters!$AD$2,0)</f>
        <v>0.003</v>
      </c>
      <c r="AO84" s="25" t="n">
        <f aca="false">IF(P84&lt;=AA84,VLOOKUP(DATEDIF(O84,P84,"m"),[1]Parameters!$L$2:$M$6,2,1),(DATEDIF(O84,P84,"m")+1)/12)</f>
        <v>1</v>
      </c>
      <c r="AP84" s="26" t="n">
        <f aca="false">(AJ84*(SUM(AD84,AE84,AF84,AH84,AI84,AK84,AL84,AN84)*K84+AG84)+AM84*K84)*AO84</f>
        <v>14386643.8356164</v>
      </c>
      <c r="AQ84" s="27" t="s">
        <v>607</v>
      </c>
    </row>
    <row r="85" customFormat="false" ht="13.8" hidden="false" customHeight="false" outlineLevel="0" collapsed="false">
      <c r="A85" s="17"/>
      <c r="B85" s="17" t="s">
        <v>610</v>
      </c>
      <c r="C85" s="0" t="s">
        <v>523</v>
      </c>
      <c r="D85" s="17" t="s">
        <v>553</v>
      </c>
      <c r="E85" s="18" t="s">
        <v>618</v>
      </c>
      <c r="F85" s="19" t="n">
        <v>0</v>
      </c>
      <c r="G85" s="18" t="s">
        <v>602</v>
      </c>
      <c r="H85" s="18" t="s">
        <v>212</v>
      </c>
      <c r="I85" s="18" t="s">
        <v>604</v>
      </c>
      <c r="J85" s="19" t="n">
        <v>400000000</v>
      </c>
      <c r="K85" s="19" t="n">
        <v>100000000</v>
      </c>
      <c r="L85" s="0" t="n">
        <v>2010</v>
      </c>
      <c r="M85" s="20" t="n">
        <v>40179</v>
      </c>
      <c r="N85" s="20" t="n">
        <v>43831</v>
      </c>
      <c r="O85" s="20" t="n">
        <v>43831</v>
      </c>
      <c r="P85" s="20" t="n">
        <v>44196</v>
      </c>
      <c r="Q85" s="21" t="s">
        <v>605</v>
      </c>
      <c r="R85" s="21" t="s">
        <v>605</v>
      </c>
      <c r="S85" s="19" t="n">
        <v>9000000</v>
      </c>
      <c r="T85" s="21" t="s">
        <v>605</v>
      </c>
      <c r="U85" s="21" t="s">
        <v>605</v>
      </c>
      <c r="V85" s="21" t="s">
        <v>605</v>
      </c>
      <c r="W85" s="21" t="s">
        <v>605</v>
      </c>
      <c r="X85" s="21" t="s">
        <v>605</v>
      </c>
      <c r="Y85" s="21" t="s">
        <v>605</v>
      </c>
      <c r="Z85" s="21" t="s">
        <v>605</v>
      </c>
      <c r="AA85" s="20" t="n">
        <f aca="false">DATE(YEAR(O85)+1,MONTH(O85),DAY(O85))</f>
        <v>44197</v>
      </c>
      <c r="AB85" s="0" t="n">
        <f aca="false">IF(G85="Trong nước", DATEDIF(DATE(YEAR(M85),MONTH(M85),1),DATE(YEAR(N85),MONTH(N85),1),"m"), DATEDIF(DATE(L85,1,1),DATE(YEAR(N85),MONTH(N85),1),"m"))</f>
        <v>120</v>
      </c>
      <c r="AC85" s="0" t="str">
        <f aca="false">VLOOKUP(AB85,[1]Parameters!$A$2:$B$6,2,1)</f>
        <v>&gt;=120</v>
      </c>
      <c r="AD85" s="22" t="n">
        <f aca="false">IF(J85&lt;=[1]Parameters!$Y$2,INDEX('[1]Bieu phi VCX'!$D$8:$N$33,MATCH(E85,'[1]Bieu phi VCX'!$A$8:$A$33,0),MATCH(AC85,'[1]Bieu phi VCX'!$D$7:$I$7,)),INDEX('[1]Bieu phi VCX'!$J$8:$O$33,MATCH(E85,'[1]Bieu phi VCX'!$A$8:$A$33,0),MATCH(AC85,'[1]Bieu phi VCX'!$J$7:$O$7,)))</f>
        <v>0.033</v>
      </c>
      <c r="AE85" s="22" t="n">
        <f aca="false">IF(Q85="Y",[1]Parameters!$Z$2,0)</f>
        <v>0.0005</v>
      </c>
      <c r="AF85" s="22" t="n">
        <f aca="false">IF(R85="Y", INDEX('[1]Bieu phi VCX'!$R$8:$W$33,MATCH(E85,'[1]Bieu phi VCX'!$A$8:$A$33,0),MATCH(AC85,'[1]Bieu phi VCX'!$R$7:$V$7,0)), 0)</f>
        <v>0.0035</v>
      </c>
      <c r="AG85" s="19" t="n">
        <f aca="false">VLOOKUP(S85,[1]Parameters!$F$2:$G$5,2,0)</f>
        <v>1400000</v>
      </c>
      <c r="AH85" s="22" t="n">
        <f aca="false">IF(T85="Y", INDEX('[1]Bieu phi VCX'!$X$8:$AB$33,MATCH(E85,'[1]Bieu phi VCX'!$A$8:$A$33,0),MATCH(AC85,'[1]Bieu phi VCX'!$X$7:$AB$7,0)),0)</f>
        <v>0.0035</v>
      </c>
      <c r="AI85" s="23" t="n">
        <f aca="false">IF(U85="Y",INDEX('[1]Bieu phi VCX'!$AJ$8:$AL$33,MATCH(E85,'[1]Bieu phi VCX'!$A$8:$A$33,0),MATCH(VLOOKUP(F85,[1]Parameters!$I$2:$J$4,2),'[1]Bieu phi VCX'!$AJ$7:$AL$7,0))-AD85, 0)</f>
        <v>0.017</v>
      </c>
      <c r="AJ85" s="0" t="n">
        <f aca="false">IF(V85="Y",[1]Parameters!$AA$2,1)</f>
        <v>1.5</v>
      </c>
      <c r="AK85" s="22" t="n">
        <f aca="false">IF(W85="Y", INDEX('[1]Bieu phi VCX'!$AE$8:$AE$33,MATCH(E85,'[1]Bieu phi VCX'!$A$8:$A$33,0),0),0)</f>
        <v>0.0025</v>
      </c>
      <c r="AL85" s="22" t="n">
        <f aca="false">IF(X85="Y",IF(AB85&lt;120,IF(OR(E85='[1]Bieu phi VCX'!$A$24,E85='[1]Bieu phi VCX'!$A$25,E85='[1]Bieu phi VCX'!$A$27),0.2%,IF(OR(AND(OR(H85="SEDAN",H85="HATCHBACK"),J85&gt;[1]Parameters!$AB$2),AND(OR(H85="SEDAN",H85="HATCHBACK"),I85="GERMANY")),INDEX('[1]Bieu phi VCX'!$AF$8:$AF$33,MATCH(E85,'[1]Bieu phi VCX'!$A$8:$A$33,0),0),INDEX('[1]Bieu phi VCX'!$AG$8:$AG$33,MATCH(E85,'[1]Bieu phi VCX'!$A$8:$A$33,0),0))),INDEX('[1]Bieu phi VCX'!$AH$8:$AH$33,MATCH(E85,'[1]Bieu phi VCX'!$A$8:$A$33,0),0)),0)</f>
        <v>0.0015</v>
      </c>
      <c r="AM85" s="22" t="n">
        <f aca="false">IF(Y85="Y",IF(P85-O85&gt;[1]Parameters!$AC$2,1.5%*15/365,1.5%*(P85-O85)/365),0)</f>
        <v>0.000616438356164384</v>
      </c>
      <c r="AN85" s="24" t="n">
        <f aca="false">IF(Z85="Y",[1]Parameters!$AD$2,0)</f>
        <v>0.003</v>
      </c>
      <c r="AO85" s="25" t="n">
        <f aca="false">IF(P85&lt;=AA85,VLOOKUP(DATEDIF(O85,P85,"m"),[1]Parameters!$L$2:$M$6,2,1),(DATEDIF(O85,P85,"m")+1)/12)</f>
        <v>1</v>
      </c>
      <c r="AP85" s="26" t="n">
        <f aca="false">(AJ85*(SUM(AD85,AE85,AF85,AH85,AI85,AK85,AL85,AN85)*K85+AG85)+AM85*K85)*AO85</f>
        <v>11836643.8356164</v>
      </c>
      <c r="AQ85" s="27" t="s">
        <v>607</v>
      </c>
    </row>
    <row r="86" customFormat="false" ht="13.8" hidden="false" customHeight="false" outlineLevel="0" collapsed="false">
      <c r="A86" s="17"/>
      <c r="B86" s="17" t="s">
        <v>611</v>
      </c>
      <c r="C86" s="0" t="s">
        <v>523</v>
      </c>
      <c r="D86" s="17" t="s">
        <v>553</v>
      </c>
      <c r="E86" s="18" t="s">
        <v>618</v>
      </c>
      <c r="F86" s="19" t="n">
        <v>0</v>
      </c>
      <c r="G86" s="18" t="s">
        <v>602</v>
      </c>
      <c r="H86" s="18" t="s">
        <v>212</v>
      </c>
      <c r="I86" s="18" t="s">
        <v>604</v>
      </c>
      <c r="J86" s="19" t="n">
        <v>400000000</v>
      </c>
      <c r="K86" s="19" t="n">
        <v>100000000</v>
      </c>
      <c r="L86" s="0" t="n">
        <v>2005</v>
      </c>
      <c r="M86" s="20" t="n">
        <v>38353</v>
      </c>
      <c r="N86" s="20" t="n">
        <v>43831</v>
      </c>
      <c r="O86" s="20" t="n">
        <v>43831</v>
      </c>
      <c r="P86" s="20" t="n">
        <v>44196</v>
      </c>
      <c r="Q86" s="21" t="s">
        <v>605</v>
      </c>
      <c r="R86" s="21" t="s">
        <v>605</v>
      </c>
      <c r="S86" s="19" t="n">
        <v>9000000</v>
      </c>
      <c r="T86" s="21" t="s">
        <v>605</v>
      </c>
      <c r="U86" s="21" t="s">
        <v>605</v>
      </c>
      <c r="V86" s="21" t="s">
        <v>605</v>
      </c>
      <c r="W86" s="21" t="s">
        <v>605</v>
      </c>
      <c r="X86" s="21" t="s">
        <v>605</v>
      </c>
      <c r="Y86" s="21" t="s">
        <v>605</v>
      </c>
      <c r="Z86" s="21" t="s">
        <v>605</v>
      </c>
      <c r="AA86" s="20" t="n">
        <f aca="false">DATE(YEAR(O86)+1,MONTH(O86),DAY(O86))</f>
        <v>44197</v>
      </c>
      <c r="AB86" s="0" t="n">
        <f aca="false">IF(G86="Trong nước", DATEDIF(DATE(YEAR(M86),MONTH(M86),1),DATE(YEAR(N86),MONTH(N86),1),"m"), DATEDIF(DATE(L86,1,1),DATE(YEAR(N86),MONTH(N86),1),"m"))</f>
        <v>180</v>
      </c>
      <c r="AC86" s="0" t="str">
        <f aca="false">VLOOKUP(AB86,[1]Parameters!$A$2:$B$7,2,1)</f>
        <v>&gt;=180</v>
      </c>
      <c r="AD86" s="22" t="n">
        <f aca="false">IF(J86&lt;=[1]Parameters!$Y$2,INDEX('[1]Bieu phi VCX'!$D$8:$N$33,MATCH(E86,'[1]Bieu phi VCX'!$A$8:$A$33,0),MATCH(AC86,'[1]Bieu phi VCX'!$D$7:$I$7,)),INDEX('[1]Bieu phi VCX'!$J$8:$O$33,MATCH(E86,'[1]Bieu phi VCX'!$A$8:$A$33,0),MATCH(AC86,'[1]Bieu phi VCX'!$J$7:$O$7,)))</f>
        <v>0.033</v>
      </c>
      <c r="AE86" s="22" t="n">
        <f aca="false">IF(Q86="Y",[1]Parameters!$Z$2,0)</f>
        <v>0.0005</v>
      </c>
      <c r="AF86" s="22" t="n">
        <f aca="false">IF(R86="Y", INDEX('[1]Bieu phi VCX'!$R$8:$W$33,MATCH(E86,'[1]Bieu phi VCX'!$A$8:$A$33,0),MATCH(AC86,'[1]Bieu phi VCX'!$R$7:$W$7,0)), 0)</f>
        <v>0.0045</v>
      </c>
      <c r="AG86" s="19" t="n">
        <f aca="false">VLOOKUP(S86,[1]Parameters!$F$2:$G$5,2,0)</f>
        <v>1400000</v>
      </c>
      <c r="AH86" s="22" t="n">
        <f aca="false">IF(T86="Y", INDEX('[1]Bieu phi VCX'!$X$8:$AC$33,MATCH(E86,'[1]Bieu phi VCX'!$A$8:$A$33,0),MATCH(AC86,'[1]Bieu phi VCX'!$X$7:$AC$7,0)),0)</f>
        <v>0.0035</v>
      </c>
      <c r="AI86" s="23" t="n">
        <f aca="false">IF(U86="Y",INDEX('[1]Bieu phi VCX'!$AJ$8:$AL$33,MATCH(E86,'[1]Bieu phi VCX'!$A$8:$A$33,0),MATCH(VLOOKUP(F86,[1]Parameters!$I$2:$J$4,2),'[1]Bieu phi VCX'!$AJ$7:$AL$7,0))-AD86, 0)</f>
        <v>0.017</v>
      </c>
      <c r="AJ86" s="0" t="n">
        <f aca="false">IF(V86="Y",[1]Parameters!$AA$2,1)</f>
        <v>1.5</v>
      </c>
      <c r="AK86" s="22" t="n">
        <f aca="false">IF(W86="Y", INDEX('[1]Bieu phi VCX'!$AE$8:$AE$33,MATCH(E86,'[1]Bieu phi VCX'!$A$8:$A$33,0),0),0)</f>
        <v>0.0025</v>
      </c>
      <c r="AL86" s="22" t="n">
        <f aca="false">IF(X86="Y",IF(AB86&lt;120,IF(OR(E86='[1]Bieu phi VCX'!$A$24,E86='[1]Bieu phi VCX'!$A$25,E86='[1]Bieu phi VCX'!$A$27),0.2%,IF(OR(AND(OR(H86="SEDAN",H86="HATCHBACK"),J86&gt;[1]Parameters!$AB$2),AND(OR(H86="SEDAN",H86="HATCHBACK"),I86="GERMANY")),INDEX('[1]Bieu phi VCX'!$AF$8:$AF$33,MATCH(E86,'[1]Bieu phi VCX'!$A$8:$A$33,0),0),INDEX('[1]Bieu phi VCX'!$AG$8:$AG$33,MATCH(E86,'[1]Bieu phi VCX'!$A$8:$A$33,0),0))),INDEX('[1]Bieu phi VCX'!$AH$8:$AH$33,MATCH(E86,'[1]Bieu phi VCX'!$A$8:$A$33,0),0)),0)</f>
        <v>0.0015</v>
      </c>
      <c r="AM86" s="22" t="n">
        <f aca="false">IF(Y86="Y",IF(P86-O86&gt;[1]Parameters!$AC$2,1.5%*15/365,1.5%*(P86-O86)/365),0)</f>
        <v>0.000616438356164384</v>
      </c>
      <c r="AN86" s="24" t="n">
        <f aca="false">IF(Z86="Y",[1]Parameters!$AD$2,0)</f>
        <v>0.003</v>
      </c>
      <c r="AO86" s="25" t="n">
        <f aca="false">IF(P86&lt;=AA86,VLOOKUP(DATEDIF(O86,P86,"m"),[1]Parameters!$L$2:$M$6,2,1),(DATEDIF(O86,P86,"m")+1)/12)</f>
        <v>1</v>
      </c>
      <c r="AP86" s="26" t="n">
        <f aca="false">(AJ86*(SUM(AD86,AE86,AF86,AH86,AI86,AK86,AL86,AN86)*K86+AG86)+AM86*K86)*AO86</f>
        <v>11986643.8356164</v>
      </c>
      <c r="AQ86" s="27" t="s">
        <v>607</v>
      </c>
    </row>
    <row r="87" customFormat="false" ht="13.8" hidden="false" customHeight="false" outlineLevel="0" collapsed="false">
      <c r="A87" s="17" t="s">
        <v>613</v>
      </c>
      <c r="B87" s="17" t="s">
        <v>600</v>
      </c>
      <c r="C87" s="0" t="s">
        <v>523</v>
      </c>
      <c r="D87" s="17" t="s">
        <v>553</v>
      </c>
      <c r="E87" s="18" t="s">
        <v>618</v>
      </c>
      <c r="F87" s="19" t="n">
        <v>0</v>
      </c>
      <c r="G87" s="18" t="s">
        <v>602</v>
      </c>
      <c r="H87" s="18" t="s">
        <v>212</v>
      </c>
      <c r="I87" s="18" t="s">
        <v>604</v>
      </c>
      <c r="J87" s="19" t="n">
        <v>410000000</v>
      </c>
      <c r="K87" s="19" t="n">
        <v>400000000</v>
      </c>
      <c r="L87" s="0" t="n">
        <v>2020</v>
      </c>
      <c r="M87" s="20" t="n">
        <v>43831</v>
      </c>
      <c r="N87" s="20" t="n">
        <v>43831</v>
      </c>
      <c r="O87" s="20" t="n">
        <v>43831</v>
      </c>
      <c r="P87" s="20" t="n">
        <v>44196</v>
      </c>
      <c r="Q87" s="21" t="s">
        <v>605</v>
      </c>
      <c r="R87" s="21" t="s">
        <v>605</v>
      </c>
      <c r="S87" s="19" t="s">
        <v>606</v>
      </c>
      <c r="T87" s="21" t="s">
        <v>605</v>
      </c>
      <c r="U87" s="21" t="s">
        <v>605</v>
      </c>
      <c r="V87" s="21" t="s">
        <v>605</v>
      </c>
      <c r="W87" s="21" t="s">
        <v>605</v>
      </c>
      <c r="X87" s="21" t="s">
        <v>605</v>
      </c>
      <c r="Y87" s="21" t="s">
        <v>605</v>
      </c>
      <c r="Z87" s="21" t="s">
        <v>605</v>
      </c>
      <c r="AA87" s="20" t="n">
        <f aca="false">DATE(YEAR(O87)+1,MONTH(O87),DAY(O87))</f>
        <v>44197</v>
      </c>
      <c r="AB87" s="0" t="n">
        <f aca="false">IF(G87="Trong nước", DATEDIF(DATE(YEAR(M87),MONTH(M87),1),DATE(YEAR(N87),MONTH(N87),1),"m"), DATEDIF(DATE(L87,1,1),DATE(YEAR(N87),MONTH(N87),1),"m"))</f>
        <v>0</v>
      </c>
      <c r="AC87" s="0" t="str">
        <f aca="false">VLOOKUP(AB87,[1]Parameters!$A$2:$B$6,2,1)</f>
        <v>&lt;6</v>
      </c>
      <c r="AD87" s="22" t="n">
        <f aca="false">IF(J87&lt;=[1]Parameters!$Y$2,INDEX('[1]Bieu phi VCX'!$D$8:$N$33,MATCH(E87,'[1]Bieu phi VCX'!$A$8:$A$33,0),MATCH(AC87,'[1]Bieu phi VCX'!$D$7:$I$7,)),INDEX('[1]Bieu phi VCX'!$J$8:$O$33,MATCH(E87,'[1]Bieu phi VCX'!$A$8:$A$33,0),MATCH(AC87,'[1]Bieu phi VCX'!$J$7:$O$7,)))</f>
        <v>0.0175</v>
      </c>
      <c r="AE87" s="22" t="n">
        <f aca="false">IF(Q87="Y",[1]Parameters!$Z$2,0)</f>
        <v>0.0005</v>
      </c>
      <c r="AF87" s="22" t="n">
        <f aca="false">IF(R87="Y", INDEX('[1]Bieu phi VCX'!$R$8:$W$33,MATCH(E87,'[1]Bieu phi VCX'!$A$8:$A$33,0),MATCH(AC87,'[1]Bieu phi VCX'!$R$7:$V$7,0)), 0)</f>
        <v>0</v>
      </c>
      <c r="AG87" s="19" t="n">
        <f aca="false">VLOOKUP(S87,[1]Parameters!$F$2:$G$5,2,0)</f>
        <v>0</v>
      </c>
      <c r="AH87" s="22" t="n">
        <f aca="false">IF(T87="Y", INDEX('[1]Bieu phi VCX'!$X$8:$AB$33,MATCH(E87,'[1]Bieu phi VCX'!$A$8:$A$33,0),MATCH(AC87,'[1]Bieu phi VCX'!$X$7:$AB$7,0)),0)</f>
        <v>0.001</v>
      </c>
      <c r="AI87" s="23" t="n">
        <f aca="false">IF(U87="Y",INDEX('[1]Bieu phi VCX'!$AJ$8:$AL$33,MATCH(E87,'[1]Bieu phi VCX'!$A$8:$A$33,0),MATCH(VLOOKUP(F87,[1]Parameters!$I$2:$J$4,2),'[1]Bieu phi VCX'!$AJ$7:$AL$7,0))-AD87, 0)</f>
        <v>0.0325</v>
      </c>
      <c r="AJ87" s="0" t="n">
        <f aca="false">IF(V87="Y",[1]Parameters!$AA$2,1)</f>
        <v>1.5</v>
      </c>
      <c r="AK87" s="22" t="n">
        <f aca="false">IF(W87="Y", INDEX('[1]Bieu phi VCX'!$AE$8:$AE$33,MATCH(E87,'[1]Bieu phi VCX'!$A$8:$A$33,0),0),0)</f>
        <v>0.0025</v>
      </c>
      <c r="AL87" s="22" t="n">
        <f aca="false">IF(X87="Y",IF(AB87&lt;120,IF(OR(E87='[1]Bieu phi VCX'!$A$24,E87='[1]Bieu phi VCX'!$A$25,E87='[1]Bieu phi VCX'!$A$27),0.2%,IF(OR(AND(OR(H87="SEDAN",H87="HATCHBACK"),J87&gt;[1]Parameters!$AB$2),AND(OR(H87="SEDAN",H87="HATCHBACK"),I87="GERMANY")),INDEX('[1]Bieu phi VCX'!$AF$8:$AF$33,MATCH(E87,'[1]Bieu phi VCX'!$A$8:$A$33,0),0),INDEX('[1]Bieu phi VCX'!$AG$8:$AG$33,MATCH(E87,'[1]Bieu phi VCX'!$A$8:$A$33,0),0))),INDEX('[1]Bieu phi VCX'!$AH$8:$AH$33,MATCH(E87,'[1]Bieu phi VCX'!$A$8:$A$33,0),0)),0)</f>
        <v>0.0005</v>
      </c>
      <c r="AM87" s="22" t="n">
        <f aca="false">IF(Y87="Y",IF(P87-O87&gt;[1]Parameters!$AC$2,1.5%*15/365,1.5%*(P87-O87)/365),0)</f>
        <v>0.000616438356164384</v>
      </c>
      <c r="AN87" s="24" t="n">
        <f aca="false">IF(Z87="Y",[1]Parameters!$AD$2,0)</f>
        <v>0.003</v>
      </c>
      <c r="AO87" s="25" t="n">
        <f aca="false">IF(P87&lt;=AA87,VLOOKUP(DATEDIF(O87,P87,"m"),[1]Parameters!$L$2:$M$6,2,1),(DATEDIF(O87,P87,"m")+1)/12)</f>
        <v>1</v>
      </c>
      <c r="AP87" s="26" t="n">
        <f aca="false">(AJ87*(SUM(AD87,AE87,AF87,AH87,AI87,AK87,AL87,AN87)*K87+AG87)+AM87*K87)*AO87</f>
        <v>34746575.3424658</v>
      </c>
      <c r="AQ87" s="27" t="s">
        <v>607</v>
      </c>
    </row>
    <row r="88" customFormat="false" ht="13.8" hidden="false" customHeight="false" outlineLevel="0" collapsed="false">
      <c r="A88" s="17"/>
      <c r="B88" s="17" t="s">
        <v>608</v>
      </c>
      <c r="C88" s="0" t="s">
        <v>523</v>
      </c>
      <c r="D88" s="17" t="s">
        <v>553</v>
      </c>
      <c r="E88" s="18" t="s">
        <v>618</v>
      </c>
      <c r="F88" s="19" t="n">
        <v>0</v>
      </c>
      <c r="G88" s="18" t="s">
        <v>602</v>
      </c>
      <c r="H88" s="18" t="s">
        <v>212</v>
      </c>
      <c r="I88" s="18" t="s">
        <v>604</v>
      </c>
      <c r="J88" s="19" t="n">
        <v>500000000</v>
      </c>
      <c r="K88" s="19" t="n">
        <v>400000000</v>
      </c>
      <c r="L88" s="0" t="n">
        <v>2017</v>
      </c>
      <c r="M88" s="20" t="n">
        <v>42736</v>
      </c>
      <c r="N88" s="20" t="n">
        <v>43831</v>
      </c>
      <c r="O88" s="20" t="n">
        <v>43831</v>
      </c>
      <c r="P88" s="20" t="n">
        <v>44196</v>
      </c>
      <c r="Q88" s="21" t="s">
        <v>605</v>
      </c>
      <c r="R88" s="21" t="s">
        <v>605</v>
      </c>
      <c r="S88" s="19" t="s">
        <v>606</v>
      </c>
      <c r="T88" s="21" t="s">
        <v>605</v>
      </c>
      <c r="U88" s="21" t="s">
        <v>605</v>
      </c>
      <c r="V88" s="21" t="s">
        <v>605</v>
      </c>
      <c r="W88" s="21" t="s">
        <v>605</v>
      </c>
      <c r="X88" s="21" t="s">
        <v>605</v>
      </c>
      <c r="Y88" s="21" t="s">
        <v>605</v>
      </c>
      <c r="Z88" s="21" t="s">
        <v>605</v>
      </c>
      <c r="AA88" s="20" t="n">
        <f aca="false">DATE(YEAR(O88)+1,MONTH(O88),DAY(O88))</f>
        <v>44197</v>
      </c>
      <c r="AB88" s="0" t="n">
        <f aca="false">IF(G88="Trong nước", DATEDIF(DATE(YEAR(M88),MONTH(M88),1),DATE(YEAR(N88),MONTH(N88),1),"m"), DATEDIF(DATE(L88,1,1),DATE(YEAR(N88),MONTH(N88),1),"m"))</f>
        <v>36</v>
      </c>
      <c r="AC88" s="0" t="str">
        <f aca="false">VLOOKUP(AB88,[1]Parameters!$A$2:$B$6,2,1)</f>
        <v>36-72</v>
      </c>
      <c r="AD88" s="22" t="n">
        <f aca="false">IF(J88&lt;=[1]Parameters!$Y$2,INDEX('[1]Bieu phi VCX'!$D$8:$N$33,MATCH(E88,'[1]Bieu phi VCX'!$A$8:$A$33,0),MATCH(AC88,'[1]Bieu phi VCX'!$D$7:$I$7,)),INDEX('[1]Bieu phi VCX'!$J$8:$O$33,MATCH(E88,'[1]Bieu phi VCX'!$A$8:$A$33,0),MATCH(AC88,'[1]Bieu phi VCX'!$J$7:$O$7,)))</f>
        <v>0.019</v>
      </c>
      <c r="AE88" s="22" t="n">
        <f aca="false">IF(Q88="Y",[1]Parameters!$Z$2,0)</f>
        <v>0.0005</v>
      </c>
      <c r="AF88" s="22" t="n">
        <f aca="false">IF(R88="Y", INDEX('[1]Bieu phi VCX'!$R$8:$W$33,MATCH(E88,'[1]Bieu phi VCX'!$A$8:$A$33,0),MATCH(AC88,'[1]Bieu phi VCX'!$R$7:$V$7,0)), 0)</f>
        <v>0.0015</v>
      </c>
      <c r="AG88" s="19" t="n">
        <f aca="false">VLOOKUP(S88,[1]Parameters!$F$2:$G$5,2,0)</f>
        <v>0</v>
      </c>
      <c r="AH88" s="22" t="n">
        <f aca="false">IF(T88="Y", INDEX('[1]Bieu phi VCX'!$X$8:$AB$33,MATCH(E88,'[1]Bieu phi VCX'!$A$8:$A$33,0),MATCH(AC88,'[1]Bieu phi VCX'!$X$7:$AB$7,0)),0)</f>
        <v>0.0015</v>
      </c>
      <c r="AI88" s="23" t="n">
        <f aca="false">IF(U88="Y",INDEX('[1]Bieu phi VCX'!$AJ$8:$AL$33,MATCH(E88,'[1]Bieu phi VCX'!$A$8:$A$33,0),MATCH(VLOOKUP(F88,[1]Parameters!$I$2:$J$4,2),'[1]Bieu phi VCX'!$AJ$7:$AL$7,0))-AD88, 0)</f>
        <v>0.031</v>
      </c>
      <c r="AJ88" s="0" t="n">
        <f aca="false">IF(V88="Y",[1]Parameters!$AA$2,1)</f>
        <v>1.5</v>
      </c>
      <c r="AK88" s="22" t="n">
        <f aca="false">IF(W88="Y", INDEX('[1]Bieu phi VCX'!$AE$8:$AE$33,MATCH(E88,'[1]Bieu phi VCX'!$A$8:$A$33,0),0),0)</f>
        <v>0.0025</v>
      </c>
      <c r="AL88" s="22" t="n">
        <f aca="false">IF(X88="Y",IF(AB88&lt;120,IF(OR(E88='[1]Bieu phi VCX'!$A$24,E88='[1]Bieu phi VCX'!$A$25,E88='[1]Bieu phi VCX'!$A$27),0.2%,IF(OR(AND(OR(H88="SEDAN",H88="HATCHBACK"),J88&gt;[1]Parameters!$AB$2),AND(OR(H88="SEDAN",H88="HATCHBACK"),I88="GERMANY")),INDEX('[1]Bieu phi VCX'!$AF$8:$AF$33,MATCH(E88,'[1]Bieu phi VCX'!$A$8:$A$33,0),0),INDEX('[1]Bieu phi VCX'!$AG$8:$AG$33,MATCH(E88,'[1]Bieu phi VCX'!$A$8:$A$33,0),0))),INDEX('[1]Bieu phi VCX'!$AH$8:$AH$33,MATCH(E88,'[1]Bieu phi VCX'!$A$8:$A$33,0),0)),0)</f>
        <v>0.0005</v>
      </c>
      <c r="AM88" s="22" t="n">
        <f aca="false">IF(Y88="Y",IF(P88-O88&gt;[1]Parameters!$AC$2,1.5%*15/365,1.5%*(P88-O88)/365),0)</f>
        <v>0.000616438356164384</v>
      </c>
      <c r="AN88" s="24" t="n">
        <f aca="false">IF(Z88="Y",[1]Parameters!$AD$2,0)</f>
        <v>0.003</v>
      </c>
      <c r="AO88" s="25" t="n">
        <f aca="false">IF(P88&lt;=AA88,VLOOKUP(DATEDIF(O88,P88,"m"),[1]Parameters!$L$2:$M$6,2,1),(DATEDIF(O88,P88,"m")+1)/12)</f>
        <v>1</v>
      </c>
      <c r="AP88" s="26" t="n">
        <f aca="false">(AJ88*(SUM(AD88,AE88,AF88,AH88,AI88,AK88,AL88,AN88)*K88+AG88)+AM88*K88)*AO88</f>
        <v>35946575.3424658</v>
      </c>
      <c r="AQ88" s="27" t="s">
        <v>607</v>
      </c>
    </row>
    <row r="89" customFormat="false" ht="13.8" hidden="false" customHeight="false" outlineLevel="0" collapsed="false">
      <c r="A89" s="17"/>
      <c r="B89" s="17" t="s">
        <v>609</v>
      </c>
      <c r="C89" s="0" t="s">
        <v>523</v>
      </c>
      <c r="D89" s="17" t="s">
        <v>553</v>
      </c>
      <c r="E89" s="18" t="s">
        <v>618</v>
      </c>
      <c r="F89" s="19" t="n">
        <v>0</v>
      </c>
      <c r="G89" s="18" t="s">
        <v>602</v>
      </c>
      <c r="H89" s="18" t="s">
        <v>212</v>
      </c>
      <c r="I89" s="18" t="s">
        <v>604</v>
      </c>
      <c r="J89" s="19" t="n">
        <v>450000000</v>
      </c>
      <c r="K89" s="19" t="n">
        <v>400000000</v>
      </c>
      <c r="L89" s="0" t="n">
        <v>2014</v>
      </c>
      <c r="M89" s="20" t="n">
        <v>41640</v>
      </c>
      <c r="N89" s="20" t="n">
        <v>43831</v>
      </c>
      <c r="O89" s="20" t="n">
        <v>43831</v>
      </c>
      <c r="P89" s="20" t="n">
        <v>44196</v>
      </c>
      <c r="Q89" s="21" t="s">
        <v>605</v>
      </c>
      <c r="R89" s="21" t="s">
        <v>605</v>
      </c>
      <c r="S89" s="19" t="s">
        <v>606</v>
      </c>
      <c r="T89" s="21" t="s">
        <v>605</v>
      </c>
      <c r="U89" s="21" t="s">
        <v>605</v>
      </c>
      <c r="V89" s="21" t="s">
        <v>605</v>
      </c>
      <c r="W89" s="21" t="s">
        <v>605</v>
      </c>
      <c r="X89" s="21" t="s">
        <v>605</v>
      </c>
      <c r="Y89" s="21" t="s">
        <v>605</v>
      </c>
      <c r="Z89" s="21" t="s">
        <v>605</v>
      </c>
      <c r="AA89" s="20" t="n">
        <f aca="false">DATE(YEAR(O89)+1,MONTH(O89),DAY(O89))</f>
        <v>44197</v>
      </c>
      <c r="AB89" s="0" t="n">
        <f aca="false">IF(G89="Trong nước", DATEDIF(DATE(YEAR(M89),MONTH(M89),1),DATE(YEAR(N89),MONTH(N89),1),"m"), DATEDIF(DATE(L89,1,1),DATE(YEAR(N89),MONTH(N89),1),"m"))</f>
        <v>72</v>
      </c>
      <c r="AC89" s="0" t="str">
        <f aca="false">VLOOKUP(AB89,[1]Parameters!$A$2:$B$6,2,1)</f>
        <v>72-120</v>
      </c>
      <c r="AD89" s="22" t="n">
        <f aca="false">IF(J89&lt;=[1]Parameters!$Y$2,INDEX('[1]Bieu phi VCX'!$D$8:$N$33,MATCH(E89,'[1]Bieu phi VCX'!$A$8:$A$33,0),MATCH(AC89,'[1]Bieu phi VCX'!$D$7:$I$7,)),INDEX('[1]Bieu phi VCX'!$J$8:$O$33,MATCH(E89,'[1]Bieu phi VCX'!$A$8:$A$33,0),MATCH(AC89,'[1]Bieu phi VCX'!$J$7:$O$7,)))</f>
        <v>0.021</v>
      </c>
      <c r="AE89" s="22" t="n">
        <f aca="false">IF(Q89="Y",[1]Parameters!$Z$2,0)</f>
        <v>0.0005</v>
      </c>
      <c r="AF89" s="22" t="n">
        <f aca="false">IF(R89="Y", INDEX('[1]Bieu phi VCX'!$R$8:$W$33,MATCH(E89,'[1]Bieu phi VCX'!$A$8:$A$33,0),MATCH(AC89,'[1]Bieu phi VCX'!$R$7:$V$7,0)), 0)</f>
        <v>0.0025</v>
      </c>
      <c r="AG89" s="19" t="n">
        <f aca="false">VLOOKUP(S89,[1]Parameters!$F$2:$G$5,2,0)</f>
        <v>0</v>
      </c>
      <c r="AH89" s="22" t="n">
        <f aca="false">IF(T89="Y", INDEX('[1]Bieu phi VCX'!$X$8:$AB$33,MATCH(E89,'[1]Bieu phi VCX'!$A$8:$A$33,0),MATCH(AC89,'[1]Bieu phi VCX'!$X$7:$AB$7,0)),0)</f>
        <v>0.0025</v>
      </c>
      <c r="AI89" s="23" t="n">
        <f aca="false">IF(U89="Y",INDEX('[1]Bieu phi VCX'!$AJ$8:$AL$33,MATCH(E89,'[1]Bieu phi VCX'!$A$8:$A$33,0),MATCH(VLOOKUP(F89,[1]Parameters!$I$2:$J$4,2),'[1]Bieu phi VCX'!$AJ$7:$AL$7,0))-AD89, 0)</f>
        <v>0.029</v>
      </c>
      <c r="AJ89" s="0" t="n">
        <f aca="false">IF(V89="Y",[1]Parameters!$AA$2,1)</f>
        <v>1.5</v>
      </c>
      <c r="AK89" s="22" t="n">
        <f aca="false">IF(W89="Y", INDEX('[1]Bieu phi VCX'!$AE$8:$AE$33,MATCH(E89,'[1]Bieu phi VCX'!$A$8:$A$33,0),0),0)</f>
        <v>0.0025</v>
      </c>
      <c r="AL89" s="22" t="n">
        <f aca="false">IF(X89="Y",IF(AB89&lt;120,IF(OR(E89='[1]Bieu phi VCX'!$A$24,E89='[1]Bieu phi VCX'!$A$25,E89='[1]Bieu phi VCX'!$A$27),0.2%,IF(OR(AND(OR(H89="SEDAN",H89="HATCHBACK"),J89&gt;[1]Parameters!$AB$2),AND(OR(H89="SEDAN",H89="HATCHBACK"),I89="GERMANY")),INDEX('[1]Bieu phi VCX'!$AF$8:$AF$33,MATCH(E89,'[1]Bieu phi VCX'!$A$8:$A$33,0),0),INDEX('[1]Bieu phi VCX'!$AG$8:$AG$33,MATCH(E89,'[1]Bieu phi VCX'!$A$8:$A$33,0),0))),INDEX('[1]Bieu phi VCX'!$AH$8:$AH$33,MATCH(E89,'[1]Bieu phi VCX'!$A$8:$A$33,0),0)),0)</f>
        <v>0.0005</v>
      </c>
      <c r="AM89" s="22" t="n">
        <f aca="false">IF(Y89="Y",IF(P89-O89&gt;[1]Parameters!$AC$2,1.5%*15/365,1.5%*(P89-O89)/365),0)</f>
        <v>0.000616438356164384</v>
      </c>
      <c r="AN89" s="24" t="n">
        <f aca="false">IF(Z89="Y",[1]Parameters!$AD$2,0)</f>
        <v>0.003</v>
      </c>
      <c r="AO89" s="25" t="n">
        <f aca="false">IF(P89&lt;=AA89,VLOOKUP(DATEDIF(O89,P89,"m"),[1]Parameters!$L$2:$M$6,2,1),(DATEDIF(O89,P89,"m")+1)/12)</f>
        <v>1</v>
      </c>
      <c r="AP89" s="26" t="n">
        <f aca="false">(AJ89*(SUM(AD89,AE89,AF89,AH89,AI89,AK89,AL89,AN89)*K89+AG89)+AM89*K89)*AO89</f>
        <v>37146575.3424658</v>
      </c>
      <c r="AQ89" s="27" t="s">
        <v>607</v>
      </c>
    </row>
    <row r="90" customFormat="false" ht="13.8" hidden="false" customHeight="false" outlineLevel="0" collapsed="false">
      <c r="A90" s="17"/>
      <c r="B90" s="17" t="s">
        <v>610</v>
      </c>
      <c r="C90" s="0" t="s">
        <v>523</v>
      </c>
      <c r="D90" s="17" t="s">
        <v>553</v>
      </c>
      <c r="E90" s="18" t="s">
        <v>618</v>
      </c>
      <c r="F90" s="19" t="n">
        <v>0</v>
      </c>
      <c r="G90" s="18" t="s">
        <v>602</v>
      </c>
      <c r="H90" s="18" t="s">
        <v>212</v>
      </c>
      <c r="I90" s="18" t="s">
        <v>604</v>
      </c>
      <c r="J90" s="19" t="n">
        <v>600000000</v>
      </c>
      <c r="K90" s="19" t="n">
        <v>400000000</v>
      </c>
      <c r="L90" s="0" t="n">
        <v>2010</v>
      </c>
      <c r="M90" s="20" t="n">
        <v>40179</v>
      </c>
      <c r="N90" s="20" t="n">
        <v>43831</v>
      </c>
      <c r="O90" s="20" t="n">
        <v>43831</v>
      </c>
      <c r="P90" s="20" t="n">
        <v>44196</v>
      </c>
      <c r="Q90" s="21" t="s">
        <v>605</v>
      </c>
      <c r="R90" s="21" t="s">
        <v>605</v>
      </c>
      <c r="S90" s="19" t="s">
        <v>606</v>
      </c>
      <c r="T90" s="21" t="s">
        <v>605</v>
      </c>
      <c r="U90" s="21" t="s">
        <v>605</v>
      </c>
      <c r="V90" s="21" t="s">
        <v>605</v>
      </c>
      <c r="W90" s="21" t="s">
        <v>605</v>
      </c>
      <c r="X90" s="21" t="s">
        <v>605</v>
      </c>
      <c r="Y90" s="21" t="s">
        <v>605</v>
      </c>
      <c r="Z90" s="21" t="s">
        <v>605</v>
      </c>
      <c r="AA90" s="20" t="n">
        <f aca="false">DATE(YEAR(O90)+1,MONTH(O90),DAY(O90))</f>
        <v>44197</v>
      </c>
      <c r="AB90" s="0" t="n">
        <f aca="false">IF(G90="Trong nước", DATEDIF(DATE(YEAR(M90),MONTH(M90),1),DATE(YEAR(N90),MONTH(N90),1),"m"), DATEDIF(DATE(L90,1,1),DATE(YEAR(N90),MONTH(N90),1),"m"))</f>
        <v>120</v>
      </c>
      <c r="AC90" s="0" t="str">
        <f aca="false">VLOOKUP(AB90,[1]Parameters!$A$2:$B$6,2,1)</f>
        <v>&gt;=120</v>
      </c>
      <c r="AD90" s="22" t="n">
        <f aca="false">IF(J90&lt;=[1]Parameters!$Y$2,INDEX('[1]Bieu phi VCX'!$D$8:$N$33,MATCH(E90,'[1]Bieu phi VCX'!$A$8:$A$33,0),MATCH(AC90,'[1]Bieu phi VCX'!$D$7:$I$7,)),INDEX('[1]Bieu phi VCX'!$J$8:$O$33,MATCH(E90,'[1]Bieu phi VCX'!$A$8:$A$33,0),MATCH(AC90,'[1]Bieu phi VCX'!$J$7:$O$7,)))</f>
        <v>0.025</v>
      </c>
      <c r="AE90" s="22" t="n">
        <f aca="false">IF(Q90="Y",[1]Parameters!$Z$2,0)</f>
        <v>0.0005</v>
      </c>
      <c r="AF90" s="22" t="n">
        <f aca="false">IF(R90="Y", INDEX('[1]Bieu phi VCX'!$R$8:$W$33,MATCH(E90,'[1]Bieu phi VCX'!$A$8:$A$33,0),MATCH(AC90,'[1]Bieu phi VCX'!$R$7:$V$7,0)), 0)</f>
        <v>0.0035</v>
      </c>
      <c r="AG90" s="19" t="n">
        <f aca="false">VLOOKUP(S90,[1]Parameters!$F$2:$G$5,2,0)</f>
        <v>0</v>
      </c>
      <c r="AH90" s="22" t="n">
        <f aca="false">IF(T90="Y", INDEX('[1]Bieu phi VCX'!$X$8:$AB$33,MATCH(E90,'[1]Bieu phi VCX'!$A$8:$A$33,0),MATCH(AC90,'[1]Bieu phi VCX'!$X$7:$AB$7,0)),0)</f>
        <v>0.0035</v>
      </c>
      <c r="AI90" s="23" t="n">
        <f aca="false">IF(U90="Y",INDEX('[1]Bieu phi VCX'!$AJ$8:$AL$33,MATCH(E90,'[1]Bieu phi VCX'!$A$8:$A$33,0),MATCH(VLOOKUP(F90,[1]Parameters!$I$2:$J$4,2),'[1]Bieu phi VCX'!$AJ$7:$AL$7,0))-AD90, 0)</f>
        <v>0.025</v>
      </c>
      <c r="AJ90" s="0" t="n">
        <f aca="false">IF(V90="Y",[1]Parameters!$AA$2,1)</f>
        <v>1.5</v>
      </c>
      <c r="AK90" s="22" t="n">
        <f aca="false">IF(W90="Y", INDEX('[1]Bieu phi VCX'!$AE$8:$AE$33,MATCH(E90,'[1]Bieu phi VCX'!$A$8:$A$33,0),0),0)</f>
        <v>0.0025</v>
      </c>
      <c r="AL90" s="22" t="n">
        <f aca="false">IF(X90="Y",IF(AB90&lt;120,IF(OR(E90='[1]Bieu phi VCX'!$A$24,E90='[1]Bieu phi VCX'!$A$25,E90='[1]Bieu phi VCX'!$A$27),0.2%,IF(OR(AND(OR(H90="SEDAN",H90="HATCHBACK"),J90&gt;[1]Parameters!$AB$2),AND(OR(H90="SEDAN",H90="HATCHBACK"),I90="GERMANY")),INDEX('[1]Bieu phi VCX'!$AF$8:$AF$33,MATCH(E90,'[1]Bieu phi VCX'!$A$8:$A$33,0),0),INDEX('[1]Bieu phi VCX'!$AG$8:$AG$33,MATCH(E90,'[1]Bieu phi VCX'!$A$8:$A$33,0),0))),INDEX('[1]Bieu phi VCX'!$AH$8:$AH$33,MATCH(E90,'[1]Bieu phi VCX'!$A$8:$A$33,0),0)),0)</f>
        <v>0.0015</v>
      </c>
      <c r="AM90" s="22" t="n">
        <f aca="false">IF(Y90="Y",IF(P90-O90&gt;[1]Parameters!$AC$2,1.5%*15/365,1.5%*(P90-O90)/365),0)</f>
        <v>0.000616438356164384</v>
      </c>
      <c r="AN90" s="24" t="n">
        <f aca="false">IF(Z90="Y",[1]Parameters!$AD$2,0)</f>
        <v>0.003</v>
      </c>
      <c r="AO90" s="25" t="n">
        <f aca="false">IF(P90&lt;=AA90,VLOOKUP(DATEDIF(O90,P90,"m"),[1]Parameters!$L$2:$M$6,2,1),(DATEDIF(O90,P90,"m")+1)/12)</f>
        <v>1</v>
      </c>
      <c r="AP90" s="26" t="n">
        <f aca="false">(AJ90*(SUM(AD90,AE90,AF90,AH90,AI90,AK90,AL90,AN90)*K90+AG90)+AM90*K90)*AO90</f>
        <v>38946575.3424657</v>
      </c>
      <c r="AQ90" s="27" t="s">
        <v>607</v>
      </c>
    </row>
    <row r="91" customFormat="false" ht="13.8" hidden="false" customHeight="false" outlineLevel="0" collapsed="false">
      <c r="A91" s="17"/>
      <c r="B91" s="17" t="s">
        <v>611</v>
      </c>
      <c r="C91" s="0" t="s">
        <v>523</v>
      </c>
      <c r="D91" s="17" t="s">
        <v>553</v>
      </c>
      <c r="E91" s="18" t="s">
        <v>618</v>
      </c>
      <c r="F91" s="19" t="n">
        <v>0</v>
      </c>
      <c r="G91" s="18" t="s">
        <v>602</v>
      </c>
      <c r="H91" s="18" t="s">
        <v>212</v>
      </c>
      <c r="I91" s="18" t="s">
        <v>604</v>
      </c>
      <c r="J91" s="19" t="n">
        <v>600000000</v>
      </c>
      <c r="K91" s="19" t="n">
        <v>100000000</v>
      </c>
      <c r="L91" s="0" t="n">
        <v>2005</v>
      </c>
      <c r="M91" s="20" t="n">
        <v>38353</v>
      </c>
      <c r="N91" s="20" t="n">
        <v>43831</v>
      </c>
      <c r="O91" s="20" t="n">
        <v>43831</v>
      </c>
      <c r="P91" s="20" t="n">
        <v>44196</v>
      </c>
      <c r="Q91" s="21" t="s">
        <v>605</v>
      </c>
      <c r="R91" s="21" t="s">
        <v>605</v>
      </c>
      <c r="S91" s="19" t="n">
        <v>9000000</v>
      </c>
      <c r="T91" s="21" t="s">
        <v>605</v>
      </c>
      <c r="U91" s="21" t="s">
        <v>605</v>
      </c>
      <c r="V91" s="21" t="s">
        <v>605</v>
      </c>
      <c r="W91" s="21" t="s">
        <v>605</v>
      </c>
      <c r="X91" s="21" t="s">
        <v>605</v>
      </c>
      <c r="Y91" s="21" t="s">
        <v>605</v>
      </c>
      <c r="Z91" s="21" t="s">
        <v>605</v>
      </c>
      <c r="AA91" s="20" t="n">
        <f aca="false">DATE(YEAR(O91)+1,MONTH(O91),DAY(O91))</f>
        <v>44197</v>
      </c>
      <c r="AB91" s="0" t="n">
        <f aca="false">IF(G91="Trong nước", DATEDIF(DATE(YEAR(M91),MONTH(M91),1),DATE(YEAR(N91),MONTH(N91),1),"m"), DATEDIF(DATE(L91,1,1),DATE(YEAR(N91),MONTH(N91),1),"m"))</f>
        <v>180</v>
      </c>
      <c r="AC91" s="0" t="str">
        <f aca="false">VLOOKUP(AB91,[1]Parameters!$A$2:$B$7,2,1)</f>
        <v>&gt;=180</v>
      </c>
      <c r="AD91" s="22" t="n">
        <f aca="false">IF(J91&lt;=[1]Parameters!$Y$2,INDEX('[1]Bieu phi VCX'!$D$8:$N$33,MATCH(E91,'[1]Bieu phi VCX'!$A$8:$A$33,0),MATCH(AC91,'[1]Bieu phi VCX'!$D$7:$I$7,)),INDEX('[1]Bieu phi VCX'!$J$8:$O$33,MATCH(E91,'[1]Bieu phi VCX'!$A$8:$A$33,0),MATCH(AC91,'[1]Bieu phi VCX'!$J$7:$O$7,)))</f>
        <v>0.025</v>
      </c>
      <c r="AE91" s="22" t="n">
        <f aca="false">IF(Q91="Y",[1]Parameters!$Z$2,0)</f>
        <v>0.0005</v>
      </c>
      <c r="AF91" s="22" t="n">
        <f aca="false">IF(R91="Y", INDEX('[1]Bieu phi VCX'!$R$8:$W$33,MATCH(E91,'[1]Bieu phi VCX'!$A$8:$A$33,0),MATCH(AC91,'[1]Bieu phi VCX'!$R$7:$W$7,0)), 0)</f>
        <v>0.0045</v>
      </c>
      <c r="AG91" s="19" t="n">
        <f aca="false">VLOOKUP(S91,[1]Parameters!$F$2:$G$5,2,0)</f>
        <v>1400000</v>
      </c>
      <c r="AH91" s="22" t="n">
        <f aca="false">IF(T91="Y", INDEX('[1]Bieu phi VCX'!$X$8:$AC$33,MATCH(E91,'[1]Bieu phi VCX'!$A$8:$A$33,0),MATCH(AC91,'[1]Bieu phi VCX'!$X$7:$AC$7,0)),0)</f>
        <v>0.0035</v>
      </c>
      <c r="AI91" s="23" t="n">
        <f aca="false">IF(U91="Y",INDEX('[1]Bieu phi VCX'!$AJ$8:$AL$33,MATCH(E91,'[1]Bieu phi VCX'!$A$8:$A$33,0),MATCH(VLOOKUP(F91,[1]Parameters!$I$2:$J$4,2),'[1]Bieu phi VCX'!$AJ$7:$AL$7,0))-AD91, 0)</f>
        <v>0.025</v>
      </c>
      <c r="AJ91" s="0" t="n">
        <f aca="false">IF(V91="Y",[1]Parameters!$AA$2,1)</f>
        <v>1.5</v>
      </c>
      <c r="AK91" s="22" t="n">
        <f aca="false">IF(W91="Y", INDEX('[1]Bieu phi VCX'!$AE$8:$AE$33,MATCH(E91,'[1]Bieu phi VCX'!$A$8:$A$33,0),0),0)</f>
        <v>0.0025</v>
      </c>
      <c r="AL91" s="22" t="n">
        <f aca="false">IF(X91="Y",IF(AB91&lt;120,IF(OR(E91='[1]Bieu phi VCX'!$A$24,E91='[1]Bieu phi VCX'!$A$25,E91='[1]Bieu phi VCX'!$A$27),0.2%,IF(OR(AND(OR(H91="SEDAN",H91="HATCHBACK"),J91&gt;[1]Parameters!$AB$2),AND(OR(H91="SEDAN",H91="HATCHBACK"),I91="GERMANY")),INDEX('[1]Bieu phi VCX'!$AF$8:$AF$33,MATCH(E91,'[1]Bieu phi VCX'!$A$8:$A$33,0),0),INDEX('[1]Bieu phi VCX'!$AG$8:$AG$33,MATCH(E91,'[1]Bieu phi VCX'!$A$8:$A$33,0),0))),INDEX('[1]Bieu phi VCX'!$AH$8:$AH$33,MATCH(E91,'[1]Bieu phi VCX'!$A$8:$A$33,0),0)),0)</f>
        <v>0.0015</v>
      </c>
      <c r="AM91" s="22" t="n">
        <f aca="false">IF(Y91="Y",IF(P91-O91&gt;[1]Parameters!$AC$2,1.5%*15/365,1.5%*(P91-O91)/365),0)</f>
        <v>0.000616438356164384</v>
      </c>
      <c r="AN91" s="24" t="n">
        <f aca="false">IF(Z91="Y",[1]Parameters!$AD$2,0)</f>
        <v>0.003</v>
      </c>
      <c r="AO91" s="25" t="n">
        <f aca="false">IF(P91&lt;=AA91,VLOOKUP(DATEDIF(O91,P91,"m"),[1]Parameters!$L$2:$M$6,2,1),(DATEDIF(O91,P91,"m")+1)/12)</f>
        <v>1</v>
      </c>
      <c r="AP91" s="26" t="n">
        <f aca="false">(AJ91*(SUM(AD91,AE91,AF91,AH91,AI91,AK91,AL91,AN91)*K91+AG91)+AM91*K91)*AO91</f>
        <v>11986643.8356164</v>
      </c>
      <c r="AQ91" s="27" t="s">
        <v>607</v>
      </c>
    </row>
    <row r="92" customFormat="false" ht="13.8" hidden="false" customHeight="false" outlineLevel="0" collapsed="false">
      <c r="A92" s="17" t="s">
        <v>599</v>
      </c>
      <c r="B92" s="17" t="s">
        <v>600</v>
      </c>
      <c r="C92" s="0" t="s">
        <v>523</v>
      </c>
      <c r="D92" s="17" t="s">
        <v>555</v>
      </c>
      <c r="E92" s="18" t="s">
        <v>619</v>
      </c>
      <c r="F92" s="19" t="n">
        <v>0</v>
      </c>
      <c r="G92" s="18" t="s">
        <v>602</v>
      </c>
      <c r="H92" s="18" t="s">
        <v>212</v>
      </c>
      <c r="I92" s="18" t="s">
        <v>604</v>
      </c>
      <c r="J92" s="19" t="n">
        <v>390000000</v>
      </c>
      <c r="K92" s="19" t="n">
        <v>100000000</v>
      </c>
      <c r="L92" s="0" t="n">
        <v>2020</v>
      </c>
      <c r="M92" s="20" t="n">
        <v>43831</v>
      </c>
      <c r="N92" s="20" t="n">
        <v>43831</v>
      </c>
      <c r="O92" s="20" t="n">
        <v>43831</v>
      </c>
      <c r="P92" s="20" t="n">
        <v>44196</v>
      </c>
      <c r="Q92" s="21" t="s">
        <v>605</v>
      </c>
      <c r="R92" s="21" t="s">
        <v>605</v>
      </c>
      <c r="S92" s="19" t="s">
        <v>606</v>
      </c>
      <c r="T92" s="21" t="s">
        <v>605</v>
      </c>
      <c r="U92" s="21" t="s">
        <v>605</v>
      </c>
      <c r="V92" s="21" t="s">
        <v>605</v>
      </c>
      <c r="W92" s="21" t="s">
        <v>605</v>
      </c>
      <c r="X92" s="21" t="s">
        <v>605</v>
      </c>
      <c r="Y92" s="21" t="s">
        <v>605</v>
      </c>
      <c r="Z92" s="21" t="s">
        <v>605</v>
      </c>
      <c r="AA92" s="20" t="n">
        <f aca="false">DATE(YEAR(O92)+1,MONTH(O92),DAY(O92))</f>
        <v>44197</v>
      </c>
      <c r="AB92" s="0" t="n">
        <f aca="false">IF(G92="Trong nước", DATEDIF(DATE(YEAR(M92),MONTH(M92),1),DATE(YEAR(N92),MONTH(N92),1),"m"), DATEDIF(DATE(L92,1,1),DATE(YEAR(N92),MONTH(N92),1),"m"))</f>
        <v>0</v>
      </c>
      <c r="AC92" s="0" t="str">
        <f aca="false">VLOOKUP(AB92,[1]Parameters!$A$2:$B$6,2,1)</f>
        <v>&lt;6</v>
      </c>
      <c r="AD92" s="22" t="n">
        <f aca="false">IF(J92&lt;=[1]Parameters!$Y$2,INDEX('[1]Bieu phi VCX'!$D$8:$N$33,MATCH(E92,'[1]Bieu phi VCX'!$A$8:$A$33,0),MATCH(AC92,'[1]Bieu phi VCX'!$D$7:$I$7,)),INDEX('[1]Bieu phi VCX'!$J$8:$O$33,MATCH(E92,'[1]Bieu phi VCX'!$A$8:$A$33,0),MATCH(AC92,'[1]Bieu phi VCX'!$J$7:$O$7,)))</f>
        <v>0.025</v>
      </c>
      <c r="AE92" s="22" t="n">
        <f aca="false">IF(Q92="Y",[1]Parameters!$Z$2,0)</f>
        <v>0.0005</v>
      </c>
      <c r="AF92" s="22" t="n">
        <f aca="false">IF(R92="Y", INDEX('[1]Bieu phi VCX'!$R$8:$W$33,MATCH(E92,'[1]Bieu phi VCX'!$A$8:$A$33,0),MATCH(AC92,'[1]Bieu phi VCX'!$R$7:$V$7,0)), 0)</f>
        <v>0</v>
      </c>
      <c r="AG92" s="19" t="n">
        <f aca="false">VLOOKUP(S92,[1]Parameters!$F$2:$G$5,2,0)</f>
        <v>0</v>
      </c>
      <c r="AH92" s="22" t="n">
        <f aca="false">IF(T92="Y", INDEX('[1]Bieu phi VCX'!$X$8:$AB$33,MATCH(E92,'[1]Bieu phi VCX'!$A$8:$A$33,0),MATCH(AC92,'[1]Bieu phi VCX'!$X$7:$AB$7,0)),0)</f>
        <v>0.001</v>
      </c>
      <c r="AI92" s="23" t="n">
        <f aca="false">IF(U92="Y",INDEX('[1]Bieu phi VCX'!$AJ$8:$AL$33,MATCH(E92,'[1]Bieu phi VCX'!$A$8:$A$33,0),MATCH(VLOOKUP(F92,[1]Parameters!$I$2:$J$4,2),'[1]Bieu phi VCX'!$AJ$7:$AL$7,0))-AD92, 0)</f>
        <v>0.025</v>
      </c>
      <c r="AJ92" s="0" t="n">
        <f aca="false">IF(V92="Y",[1]Parameters!$AA$2,1)</f>
        <v>1.5</v>
      </c>
      <c r="AK92" s="22" t="n">
        <f aca="false">IF(W92="Y", INDEX('[1]Bieu phi VCX'!$AE$8:$AE$33,MATCH(E92,'[1]Bieu phi VCX'!$A$8:$A$33,0),0),0)</f>
        <v>0.0025</v>
      </c>
      <c r="AL92" s="22" t="n">
        <f aca="false">IF(X92="Y",IF(AB92&lt;120,IF(OR(E92='[1]Bieu phi VCX'!$A$24,E92='[1]Bieu phi VCX'!$A$25,E92='[1]Bieu phi VCX'!$A$27),0.2%,IF(OR(AND(OR(H92="SEDAN",H92="HATCHBACK"),J92&gt;[1]Parameters!$AB$2),AND(OR(H92="SEDAN",H92="HATCHBACK"),I92="GERMANY")),INDEX('[1]Bieu phi VCX'!$AF$8:$AF$33,MATCH(E92,'[1]Bieu phi VCX'!$A$8:$A$33,0),0),INDEX('[1]Bieu phi VCX'!$AG$8:$AG$33,MATCH(E92,'[1]Bieu phi VCX'!$A$8:$A$33,0),0))),INDEX('[1]Bieu phi VCX'!$AH$8:$AH$33,MATCH(E92,'[1]Bieu phi VCX'!$A$8:$A$33,0),0)),0)</f>
        <v>0.0005</v>
      </c>
      <c r="AM92" s="22" t="n">
        <f aca="false">IF(Y92="Y",IF(P92-O92&gt;[1]Parameters!$AC$2,1.5%*15/365,1.5%*(P92-O92)/365),0)</f>
        <v>0.000616438356164384</v>
      </c>
      <c r="AN92" s="24" t="n">
        <f aca="false">IF(Z92="Y",[1]Parameters!$AD$2,0)</f>
        <v>0.003</v>
      </c>
      <c r="AO92" s="25" t="n">
        <f aca="false">IF(P92&lt;=AA92,VLOOKUP(DATEDIF(O92,P92,"m"),[1]Parameters!$L$2:$M$6,2,1),(DATEDIF(O92,P92,"m")+1)/12)</f>
        <v>1</v>
      </c>
      <c r="AP92" s="26" t="n">
        <f aca="false">(AJ92*(SUM(AD92,AE92,AF92,AH92,AI92,AK92,AL92,AN92)*K92+AG92)+AM92*K92)*AO92</f>
        <v>8686643.83561644</v>
      </c>
      <c r="AQ92" s="27" t="s">
        <v>607</v>
      </c>
    </row>
    <row r="93" customFormat="false" ht="13.8" hidden="false" customHeight="false" outlineLevel="0" collapsed="false">
      <c r="A93" s="17"/>
      <c r="B93" s="17" t="s">
        <v>608</v>
      </c>
      <c r="C93" s="0" t="s">
        <v>523</v>
      </c>
      <c r="D93" s="17" t="s">
        <v>555</v>
      </c>
      <c r="E93" s="18" t="s">
        <v>619</v>
      </c>
      <c r="F93" s="19" t="n">
        <v>0</v>
      </c>
      <c r="G93" s="18" t="s">
        <v>602</v>
      </c>
      <c r="H93" s="18" t="s">
        <v>212</v>
      </c>
      <c r="I93" s="18" t="s">
        <v>604</v>
      </c>
      <c r="J93" s="19" t="n">
        <v>390000000</v>
      </c>
      <c r="K93" s="19" t="n">
        <v>100000000</v>
      </c>
      <c r="L93" s="0" t="n">
        <v>2017</v>
      </c>
      <c r="M93" s="20" t="n">
        <v>42736</v>
      </c>
      <c r="N93" s="20" t="n">
        <v>43831</v>
      </c>
      <c r="O93" s="20" t="n">
        <v>43831</v>
      </c>
      <c r="P93" s="20" t="n">
        <v>44196</v>
      </c>
      <c r="Q93" s="21" t="s">
        <v>605</v>
      </c>
      <c r="R93" s="21" t="s">
        <v>605</v>
      </c>
      <c r="S93" s="19" t="s">
        <v>606</v>
      </c>
      <c r="T93" s="21" t="s">
        <v>605</v>
      </c>
      <c r="U93" s="21" t="s">
        <v>605</v>
      </c>
      <c r="V93" s="21" t="s">
        <v>605</v>
      </c>
      <c r="W93" s="21" t="s">
        <v>605</v>
      </c>
      <c r="X93" s="21" t="s">
        <v>605</v>
      </c>
      <c r="Y93" s="21" t="s">
        <v>605</v>
      </c>
      <c r="Z93" s="21" t="s">
        <v>605</v>
      </c>
      <c r="AA93" s="20" t="n">
        <f aca="false">DATE(YEAR(O93)+1,MONTH(O93),DAY(O93))</f>
        <v>44197</v>
      </c>
      <c r="AB93" s="0" t="n">
        <f aca="false">IF(G93="Trong nước", DATEDIF(DATE(YEAR(M93),MONTH(M93),1),DATE(YEAR(N93),MONTH(N93),1),"m"), DATEDIF(DATE(L93,1,1),DATE(YEAR(N93),MONTH(N93),1),"m"))</f>
        <v>36</v>
      </c>
      <c r="AC93" s="0" t="str">
        <f aca="false">VLOOKUP(AB93,[1]Parameters!$A$2:$B$6,2,1)</f>
        <v>36-72</v>
      </c>
      <c r="AD93" s="22" t="n">
        <f aca="false">IF(J93&lt;=[1]Parameters!$Y$2,INDEX('[1]Bieu phi VCX'!$D$8:$N$33,MATCH(E93,'[1]Bieu phi VCX'!$A$8:$A$33,0),MATCH(AC93,'[1]Bieu phi VCX'!$D$7:$I$7,)),INDEX('[1]Bieu phi VCX'!$J$8:$O$33,MATCH(E93,'[1]Bieu phi VCX'!$A$8:$A$33,0),MATCH(AC93,'[1]Bieu phi VCX'!$J$7:$O$7,)))</f>
        <v>0.028</v>
      </c>
      <c r="AE93" s="22" t="n">
        <f aca="false">IF(Q93="Y",[1]Parameters!$Z$2,0)</f>
        <v>0.0005</v>
      </c>
      <c r="AF93" s="22" t="n">
        <f aca="false">IF(R93="Y", INDEX('[1]Bieu phi VCX'!$R$8:$W$33,MATCH(E93,'[1]Bieu phi VCX'!$A$8:$A$33,0),MATCH(AC93,'[1]Bieu phi VCX'!$R$7:$V$7,0)), 0)</f>
        <v>0.002</v>
      </c>
      <c r="AG93" s="19" t="n">
        <f aca="false">VLOOKUP(S93,[1]Parameters!$F$2:$G$5,2,0)</f>
        <v>0</v>
      </c>
      <c r="AH93" s="22" t="n">
        <f aca="false">IF(T93="Y", INDEX('[1]Bieu phi VCX'!$X$8:$AB$33,MATCH(E93,'[1]Bieu phi VCX'!$A$8:$A$33,0),MATCH(AC93,'[1]Bieu phi VCX'!$X$7:$AB$7,0)),0)</f>
        <v>0.002</v>
      </c>
      <c r="AI93" s="23" t="n">
        <f aca="false">IF(U93="Y",INDEX('[1]Bieu phi VCX'!$AJ$8:$AL$33,MATCH(E93,'[1]Bieu phi VCX'!$A$8:$A$33,0),MATCH(VLOOKUP(F93,[1]Parameters!$I$2:$J$4,2),'[1]Bieu phi VCX'!$AJ$7:$AL$7,0))-AD93, 0)</f>
        <v>0.022</v>
      </c>
      <c r="AJ93" s="0" t="n">
        <f aca="false">IF(V93="Y",[1]Parameters!$AA$2,1)</f>
        <v>1.5</v>
      </c>
      <c r="AK93" s="22" t="n">
        <f aca="false">IF(W93="Y", INDEX('[1]Bieu phi VCX'!$AE$8:$AE$33,MATCH(E93,'[1]Bieu phi VCX'!$A$8:$A$33,0),0),0)</f>
        <v>0.0025</v>
      </c>
      <c r="AL93" s="22" t="n">
        <f aca="false">IF(X93="Y",IF(AB93&lt;120,IF(OR(E93='[1]Bieu phi VCX'!$A$24,E93='[1]Bieu phi VCX'!$A$25,E93='[1]Bieu phi VCX'!$A$27),0.2%,IF(OR(AND(OR(H93="SEDAN",H93="HATCHBACK"),J93&gt;[1]Parameters!$AB$2),AND(OR(H93="SEDAN",H93="HATCHBACK"),I93="GERMANY")),INDEX('[1]Bieu phi VCX'!$AF$8:$AF$33,MATCH(E93,'[1]Bieu phi VCX'!$A$8:$A$33,0),0),INDEX('[1]Bieu phi VCX'!$AG$8:$AG$33,MATCH(E93,'[1]Bieu phi VCX'!$A$8:$A$33,0),0))),INDEX('[1]Bieu phi VCX'!$AH$8:$AH$33,MATCH(E93,'[1]Bieu phi VCX'!$A$8:$A$33,0),0)),0)</f>
        <v>0.0005</v>
      </c>
      <c r="AM93" s="22" t="n">
        <f aca="false">IF(Y93="Y",IF(P93-O93&gt;[1]Parameters!$AC$2,1.5%*15/365,1.5%*(P93-O93)/365),0)</f>
        <v>0.000616438356164384</v>
      </c>
      <c r="AN93" s="24" t="n">
        <f aca="false">IF(Z93="Y",[1]Parameters!$AD$2,0)</f>
        <v>0.003</v>
      </c>
      <c r="AO93" s="25" t="n">
        <f aca="false">IF(P93&lt;=AA93,VLOOKUP(DATEDIF(O93,P93,"m"),[1]Parameters!$L$2:$M$6,2,1),(DATEDIF(O93,P93,"m")+1)/12)</f>
        <v>1</v>
      </c>
      <c r="AP93" s="26" t="n">
        <f aca="false">(AJ93*(SUM(AD93,AE93,AF93,AH93,AI93,AK93,AL93,AN93)*K93+AG93)+AM93*K93)*AO93</f>
        <v>9136643.83561644</v>
      </c>
      <c r="AQ93" s="27" t="s">
        <v>607</v>
      </c>
    </row>
    <row r="94" customFormat="false" ht="13.8" hidden="false" customHeight="false" outlineLevel="0" collapsed="false">
      <c r="A94" s="17"/>
      <c r="B94" s="17" t="s">
        <v>609</v>
      </c>
      <c r="C94" s="0" t="s">
        <v>523</v>
      </c>
      <c r="D94" s="17" t="s">
        <v>555</v>
      </c>
      <c r="E94" s="18" t="s">
        <v>619</v>
      </c>
      <c r="F94" s="19" t="n">
        <v>0</v>
      </c>
      <c r="G94" s="18" t="s">
        <v>602</v>
      </c>
      <c r="H94" s="18" t="s">
        <v>212</v>
      </c>
      <c r="I94" s="18" t="s">
        <v>604</v>
      </c>
      <c r="J94" s="19" t="n">
        <v>390000000</v>
      </c>
      <c r="K94" s="19" t="n">
        <v>100000000</v>
      </c>
      <c r="L94" s="0" t="n">
        <v>2014</v>
      </c>
      <c r="M94" s="20" t="n">
        <v>41640</v>
      </c>
      <c r="N94" s="20" t="n">
        <v>43831</v>
      </c>
      <c r="O94" s="20" t="n">
        <v>43831</v>
      </c>
      <c r="P94" s="20" t="n">
        <v>44196</v>
      </c>
      <c r="Q94" s="21" t="s">
        <v>605</v>
      </c>
      <c r="R94" s="21" t="s">
        <v>605</v>
      </c>
      <c r="S94" s="19" t="s">
        <v>606</v>
      </c>
      <c r="T94" s="21" t="s">
        <v>605</v>
      </c>
      <c r="U94" s="21" t="s">
        <v>605</v>
      </c>
      <c r="V94" s="21" t="s">
        <v>605</v>
      </c>
      <c r="W94" s="21" t="s">
        <v>605</v>
      </c>
      <c r="X94" s="21" t="s">
        <v>605</v>
      </c>
      <c r="Y94" s="21" t="s">
        <v>605</v>
      </c>
      <c r="Z94" s="21" t="s">
        <v>605</v>
      </c>
      <c r="AA94" s="20" t="n">
        <f aca="false">DATE(YEAR(O94)+1,MONTH(O94),DAY(O94))</f>
        <v>44197</v>
      </c>
      <c r="AB94" s="0" t="n">
        <f aca="false">IF(G94="Trong nước", DATEDIF(DATE(YEAR(M94),MONTH(M94),1),DATE(YEAR(N94),MONTH(N94),1),"m"), DATEDIF(DATE(L94,1,1),DATE(YEAR(N94),MONTH(N94),1),"m"))</f>
        <v>72</v>
      </c>
      <c r="AC94" s="0" t="str">
        <f aca="false">VLOOKUP(AB94,[1]Parameters!$A$2:$B$6,2,1)</f>
        <v>72-120</v>
      </c>
      <c r="AD94" s="22" t="n">
        <f aca="false">IF(J94&lt;=[1]Parameters!$Y$2,INDEX('[1]Bieu phi VCX'!$D$8:$N$33,MATCH(E94,'[1]Bieu phi VCX'!$A$8:$A$33,0),MATCH(AC94,'[1]Bieu phi VCX'!$D$7:$I$7,)),INDEX('[1]Bieu phi VCX'!$J$8:$O$33,MATCH(E94,'[1]Bieu phi VCX'!$A$8:$A$33,0),MATCH(AC94,'[1]Bieu phi VCX'!$J$7:$O$7,)))</f>
        <v>0.0375</v>
      </c>
      <c r="AE94" s="22" t="n">
        <f aca="false">IF(Q94="Y",[1]Parameters!$Z$2,0)</f>
        <v>0.0005</v>
      </c>
      <c r="AF94" s="22" t="n">
        <f aca="false">IF(R94="Y", INDEX('[1]Bieu phi VCX'!$R$8:$W$33,MATCH(E94,'[1]Bieu phi VCX'!$A$8:$A$33,0),MATCH(AC94,'[1]Bieu phi VCX'!$R$7:$V$7,0)), 0)</f>
        <v>0.003</v>
      </c>
      <c r="AG94" s="19" t="n">
        <f aca="false">VLOOKUP(S94,[1]Parameters!$F$2:$G$5,2,0)</f>
        <v>0</v>
      </c>
      <c r="AH94" s="22" t="n">
        <f aca="false">IF(T94="Y", INDEX('[1]Bieu phi VCX'!$X$8:$AB$33,MATCH(E94,'[1]Bieu phi VCX'!$A$8:$A$33,0),MATCH(AC94,'[1]Bieu phi VCX'!$X$7:$AB$7,0)),0)</f>
        <v>0.003</v>
      </c>
      <c r="AI94" s="23" t="n">
        <f aca="false">IF(U94="Y",INDEX('[1]Bieu phi VCX'!$AJ$8:$AL$33,MATCH(E94,'[1]Bieu phi VCX'!$A$8:$A$33,0),MATCH(VLOOKUP(F94,[1]Parameters!$I$2:$J$4,2),'[1]Bieu phi VCX'!$AJ$7:$AL$7,0))-AD94, 0)</f>
        <v>0.0125</v>
      </c>
      <c r="AJ94" s="0" t="n">
        <f aca="false">IF(V94="Y",[1]Parameters!$AA$2,1)</f>
        <v>1.5</v>
      </c>
      <c r="AK94" s="22" t="n">
        <f aca="false">IF(W94="Y", INDEX('[1]Bieu phi VCX'!$AE$8:$AE$33,MATCH(E94,'[1]Bieu phi VCX'!$A$8:$A$33,0),0),0)</f>
        <v>0.0025</v>
      </c>
      <c r="AL94" s="22" t="n">
        <f aca="false">IF(X94="Y",IF(AB94&lt;120,IF(OR(E94='[1]Bieu phi VCX'!$A$24,E94='[1]Bieu phi VCX'!$A$25,E94='[1]Bieu phi VCX'!$A$27),0.2%,IF(OR(AND(OR(H94="SEDAN",H94="HATCHBACK"),J94&gt;[1]Parameters!$AB$2),AND(OR(H94="SEDAN",H94="HATCHBACK"),I94="GERMANY")),INDEX('[1]Bieu phi VCX'!$AF$8:$AF$33,MATCH(E94,'[1]Bieu phi VCX'!$A$8:$A$33,0),0),INDEX('[1]Bieu phi VCX'!$AG$8:$AG$33,MATCH(E94,'[1]Bieu phi VCX'!$A$8:$A$33,0),0))),INDEX('[1]Bieu phi VCX'!$AH$8:$AH$33,MATCH(E94,'[1]Bieu phi VCX'!$A$8:$A$33,0),0)),0)</f>
        <v>0.0005</v>
      </c>
      <c r="AM94" s="22" t="n">
        <f aca="false">IF(Y94="Y",IF(P94-O94&gt;[1]Parameters!$AC$2,1.5%*15/365,1.5%*(P94-O94)/365),0)</f>
        <v>0.000616438356164384</v>
      </c>
      <c r="AN94" s="24" t="n">
        <f aca="false">IF(Z94="Y",[1]Parameters!$AD$2,0)</f>
        <v>0.003</v>
      </c>
      <c r="AO94" s="25" t="n">
        <f aca="false">IF(P94&lt;=AA94,VLOOKUP(DATEDIF(O94,P94,"m"),[1]Parameters!$L$2:$M$6,2,1),(DATEDIF(O94,P94,"m")+1)/12)</f>
        <v>1</v>
      </c>
      <c r="AP94" s="26" t="n">
        <f aca="false">(AJ94*(SUM(AD94,AE94,AF94,AH94,AI94,AK94,AL94,AN94)*K94+AG94)+AM94*K94)*AO94</f>
        <v>9436643.83561644</v>
      </c>
      <c r="AQ94" s="27" t="s">
        <v>607</v>
      </c>
    </row>
    <row r="95" customFormat="false" ht="13.8" hidden="false" customHeight="false" outlineLevel="0" collapsed="false">
      <c r="A95" s="17"/>
      <c r="B95" s="17" t="s">
        <v>610</v>
      </c>
      <c r="C95" s="0" t="s">
        <v>523</v>
      </c>
      <c r="D95" s="17" t="s">
        <v>555</v>
      </c>
      <c r="E95" s="18" t="s">
        <v>619</v>
      </c>
      <c r="F95" s="19" t="n">
        <v>0</v>
      </c>
      <c r="G95" s="18" t="s">
        <v>602</v>
      </c>
      <c r="H95" s="18" t="s">
        <v>212</v>
      </c>
      <c r="I95" s="18" t="s">
        <v>604</v>
      </c>
      <c r="J95" s="19" t="n">
        <v>390000000</v>
      </c>
      <c r="K95" s="19" t="n">
        <v>100000000</v>
      </c>
      <c r="L95" s="0" t="n">
        <v>2010</v>
      </c>
      <c r="M95" s="20" t="n">
        <v>40179</v>
      </c>
      <c r="N95" s="20" t="n">
        <v>43831</v>
      </c>
      <c r="O95" s="20" t="n">
        <v>43831</v>
      </c>
      <c r="P95" s="20" t="n">
        <v>44196</v>
      </c>
      <c r="Q95" s="21" t="s">
        <v>605</v>
      </c>
      <c r="R95" s="21" t="s">
        <v>605</v>
      </c>
      <c r="S95" s="19" t="s">
        <v>606</v>
      </c>
      <c r="T95" s="21" t="s">
        <v>605</v>
      </c>
      <c r="U95" s="21" t="s">
        <v>605</v>
      </c>
      <c r="V95" s="21" t="s">
        <v>605</v>
      </c>
      <c r="W95" s="21" t="s">
        <v>605</v>
      </c>
      <c r="X95" s="21" t="s">
        <v>605</v>
      </c>
      <c r="Y95" s="21" t="s">
        <v>605</v>
      </c>
      <c r="Z95" s="21" t="s">
        <v>605</v>
      </c>
      <c r="AA95" s="20" t="n">
        <f aca="false">DATE(YEAR(O95)+1,MONTH(O95),DAY(O95))</f>
        <v>44197</v>
      </c>
      <c r="AB95" s="0" t="n">
        <f aca="false">IF(G95="Trong nước", DATEDIF(DATE(YEAR(M95),MONTH(M95),1),DATE(YEAR(N95),MONTH(N95),1),"m"), DATEDIF(DATE(L95,1,1),DATE(YEAR(N95),MONTH(N95),1),"m"))</f>
        <v>120</v>
      </c>
      <c r="AC95" s="0" t="str">
        <f aca="false">VLOOKUP(AB95,[1]Parameters!$A$2:$B$6,2,1)</f>
        <v>&gt;=120</v>
      </c>
      <c r="AD95" s="22" t="n">
        <f aca="false">IF(J95&lt;=[1]Parameters!$Y$2,INDEX('[1]Bieu phi VCX'!$D$8:$N$33,MATCH(E95,'[1]Bieu phi VCX'!$A$8:$A$33,0),MATCH(AC95,'[1]Bieu phi VCX'!$D$7:$I$7,)),INDEX('[1]Bieu phi VCX'!$J$8:$O$33,MATCH(E95,'[1]Bieu phi VCX'!$A$8:$A$33,0),MATCH(AC95,'[1]Bieu phi VCX'!$J$7:$O$7,)))</f>
        <v>0.042</v>
      </c>
      <c r="AE95" s="22" t="n">
        <f aca="false">IF(Q95="Y",[1]Parameters!$Z$2,0)</f>
        <v>0.0005</v>
      </c>
      <c r="AF95" s="22" t="n">
        <f aca="false">IF(R95="Y", INDEX('[1]Bieu phi VCX'!$R$8:$W$33,MATCH(E95,'[1]Bieu phi VCX'!$A$8:$A$33,0),MATCH(AC95,'[1]Bieu phi VCX'!$R$7:$V$7,0)), 0)</f>
        <v>0.004</v>
      </c>
      <c r="AG95" s="19" t="n">
        <f aca="false">VLOOKUP(S95,[1]Parameters!$F$2:$G$5,2,0)</f>
        <v>0</v>
      </c>
      <c r="AH95" s="22" t="n">
        <f aca="false">IF(T95="Y", INDEX('[1]Bieu phi VCX'!$X$8:$AB$33,MATCH(E95,'[1]Bieu phi VCX'!$A$8:$A$33,0),MATCH(AC95,'[1]Bieu phi VCX'!$X$7:$AB$7,0)),0)</f>
        <v>0.004</v>
      </c>
      <c r="AI95" s="23" t="n">
        <f aca="false">IF(U95="Y",INDEX('[1]Bieu phi VCX'!$AJ$8:$AL$33,MATCH(E95,'[1]Bieu phi VCX'!$A$8:$A$33,0),MATCH(VLOOKUP(F95,[1]Parameters!$I$2:$J$4,2),'[1]Bieu phi VCX'!$AJ$7:$AL$7,0))-AD95, 0)</f>
        <v>0.008</v>
      </c>
      <c r="AJ95" s="0" t="n">
        <f aca="false">IF(V95="Y",[1]Parameters!$AA$2,1)</f>
        <v>1.5</v>
      </c>
      <c r="AK95" s="22" t="n">
        <f aca="false">IF(W95="Y", INDEX('[1]Bieu phi VCX'!$AE$8:$AE$33,MATCH(E95,'[1]Bieu phi VCX'!$A$8:$A$33,0),0),0)</f>
        <v>0.0025</v>
      </c>
      <c r="AL95" s="22" t="n">
        <f aca="false">IF(X95="Y",IF(AB95&lt;120,IF(OR(E95='[1]Bieu phi VCX'!$A$24,E95='[1]Bieu phi VCX'!$A$25,E95='[1]Bieu phi VCX'!$A$27),0.2%,IF(OR(AND(OR(H95="SEDAN",H95="HATCHBACK"),J95&gt;[1]Parameters!$AB$2),AND(OR(H95="SEDAN",H95="HATCHBACK"),I95="GERMANY")),INDEX('[1]Bieu phi VCX'!$AF$8:$AF$33,MATCH(E95,'[1]Bieu phi VCX'!$A$8:$A$33,0),0),INDEX('[1]Bieu phi VCX'!$AG$8:$AG$33,MATCH(E95,'[1]Bieu phi VCX'!$A$8:$A$33,0),0))),INDEX('[1]Bieu phi VCX'!$AH$8:$AH$33,MATCH(E95,'[1]Bieu phi VCX'!$A$8:$A$33,0),0)),0)</f>
        <v>0.0015</v>
      </c>
      <c r="AM95" s="22" t="n">
        <f aca="false">IF(Y95="Y",IF(P95-O95&gt;[1]Parameters!$AC$2,1.5%*15/365,1.5%*(P95-O95)/365),0)</f>
        <v>0.000616438356164384</v>
      </c>
      <c r="AN95" s="24" t="n">
        <f aca="false">IF(Z95="Y",[1]Parameters!$AD$2,0)</f>
        <v>0.003</v>
      </c>
      <c r="AO95" s="25" t="n">
        <f aca="false">IF(P95&lt;=AA95,VLOOKUP(DATEDIF(O95,P95,"m"),[1]Parameters!$L$2:$M$6,2,1),(DATEDIF(O95,P95,"m")+1)/12)</f>
        <v>1</v>
      </c>
      <c r="AP95" s="26" t="n">
        <f aca="false">(AJ95*(SUM(AD95,AE95,AF95,AH95,AI95,AK95,AL95,AN95)*K95+AG95)+AM95*K95)*AO95</f>
        <v>9886643.83561644</v>
      </c>
      <c r="AQ95" s="27" t="s">
        <v>607</v>
      </c>
    </row>
    <row r="96" customFormat="false" ht="13.8" hidden="false" customHeight="false" outlineLevel="0" collapsed="false">
      <c r="A96" s="17"/>
      <c r="B96" s="17" t="s">
        <v>611</v>
      </c>
      <c r="C96" s="0" t="s">
        <v>523</v>
      </c>
      <c r="D96" s="17" t="s">
        <v>555</v>
      </c>
      <c r="E96" s="18" t="s">
        <v>619</v>
      </c>
      <c r="F96" s="19" t="n">
        <v>0</v>
      </c>
      <c r="G96" s="18" t="s">
        <v>602</v>
      </c>
      <c r="H96" s="18" t="s">
        <v>212</v>
      </c>
      <c r="I96" s="18" t="s">
        <v>604</v>
      </c>
      <c r="J96" s="19" t="n">
        <v>390000000</v>
      </c>
      <c r="K96" s="19" t="n">
        <v>100000000</v>
      </c>
      <c r="L96" s="0" t="n">
        <v>2005</v>
      </c>
      <c r="M96" s="20" t="n">
        <v>38353</v>
      </c>
      <c r="N96" s="20" t="n">
        <v>43831</v>
      </c>
      <c r="O96" s="20" t="n">
        <v>43831</v>
      </c>
      <c r="P96" s="20" t="n">
        <v>44196</v>
      </c>
      <c r="Q96" s="21" t="s">
        <v>605</v>
      </c>
      <c r="R96" s="21" t="s">
        <v>605</v>
      </c>
      <c r="S96" s="19" t="n">
        <v>9000000</v>
      </c>
      <c r="T96" s="21" t="s">
        <v>605</v>
      </c>
      <c r="U96" s="21" t="s">
        <v>605</v>
      </c>
      <c r="V96" s="21" t="s">
        <v>605</v>
      </c>
      <c r="W96" s="21" t="s">
        <v>605</v>
      </c>
      <c r="X96" s="21" t="s">
        <v>605</v>
      </c>
      <c r="Y96" s="21" t="s">
        <v>605</v>
      </c>
      <c r="Z96" s="21" t="s">
        <v>605</v>
      </c>
      <c r="AA96" s="20" t="n">
        <f aca="false">DATE(YEAR(O96)+1,MONTH(O96),DAY(O96))</f>
        <v>44197</v>
      </c>
      <c r="AB96" s="0" t="n">
        <f aca="false">IF(G96="Trong nước", DATEDIF(DATE(YEAR(M96),MONTH(M96),1),DATE(YEAR(N96),MONTH(N96),1),"m"), DATEDIF(DATE(L96,1,1),DATE(YEAR(N96),MONTH(N96),1),"m"))</f>
        <v>180</v>
      </c>
      <c r="AC96" s="0" t="str">
        <f aca="false">VLOOKUP(AB96,[1]Parameters!$A$2:$B$7,2,1)</f>
        <v>&gt;=180</v>
      </c>
      <c r="AD96" s="22" t="n">
        <f aca="false">IF(J96&lt;=[1]Parameters!$Y$2,INDEX('[1]Bieu phi VCX'!$D$8:$N$33,MATCH(E96,'[1]Bieu phi VCX'!$A$8:$A$33,0),MATCH(AC96,'[1]Bieu phi VCX'!$D$7:$I$7,)),INDEX('[1]Bieu phi VCX'!$J$8:$O$33,MATCH(E96,'[1]Bieu phi VCX'!$A$8:$A$33,0),MATCH(AC96,'[1]Bieu phi VCX'!$J$7:$O$7,)))</f>
        <v>0.042</v>
      </c>
      <c r="AE96" s="22" t="n">
        <f aca="false">IF(Q96="Y",[1]Parameters!$Z$2,0)</f>
        <v>0.0005</v>
      </c>
      <c r="AF96" s="22" t="n">
        <f aca="false">IF(R96="Y", INDEX('[1]Bieu phi VCX'!$R$8:$W$33,MATCH(E96,'[1]Bieu phi VCX'!$A$8:$A$33,0),MATCH(AC96,'[1]Bieu phi VCX'!$R$7:$W$7,0)), 0)</f>
        <v>0.005</v>
      </c>
      <c r="AG96" s="19" t="n">
        <f aca="false">VLOOKUP(S96,[1]Parameters!$F$2:$G$5,2,0)</f>
        <v>1400000</v>
      </c>
      <c r="AH96" s="22" t="n">
        <f aca="false">IF(T96="Y", INDEX('[1]Bieu phi VCX'!$X$8:$AC$33,MATCH(E96,'[1]Bieu phi VCX'!$A$8:$A$33,0),MATCH(AC96,'[1]Bieu phi VCX'!$X$7:$AC$7,0)),0)</f>
        <v>0.004</v>
      </c>
      <c r="AI96" s="23" t="n">
        <f aca="false">IF(U96="Y",INDEX('[1]Bieu phi VCX'!$AJ$8:$AL$33,MATCH(E96,'[1]Bieu phi VCX'!$A$8:$A$33,0),MATCH(VLOOKUP(F96,[1]Parameters!$I$2:$J$4,2),'[1]Bieu phi VCX'!$AJ$7:$AL$7,0))-AD96, 0)</f>
        <v>0.008</v>
      </c>
      <c r="AJ96" s="0" t="n">
        <f aca="false">IF(V96="Y",[1]Parameters!$AA$2,1)</f>
        <v>1.5</v>
      </c>
      <c r="AK96" s="22" t="n">
        <f aca="false">IF(W96="Y", INDEX('[1]Bieu phi VCX'!$AE$8:$AE$33,MATCH(E96,'[1]Bieu phi VCX'!$A$8:$A$33,0),0),0)</f>
        <v>0.0025</v>
      </c>
      <c r="AL96" s="22" t="n">
        <f aca="false">IF(X96="Y",IF(AB96&lt;120,IF(OR(E96='[1]Bieu phi VCX'!$A$24,E96='[1]Bieu phi VCX'!$A$25,E96='[1]Bieu phi VCX'!$A$27),0.2%,IF(OR(AND(OR(H96="SEDAN",H96="HATCHBACK"),J96&gt;[1]Parameters!$AB$2),AND(OR(H96="SEDAN",H96="HATCHBACK"),I96="GERMANY")),INDEX('[1]Bieu phi VCX'!$AF$8:$AF$33,MATCH(E96,'[1]Bieu phi VCX'!$A$8:$A$33,0),0),INDEX('[1]Bieu phi VCX'!$AG$8:$AG$33,MATCH(E96,'[1]Bieu phi VCX'!$A$8:$A$33,0),0))),INDEX('[1]Bieu phi VCX'!$AH$8:$AH$33,MATCH(E96,'[1]Bieu phi VCX'!$A$8:$A$33,0),0)),0)</f>
        <v>0.0015</v>
      </c>
      <c r="AM96" s="22" t="n">
        <f aca="false">IF(Y96="Y",IF(P96-O96&gt;[1]Parameters!$AC$2,1.5%*15/365,1.5%*(P96-O96)/365),0)</f>
        <v>0.000616438356164384</v>
      </c>
      <c r="AN96" s="24" t="n">
        <f aca="false">IF(Z96="Y",[1]Parameters!$AD$2,0)</f>
        <v>0.003</v>
      </c>
      <c r="AO96" s="25" t="n">
        <f aca="false">IF(P96&lt;=AA96,VLOOKUP(DATEDIF(O96,P96,"m"),[1]Parameters!$L$2:$M$6,2,1),(DATEDIF(O96,P96,"m")+1)/12)</f>
        <v>1</v>
      </c>
      <c r="AP96" s="26" t="n">
        <f aca="false">(AJ96*(SUM(AD96,AE96,AF96,AH96,AI96,AK96,AL96,AN96)*K96+AG96)+AM96*K96)*AO96</f>
        <v>12136643.8356164</v>
      </c>
      <c r="AQ96" s="27" t="s">
        <v>607</v>
      </c>
    </row>
    <row r="97" customFormat="false" ht="13.8" hidden="false" customHeight="false" outlineLevel="0" collapsed="false">
      <c r="A97" s="17" t="s">
        <v>612</v>
      </c>
      <c r="B97" s="17" t="s">
        <v>600</v>
      </c>
      <c r="C97" s="0" t="s">
        <v>523</v>
      </c>
      <c r="D97" s="17" t="s">
        <v>555</v>
      </c>
      <c r="E97" s="18" t="s">
        <v>619</v>
      </c>
      <c r="F97" s="19" t="n">
        <v>0</v>
      </c>
      <c r="G97" s="18" t="s">
        <v>602</v>
      </c>
      <c r="H97" s="18" t="s">
        <v>212</v>
      </c>
      <c r="I97" s="18" t="s">
        <v>604</v>
      </c>
      <c r="J97" s="19" t="n">
        <v>400000000</v>
      </c>
      <c r="K97" s="19" t="n">
        <v>100000000</v>
      </c>
      <c r="L97" s="0" t="n">
        <v>2020</v>
      </c>
      <c r="M97" s="20" t="n">
        <v>43831</v>
      </c>
      <c r="N97" s="20" t="n">
        <v>43831</v>
      </c>
      <c r="O97" s="20" t="n">
        <v>43831</v>
      </c>
      <c r="P97" s="20" t="n">
        <v>44196</v>
      </c>
      <c r="Q97" s="21" t="s">
        <v>605</v>
      </c>
      <c r="R97" s="21" t="s">
        <v>605</v>
      </c>
      <c r="S97" s="19" t="n">
        <v>9000000</v>
      </c>
      <c r="T97" s="21" t="s">
        <v>605</v>
      </c>
      <c r="U97" s="21" t="s">
        <v>605</v>
      </c>
      <c r="V97" s="21" t="s">
        <v>605</v>
      </c>
      <c r="W97" s="21" t="s">
        <v>605</v>
      </c>
      <c r="X97" s="21" t="s">
        <v>605</v>
      </c>
      <c r="Y97" s="21" t="s">
        <v>605</v>
      </c>
      <c r="Z97" s="21" t="s">
        <v>605</v>
      </c>
      <c r="AA97" s="20" t="n">
        <f aca="false">DATE(YEAR(O97)+1,MONTH(O97),DAY(O97))</f>
        <v>44197</v>
      </c>
      <c r="AB97" s="0" t="n">
        <f aca="false">IF(G97="Trong nước", DATEDIF(DATE(YEAR(M97),MONTH(M97),1),DATE(YEAR(N97),MONTH(N97),1),"m"), DATEDIF(DATE(L97,1,1),DATE(YEAR(N97),MONTH(N97),1),"m"))</f>
        <v>0</v>
      </c>
      <c r="AC97" s="0" t="str">
        <f aca="false">VLOOKUP(AB97,[1]Parameters!$A$2:$B$6,2,1)</f>
        <v>&lt;6</v>
      </c>
      <c r="AD97" s="22" t="n">
        <f aca="false">IF(J97&lt;=[1]Parameters!$Y$2,INDEX('[1]Bieu phi VCX'!$D$8:$N$33,MATCH(E97,'[1]Bieu phi VCX'!$A$8:$A$33,0),MATCH(AC97,'[1]Bieu phi VCX'!$D$7:$I$7,)),INDEX('[1]Bieu phi VCX'!$J$8:$O$33,MATCH(E97,'[1]Bieu phi VCX'!$A$8:$A$33,0),MATCH(AC97,'[1]Bieu phi VCX'!$J$7:$O$7,)))</f>
        <v>0.025</v>
      </c>
      <c r="AE97" s="22" t="n">
        <f aca="false">IF(Q97="Y",[1]Parameters!$Z$2,0)</f>
        <v>0.0005</v>
      </c>
      <c r="AF97" s="22" t="n">
        <f aca="false">IF(R97="Y", INDEX('[1]Bieu phi VCX'!$R$8:$W$33,MATCH(E97,'[1]Bieu phi VCX'!$A$8:$A$33,0),MATCH(AC97,'[1]Bieu phi VCX'!$R$7:$V$7,0)), 0)</f>
        <v>0</v>
      </c>
      <c r="AG97" s="19" t="n">
        <f aca="false">VLOOKUP(S97,[1]Parameters!$F$2:$G$5,2,0)</f>
        <v>1400000</v>
      </c>
      <c r="AH97" s="22" t="n">
        <f aca="false">IF(T97="Y", INDEX('[1]Bieu phi VCX'!$X$8:$AB$33,MATCH(E97,'[1]Bieu phi VCX'!$A$8:$A$33,0),MATCH(AC97,'[1]Bieu phi VCX'!$X$7:$AB$7,0)),0)</f>
        <v>0.001</v>
      </c>
      <c r="AI97" s="23" t="n">
        <f aca="false">IF(U97="Y",INDEX('[1]Bieu phi VCX'!$AJ$8:$AL$33,MATCH(E97,'[1]Bieu phi VCX'!$A$8:$A$33,0),MATCH(VLOOKUP(F97,[1]Parameters!$I$2:$J$4,2),'[1]Bieu phi VCX'!$AJ$7:$AL$7,0))-AD97, 0)</f>
        <v>0.025</v>
      </c>
      <c r="AJ97" s="0" t="n">
        <f aca="false">IF(V97="Y",[1]Parameters!$AA$2,1)</f>
        <v>1.5</v>
      </c>
      <c r="AK97" s="22" t="n">
        <f aca="false">IF(W97="Y", INDEX('[1]Bieu phi VCX'!$AE$8:$AE$33,MATCH(E97,'[1]Bieu phi VCX'!$A$8:$A$33,0),0),0)</f>
        <v>0.0025</v>
      </c>
      <c r="AL97" s="22" t="n">
        <f aca="false">IF(X97="Y",IF(AB97&lt;120,IF(OR(E97='[1]Bieu phi VCX'!$A$24,E97='[1]Bieu phi VCX'!$A$25,E97='[1]Bieu phi VCX'!$A$27),0.2%,IF(OR(AND(OR(H97="SEDAN",H97="HATCHBACK"),J97&gt;[1]Parameters!$AB$2),AND(OR(H97="SEDAN",H97="HATCHBACK"),I97="GERMANY")),INDEX('[1]Bieu phi VCX'!$AF$8:$AF$33,MATCH(E97,'[1]Bieu phi VCX'!$A$8:$A$33,0),0),INDEX('[1]Bieu phi VCX'!$AG$8:$AG$33,MATCH(E97,'[1]Bieu phi VCX'!$A$8:$A$33,0),0))),INDEX('[1]Bieu phi VCX'!$AH$8:$AH$33,MATCH(E97,'[1]Bieu phi VCX'!$A$8:$A$33,0),0)),0)</f>
        <v>0.0005</v>
      </c>
      <c r="AM97" s="22" t="n">
        <f aca="false">IF(Y97="Y",IF(P97-O97&gt;[1]Parameters!$AC$2,1.5%*15/365,1.5%*(P97-O97)/365),0)</f>
        <v>0.000616438356164384</v>
      </c>
      <c r="AN97" s="24" t="n">
        <f aca="false">IF(Z97="Y",[1]Parameters!$AD$2,0)</f>
        <v>0.003</v>
      </c>
      <c r="AO97" s="25" t="n">
        <f aca="false">IF(P97&lt;=AA97,VLOOKUP(DATEDIF(O97,P97,"m"),[1]Parameters!$L$2:$M$6,2,1),(DATEDIF(O97,P97,"m")+1)/12)</f>
        <v>1</v>
      </c>
      <c r="AP97" s="26" t="n">
        <f aca="false">(AJ97*(SUM(AD97,AE97,AF97,AH97,AI97,AK97,AL97,AN97)*K97+AG97)+AM97*K97)*AO97</f>
        <v>10786643.8356164</v>
      </c>
      <c r="AQ97" s="27" t="s">
        <v>607</v>
      </c>
    </row>
    <row r="98" customFormat="false" ht="13.8" hidden="false" customHeight="false" outlineLevel="0" collapsed="false">
      <c r="A98" s="17"/>
      <c r="B98" s="17" t="s">
        <v>608</v>
      </c>
      <c r="C98" s="0" t="s">
        <v>523</v>
      </c>
      <c r="D98" s="17" t="s">
        <v>555</v>
      </c>
      <c r="E98" s="18" t="s">
        <v>619</v>
      </c>
      <c r="F98" s="19" t="n">
        <v>0</v>
      </c>
      <c r="G98" s="18" t="s">
        <v>602</v>
      </c>
      <c r="H98" s="18" t="s">
        <v>212</v>
      </c>
      <c r="I98" s="18" t="s">
        <v>604</v>
      </c>
      <c r="J98" s="19" t="n">
        <v>400000000</v>
      </c>
      <c r="K98" s="19" t="n">
        <v>100000000</v>
      </c>
      <c r="L98" s="0" t="n">
        <v>2017</v>
      </c>
      <c r="M98" s="20" t="n">
        <v>42736</v>
      </c>
      <c r="N98" s="20" t="n">
        <v>43831</v>
      </c>
      <c r="O98" s="20" t="n">
        <v>43831</v>
      </c>
      <c r="P98" s="20" t="n">
        <v>44196</v>
      </c>
      <c r="Q98" s="21" t="s">
        <v>605</v>
      </c>
      <c r="R98" s="21" t="s">
        <v>605</v>
      </c>
      <c r="S98" s="19" t="n">
        <v>15000000</v>
      </c>
      <c r="T98" s="21" t="s">
        <v>605</v>
      </c>
      <c r="U98" s="21" t="s">
        <v>605</v>
      </c>
      <c r="V98" s="21" t="s">
        <v>605</v>
      </c>
      <c r="W98" s="21" t="s">
        <v>605</v>
      </c>
      <c r="X98" s="21" t="s">
        <v>605</v>
      </c>
      <c r="Y98" s="21" t="s">
        <v>605</v>
      </c>
      <c r="Z98" s="21" t="s">
        <v>605</v>
      </c>
      <c r="AA98" s="20" t="n">
        <f aca="false">DATE(YEAR(O98)+1,MONTH(O98),DAY(O98))</f>
        <v>44197</v>
      </c>
      <c r="AB98" s="0" t="n">
        <f aca="false">IF(G98="Trong nước", DATEDIF(DATE(YEAR(M98),MONTH(M98),1),DATE(YEAR(N98),MONTH(N98),1),"m"), DATEDIF(DATE(L98,1,1),DATE(YEAR(N98),MONTH(N98),1),"m"))</f>
        <v>36</v>
      </c>
      <c r="AC98" s="0" t="str">
        <f aca="false">VLOOKUP(AB98,[1]Parameters!$A$2:$B$6,2,1)</f>
        <v>36-72</v>
      </c>
      <c r="AD98" s="22" t="n">
        <f aca="false">IF(J98&lt;=[1]Parameters!$Y$2,INDEX('[1]Bieu phi VCX'!$D$8:$N$33,MATCH(E98,'[1]Bieu phi VCX'!$A$8:$A$33,0),MATCH(AC98,'[1]Bieu phi VCX'!$D$7:$I$7,)),INDEX('[1]Bieu phi VCX'!$J$8:$O$33,MATCH(E98,'[1]Bieu phi VCX'!$A$8:$A$33,0),MATCH(AC98,'[1]Bieu phi VCX'!$J$7:$O$7,)))</f>
        <v>0.028</v>
      </c>
      <c r="AE98" s="22" t="n">
        <f aca="false">IF(Q98="Y",[1]Parameters!$Z$2,0)</f>
        <v>0.0005</v>
      </c>
      <c r="AF98" s="22" t="n">
        <f aca="false">IF(R98="Y", INDEX('[1]Bieu phi VCX'!$R$8:$W$33,MATCH(E98,'[1]Bieu phi VCX'!$A$8:$A$33,0),MATCH(AC98,'[1]Bieu phi VCX'!$R$7:$V$7,0)), 0)</f>
        <v>0.002</v>
      </c>
      <c r="AG98" s="19" t="n">
        <f aca="false">VLOOKUP(S98,[1]Parameters!$F$2:$G$5,2,0)</f>
        <v>2000000</v>
      </c>
      <c r="AH98" s="22" t="n">
        <f aca="false">IF(T98="Y", INDEX('[1]Bieu phi VCX'!$X$8:$AB$33,MATCH(E98,'[1]Bieu phi VCX'!$A$8:$A$33,0),MATCH(AC98,'[1]Bieu phi VCX'!$X$7:$AB$7,0)),0)</f>
        <v>0.002</v>
      </c>
      <c r="AI98" s="23" t="n">
        <f aca="false">IF(U98="Y",INDEX('[1]Bieu phi VCX'!$AJ$8:$AL$33,MATCH(E98,'[1]Bieu phi VCX'!$A$8:$A$33,0),MATCH(VLOOKUP(F98,[1]Parameters!$I$2:$J$4,2),'[1]Bieu phi VCX'!$AJ$7:$AL$7,0))-AD98, 0)</f>
        <v>0.022</v>
      </c>
      <c r="AJ98" s="0" t="n">
        <f aca="false">IF(V98="Y",[1]Parameters!$AA$2,1)</f>
        <v>1.5</v>
      </c>
      <c r="AK98" s="22" t="n">
        <f aca="false">IF(W98="Y", INDEX('[1]Bieu phi VCX'!$AE$8:$AE$33,MATCH(E98,'[1]Bieu phi VCX'!$A$8:$A$33,0),0),0)</f>
        <v>0.0025</v>
      </c>
      <c r="AL98" s="22" t="n">
        <f aca="false">IF(X98="Y",IF(AB98&lt;120,IF(OR(E98='[1]Bieu phi VCX'!$A$24,E98='[1]Bieu phi VCX'!$A$25,E98='[1]Bieu phi VCX'!$A$27),0.2%,IF(OR(AND(OR(H98="SEDAN",H98="HATCHBACK"),J98&gt;[1]Parameters!$AB$2),AND(OR(H98="SEDAN",H98="HATCHBACK"),I98="GERMANY")),INDEX('[1]Bieu phi VCX'!$AF$8:$AF$33,MATCH(E98,'[1]Bieu phi VCX'!$A$8:$A$33,0),0),INDEX('[1]Bieu phi VCX'!$AG$8:$AG$33,MATCH(E98,'[1]Bieu phi VCX'!$A$8:$A$33,0),0))),INDEX('[1]Bieu phi VCX'!$AH$8:$AH$33,MATCH(E98,'[1]Bieu phi VCX'!$A$8:$A$33,0),0)),0)</f>
        <v>0.0005</v>
      </c>
      <c r="AM98" s="22" t="n">
        <f aca="false">IF(Y98="Y",IF(P98-O98&gt;[1]Parameters!$AC$2,1.5%*15/365,1.5%*(P98-O98)/365),0)</f>
        <v>0.000616438356164384</v>
      </c>
      <c r="AN98" s="24" t="n">
        <f aca="false">IF(Z98="Y",[1]Parameters!$AD$2,0)</f>
        <v>0.003</v>
      </c>
      <c r="AO98" s="25" t="n">
        <f aca="false">IF(P98&lt;=AA98,VLOOKUP(DATEDIF(O98,P98,"m"),[1]Parameters!$L$2:$M$6,2,1),(DATEDIF(O98,P98,"m")+1)/12)</f>
        <v>1</v>
      </c>
      <c r="AP98" s="26" t="n">
        <f aca="false">(AJ98*(SUM(AD98,AE98,AF98,AH98,AI98,AK98,AL98,AN98)*K98+AG98)+AM98*K98)*AO98</f>
        <v>12136643.8356164</v>
      </c>
      <c r="AQ98" s="27" t="s">
        <v>607</v>
      </c>
    </row>
    <row r="99" customFormat="false" ht="13.8" hidden="false" customHeight="false" outlineLevel="0" collapsed="false">
      <c r="A99" s="17"/>
      <c r="B99" s="17" t="s">
        <v>609</v>
      </c>
      <c r="C99" s="0" t="s">
        <v>523</v>
      </c>
      <c r="D99" s="17" t="s">
        <v>555</v>
      </c>
      <c r="E99" s="18" t="s">
        <v>619</v>
      </c>
      <c r="F99" s="19" t="n">
        <v>0</v>
      </c>
      <c r="G99" s="18" t="s">
        <v>602</v>
      </c>
      <c r="H99" s="18" t="s">
        <v>212</v>
      </c>
      <c r="I99" s="18" t="s">
        <v>604</v>
      </c>
      <c r="J99" s="19" t="n">
        <v>400000000</v>
      </c>
      <c r="K99" s="19" t="n">
        <v>100000000</v>
      </c>
      <c r="L99" s="0" t="n">
        <v>2014</v>
      </c>
      <c r="M99" s="20" t="n">
        <v>41640</v>
      </c>
      <c r="N99" s="20" t="n">
        <v>43831</v>
      </c>
      <c r="O99" s="20" t="n">
        <v>43831</v>
      </c>
      <c r="P99" s="20" t="n">
        <v>44196</v>
      </c>
      <c r="Q99" s="21" t="s">
        <v>605</v>
      </c>
      <c r="R99" s="21" t="s">
        <v>605</v>
      </c>
      <c r="S99" s="19" t="n">
        <v>21000000</v>
      </c>
      <c r="T99" s="21" t="s">
        <v>605</v>
      </c>
      <c r="U99" s="21" t="s">
        <v>605</v>
      </c>
      <c r="V99" s="21" t="s">
        <v>605</v>
      </c>
      <c r="W99" s="21" t="s">
        <v>605</v>
      </c>
      <c r="X99" s="21" t="s">
        <v>605</v>
      </c>
      <c r="Y99" s="21" t="s">
        <v>605</v>
      </c>
      <c r="Z99" s="21" t="s">
        <v>605</v>
      </c>
      <c r="AA99" s="20" t="n">
        <f aca="false">DATE(YEAR(O99)+1,MONTH(O99),DAY(O99))</f>
        <v>44197</v>
      </c>
      <c r="AB99" s="0" t="n">
        <f aca="false">IF(G99="Trong nước", DATEDIF(DATE(YEAR(M99),MONTH(M99),1),DATE(YEAR(N99),MONTH(N99),1),"m"), DATEDIF(DATE(L99,1,1),DATE(YEAR(N99),MONTH(N99),1),"m"))</f>
        <v>72</v>
      </c>
      <c r="AC99" s="0" t="str">
        <f aca="false">VLOOKUP(AB99,[1]Parameters!$A$2:$B$6,2,1)</f>
        <v>72-120</v>
      </c>
      <c r="AD99" s="22" t="n">
        <f aca="false">IF(J99&lt;=[1]Parameters!$Y$2,INDEX('[1]Bieu phi VCX'!$D$8:$N$33,MATCH(E99,'[1]Bieu phi VCX'!$A$8:$A$33,0),MATCH(AC99,'[1]Bieu phi VCX'!$D$7:$I$7,)),INDEX('[1]Bieu phi VCX'!$J$8:$O$33,MATCH(E99,'[1]Bieu phi VCX'!$A$8:$A$33,0),MATCH(AC99,'[1]Bieu phi VCX'!$J$7:$O$7,)))</f>
        <v>0.0375</v>
      </c>
      <c r="AE99" s="22" t="n">
        <f aca="false">IF(Q99="Y",[1]Parameters!$Z$2,0)</f>
        <v>0.0005</v>
      </c>
      <c r="AF99" s="22" t="n">
        <f aca="false">IF(R99="Y", INDEX('[1]Bieu phi VCX'!$R$8:$W$33,MATCH(E99,'[1]Bieu phi VCX'!$A$8:$A$33,0),MATCH(AC99,'[1]Bieu phi VCX'!$R$7:$V$7,0)), 0)</f>
        <v>0.003</v>
      </c>
      <c r="AG99" s="19" t="n">
        <f aca="false">VLOOKUP(S99,[1]Parameters!$F$2:$G$5,2,0)</f>
        <v>3400000</v>
      </c>
      <c r="AH99" s="22" t="n">
        <f aca="false">IF(T99="Y", INDEX('[1]Bieu phi VCX'!$X$8:$AB$33,MATCH(E99,'[1]Bieu phi VCX'!$A$8:$A$33,0),MATCH(AC99,'[1]Bieu phi VCX'!$X$7:$AB$7,0)),0)</f>
        <v>0.003</v>
      </c>
      <c r="AI99" s="23" t="n">
        <f aca="false">IF(U99="Y",INDEX('[1]Bieu phi VCX'!$AJ$8:$AL$33,MATCH(E99,'[1]Bieu phi VCX'!$A$8:$A$33,0),MATCH(VLOOKUP(F99,[1]Parameters!$I$2:$J$4,2),'[1]Bieu phi VCX'!$AJ$7:$AL$7,0))-AD99, 0)</f>
        <v>0.0125</v>
      </c>
      <c r="AJ99" s="0" t="n">
        <f aca="false">IF(V99="Y",[1]Parameters!$AA$2,1)</f>
        <v>1.5</v>
      </c>
      <c r="AK99" s="22" t="n">
        <f aca="false">IF(W99="Y", INDEX('[1]Bieu phi VCX'!$AE$8:$AE$33,MATCH(E99,'[1]Bieu phi VCX'!$A$8:$A$33,0),0),0)</f>
        <v>0.0025</v>
      </c>
      <c r="AL99" s="22" t="n">
        <f aca="false">IF(X99="Y",IF(AB99&lt;120,IF(OR(E99='[1]Bieu phi VCX'!$A$24,E99='[1]Bieu phi VCX'!$A$25,E99='[1]Bieu phi VCX'!$A$27),0.2%,IF(OR(AND(OR(H99="SEDAN",H99="HATCHBACK"),J99&gt;[1]Parameters!$AB$2),AND(OR(H99="SEDAN",H99="HATCHBACK"),I99="GERMANY")),INDEX('[1]Bieu phi VCX'!$AF$8:$AF$33,MATCH(E99,'[1]Bieu phi VCX'!$A$8:$A$33,0),0),INDEX('[1]Bieu phi VCX'!$AG$8:$AG$33,MATCH(E99,'[1]Bieu phi VCX'!$A$8:$A$33,0),0))),INDEX('[1]Bieu phi VCX'!$AH$8:$AH$33,MATCH(E99,'[1]Bieu phi VCX'!$A$8:$A$33,0),0)),0)</f>
        <v>0.0005</v>
      </c>
      <c r="AM99" s="22" t="n">
        <f aca="false">IF(Y99="Y",IF(P99-O99&gt;[1]Parameters!$AC$2,1.5%*15/365,1.5%*(P99-O99)/365),0)</f>
        <v>0.000616438356164384</v>
      </c>
      <c r="AN99" s="24" t="n">
        <f aca="false">IF(Z99="Y",[1]Parameters!$AD$2,0)</f>
        <v>0.003</v>
      </c>
      <c r="AO99" s="25" t="n">
        <f aca="false">IF(P99&lt;=AA99,VLOOKUP(DATEDIF(O99,P99,"m"),[1]Parameters!$L$2:$M$6,2,1),(DATEDIF(O99,P99,"m")+1)/12)</f>
        <v>1</v>
      </c>
      <c r="AP99" s="26" t="n">
        <f aca="false">(AJ99*(SUM(AD99,AE99,AF99,AH99,AI99,AK99,AL99,AN99)*K99+AG99)+AM99*K99)*AO99</f>
        <v>14536643.8356164</v>
      </c>
      <c r="AQ99" s="27" t="s">
        <v>607</v>
      </c>
    </row>
    <row r="100" customFormat="false" ht="13.8" hidden="false" customHeight="false" outlineLevel="0" collapsed="false">
      <c r="A100" s="17"/>
      <c r="B100" s="17" t="s">
        <v>610</v>
      </c>
      <c r="C100" s="0" t="s">
        <v>523</v>
      </c>
      <c r="D100" s="17" t="s">
        <v>555</v>
      </c>
      <c r="E100" s="18" t="s">
        <v>619</v>
      </c>
      <c r="F100" s="19" t="n">
        <v>0</v>
      </c>
      <c r="G100" s="18" t="s">
        <v>602</v>
      </c>
      <c r="H100" s="18" t="s">
        <v>212</v>
      </c>
      <c r="I100" s="18" t="s">
        <v>604</v>
      </c>
      <c r="J100" s="19" t="n">
        <v>400000000</v>
      </c>
      <c r="K100" s="19" t="n">
        <v>100000000</v>
      </c>
      <c r="L100" s="0" t="n">
        <v>2010</v>
      </c>
      <c r="M100" s="20" t="n">
        <v>40179</v>
      </c>
      <c r="N100" s="20" t="n">
        <v>43831</v>
      </c>
      <c r="O100" s="20" t="n">
        <v>43831</v>
      </c>
      <c r="P100" s="20" t="n">
        <v>44196</v>
      </c>
      <c r="Q100" s="21" t="s">
        <v>605</v>
      </c>
      <c r="R100" s="21" t="s">
        <v>605</v>
      </c>
      <c r="S100" s="19" t="n">
        <v>9000000</v>
      </c>
      <c r="T100" s="21" t="s">
        <v>605</v>
      </c>
      <c r="U100" s="21" t="s">
        <v>605</v>
      </c>
      <c r="V100" s="21" t="s">
        <v>605</v>
      </c>
      <c r="W100" s="21" t="s">
        <v>605</v>
      </c>
      <c r="X100" s="21" t="s">
        <v>605</v>
      </c>
      <c r="Y100" s="21" t="s">
        <v>605</v>
      </c>
      <c r="Z100" s="21" t="s">
        <v>605</v>
      </c>
      <c r="AA100" s="20" t="n">
        <f aca="false">DATE(YEAR(O100)+1,MONTH(O100),DAY(O100))</f>
        <v>44197</v>
      </c>
      <c r="AB100" s="0" t="n">
        <f aca="false">IF(G100="Trong nước", DATEDIF(DATE(YEAR(M100),MONTH(M100),1),DATE(YEAR(N100),MONTH(N100),1),"m"), DATEDIF(DATE(L100,1,1),DATE(YEAR(N100),MONTH(N100),1),"m"))</f>
        <v>120</v>
      </c>
      <c r="AC100" s="0" t="str">
        <f aca="false">VLOOKUP(AB100,[1]Parameters!$A$2:$B$6,2,1)</f>
        <v>&gt;=120</v>
      </c>
      <c r="AD100" s="22" t="n">
        <f aca="false">IF(J100&lt;=[1]Parameters!$Y$2,INDEX('[1]Bieu phi VCX'!$D$8:$N$33,MATCH(E100,'[1]Bieu phi VCX'!$A$8:$A$33,0),MATCH(AC100,'[1]Bieu phi VCX'!$D$7:$I$7,)),INDEX('[1]Bieu phi VCX'!$J$8:$O$33,MATCH(E100,'[1]Bieu phi VCX'!$A$8:$A$33,0),MATCH(AC100,'[1]Bieu phi VCX'!$J$7:$O$7,)))</f>
        <v>0.042</v>
      </c>
      <c r="AE100" s="22" t="n">
        <f aca="false">IF(Q100="Y",[1]Parameters!$Z$2,0)</f>
        <v>0.0005</v>
      </c>
      <c r="AF100" s="22" t="n">
        <f aca="false">IF(R100="Y", INDEX('[1]Bieu phi VCX'!$R$8:$W$33,MATCH(E100,'[1]Bieu phi VCX'!$A$8:$A$33,0),MATCH(AC100,'[1]Bieu phi VCX'!$R$7:$V$7,0)), 0)</f>
        <v>0.004</v>
      </c>
      <c r="AG100" s="19" t="n">
        <f aca="false">VLOOKUP(S100,[1]Parameters!$F$2:$G$5,2,0)</f>
        <v>1400000</v>
      </c>
      <c r="AH100" s="22" t="n">
        <f aca="false">IF(T100="Y", INDEX('[1]Bieu phi VCX'!$X$8:$AB$33,MATCH(E100,'[1]Bieu phi VCX'!$A$8:$A$33,0),MATCH(AC100,'[1]Bieu phi VCX'!$X$7:$AB$7,0)),0)</f>
        <v>0.004</v>
      </c>
      <c r="AI100" s="23" t="n">
        <f aca="false">IF(U100="Y",INDEX('[1]Bieu phi VCX'!$AJ$8:$AL$33,MATCH(E100,'[1]Bieu phi VCX'!$A$8:$A$33,0),MATCH(VLOOKUP(F100,[1]Parameters!$I$2:$J$4,2),'[1]Bieu phi VCX'!$AJ$7:$AL$7,0))-AD100, 0)</f>
        <v>0.008</v>
      </c>
      <c r="AJ100" s="0" t="n">
        <f aca="false">IF(V100="Y",[1]Parameters!$AA$2,1)</f>
        <v>1.5</v>
      </c>
      <c r="AK100" s="22" t="n">
        <f aca="false">IF(W100="Y", INDEX('[1]Bieu phi VCX'!$AE$8:$AE$33,MATCH(E100,'[1]Bieu phi VCX'!$A$8:$A$33,0),0),0)</f>
        <v>0.0025</v>
      </c>
      <c r="AL100" s="22" t="n">
        <f aca="false">IF(X100="Y",IF(AB100&lt;120,IF(OR(E100='[1]Bieu phi VCX'!$A$24,E100='[1]Bieu phi VCX'!$A$25,E100='[1]Bieu phi VCX'!$A$27),0.2%,IF(OR(AND(OR(H100="SEDAN",H100="HATCHBACK"),J100&gt;[1]Parameters!$AB$2),AND(OR(H100="SEDAN",H100="HATCHBACK"),I100="GERMANY")),INDEX('[1]Bieu phi VCX'!$AF$8:$AF$33,MATCH(E100,'[1]Bieu phi VCX'!$A$8:$A$33,0),0),INDEX('[1]Bieu phi VCX'!$AG$8:$AG$33,MATCH(E100,'[1]Bieu phi VCX'!$A$8:$A$33,0),0))),INDEX('[1]Bieu phi VCX'!$AH$8:$AH$33,MATCH(E100,'[1]Bieu phi VCX'!$A$8:$A$33,0),0)),0)</f>
        <v>0.0015</v>
      </c>
      <c r="AM100" s="22" t="n">
        <f aca="false">IF(Y100="Y",IF(P100-O100&gt;[1]Parameters!$AC$2,1.5%*15/365,1.5%*(P100-O100)/365),0)</f>
        <v>0.000616438356164384</v>
      </c>
      <c r="AN100" s="24" t="n">
        <f aca="false">IF(Z100="Y",[1]Parameters!$AD$2,0)</f>
        <v>0.003</v>
      </c>
      <c r="AO100" s="25" t="n">
        <f aca="false">IF(P100&lt;=AA100,VLOOKUP(DATEDIF(O100,P100,"m"),[1]Parameters!$L$2:$M$6,2,1),(DATEDIF(O100,P100,"m")+1)/12)</f>
        <v>1</v>
      </c>
      <c r="AP100" s="26" t="n">
        <f aca="false">(AJ100*(SUM(AD100,AE100,AF100,AH100,AI100,AK100,AL100,AN100)*K100+AG100)+AM100*K100)*AO100</f>
        <v>11986643.8356164</v>
      </c>
      <c r="AQ100" s="27" t="s">
        <v>607</v>
      </c>
    </row>
    <row r="101" customFormat="false" ht="13.8" hidden="false" customHeight="false" outlineLevel="0" collapsed="false">
      <c r="A101" s="17"/>
      <c r="B101" s="17" t="s">
        <v>611</v>
      </c>
      <c r="C101" s="0" t="s">
        <v>523</v>
      </c>
      <c r="D101" s="17" t="s">
        <v>555</v>
      </c>
      <c r="E101" s="18" t="s">
        <v>619</v>
      </c>
      <c r="F101" s="19" t="n">
        <v>0</v>
      </c>
      <c r="G101" s="18" t="s">
        <v>602</v>
      </c>
      <c r="H101" s="18" t="s">
        <v>212</v>
      </c>
      <c r="I101" s="18" t="s">
        <v>604</v>
      </c>
      <c r="J101" s="19" t="n">
        <v>400000000</v>
      </c>
      <c r="K101" s="19" t="n">
        <v>100000000</v>
      </c>
      <c r="L101" s="0" t="n">
        <v>2005</v>
      </c>
      <c r="M101" s="20" t="n">
        <v>38353</v>
      </c>
      <c r="N101" s="20" t="n">
        <v>43831</v>
      </c>
      <c r="O101" s="20" t="n">
        <v>43831</v>
      </c>
      <c r="P101" s="20" t="n">
        <v>44196</v>
      </c>
      <c r="Q101" s="21" t="s">
        <v>605</v>
      </c>
      <c r="R101" s="21" t="s">
        <v>605</v>
      </c>
      <c r="S101" s="19" t="n">
        <v>9000000</v>
      </c>
      <c r="T101" s="21" t="s">
        <v>605</v>
      </c>
      <c r="U101" s="21" t="s">
        <v>605</v>
      </c>
      <c r="V101" s="21" t="s">
        <v>605</v>
      </c>
      <c r="W101" s="21" t="s">
        <v>605</v>
      </c>
      <c r="X101" s="21" t="s">
        <v>605</v>
      </c>
      <c r="Y101" s="21" t="s">
        <v>605</v>
      </c>
      <c r="Z101" s="21" t="s">
        <v>605</v>
      </c>
      <c r="AA101" s="20" t="n">
        <f aca="false">DATE(YEAR(O101)+1,MONTH(O101),DAY(O101))</f>
        <v>44197</v>
      </c>
      <c r="AB101" s="0" t="n">
        <f aca="false">IF(G101="Trong nước", DATEDIF(DATE(YEAR(M101),MONTH(M101),1),DATE(YEAR(N101),MONTH(N101),1),"m"), DATEDIF(DATE(L101,1,1),DATE(YEAR(N101),MONTH(N101),1),"m"))</f>
        <v>180</v>
      </c>
      <c r="AC101" s="0" t="str">
        <f aca="false">VLOOKUP(AB101,[1]Parameters!$A$2:$B$7,2,1)</f>
        <v>&gt;=180</v>
      </c>
      <c r="AD101" s="22" t="n">
        <f aca="false">IF(J101&lt;=[1]Parameters!$Y$2,INDEX('[1]Bieu phi VCX'!$D$8:$N$33,MATCH(E101,'[1]Bieu phi VCX'!$A$8:$A$33,0),MATCH(AC101,'[1]Bieu phi VCX'!$D$7:$I$7,)),INDEX('[1]Bieu phi VCX'!$J$8:$O$33,MATCH(E101,'[1]Bieu phi VCX'!$A$8:$A$33,0),MATCH(AC101,'[1]Bieu phi VCX'!$J$7:$O$7,)))</f>
        <v>0.042</v>
      </c>
      <c r="AE101" s="22" t="n">
        <f aca="false">IF(Q101="Y",[1]Parameters!$Z$2,0)</f>
        <v>0.0005</v>
      </c>
      <c r="AF101" s="22" t="n">
        <f aca="false">IF(R101="Y", INDEX('[1]Bieu phi VCX'!$R$8:$W$33,MATCH(E101,'[1]Bieu phi VCX'!$A$8:$A$33,0),MATCH(AC101,'[1]Bieu phi VCX'!$R$7:$W$7,0)), 0)</f>
        <v>0.005</v>
      </c>
      <c r="AG101" s="19" t="n">
        <f aca="false">VLOOKUP(S101,[1]Parameters!$F$2:$G$5,2,0)</f>
        <v>1400000</v>
      </c>
      <c r="AH101" s="22" t="n">
        <f aca="false">IF(T101="Y", INDEX('[1]Bieu phi VCX'!$X$8:$AC$33,MATCH(E101,'[1]Bieu phi VCX'!$A$8:$A$33,0),MATCH(AC101,'[1]Bieu phi VCX'!$X$7:$AC$7,0)),0)</f>
        <v>0.004</v>
      </c>
      <c r="AI101" s="23" t="n">
        <f aca="false">IF(U101="Y",INDEX('[1]Bieu phi VCX'!$AJ$8:$AL$33,MATCH(E101,'[1]Bieu phi VCX'!$A$8:$A$33,0),MATCH(VLOOKUP(F101,[1]Parameters!$I$2:$J$4,2),'[1]Bieu phi VCX'!$AJ$7:$AL$7,0))-AD101, 0)</f>
        <v>0.008</v>
      </c>
      <c r="AJ101" s="0" t="n">
        <f aca="false">IF(V101="Y",[1]Parameters!$AA$2,1)</f>
        <v>1.5</v>
      </c>
      <c r="AK101" s="22" t="n">
        <f aca="false">IF(W101="Y", INDEX('[1]Bieu phi VCX'!$AE$8:$AE$33,MATCH(E101,'[1]Bieu phi VCX'!$A$8:$A$33,0),0),0)</f>
        <v>0.0025</v>
      </c>
      <c r="AL101" s="22" t="n">
        <f aca="false">IF(X101="Y",IF(AB101&lt;120,IF(OR(E101='[1]Bieu phi VCX'!$A$24,E101='[1]Bieu phi VCX'!$A$25,E101='[1]Bieu phi VCX'!$A$27),0.2%,IF(OR(AND(OR(H101="SEDAN",H101="HATCHBACK"),J101&gt;[1]Parameters!$AB$2),AND(OR(H101="SEDAN",H101="HATCHBACK"),I101="GERMANY")),INDEX('[1]Bieu phi VCX'!$AF$8:$AF$33,MATCH(E101,'[1]Bieu phi VCX'!$A$8:$A$33,0),0),INDEX('[1]Bieu phi VCX'!$AG$8:$AG$33,MATCH(E101,'[1]Bieu phi VCX'!$A$8:$A$33,0),0))),INDEX('[1]Bieu phi VCX'!$AH$8:$AH$33,MATCH(E101,'[1]Bieu phi VCX'!$A$8:$A$33,0),0)),0)</f>
        <v>0.0015</v>
      </c>
      <c r="AM101" s="22" t="n">
        <f aca="false">IF(Y101="Y",IF(P101-O101&gt;[1]Parameters!$AC$2,1.5%*15/365,1.5%*(P101-O101)/365),0)</f>
        <v>0.000616438356164384</v>
      </c>
      <c r="AN101" s="24" t="n">
        <f aca="false">IF(Z101="Y",[1]Parameters!$AD$2,0)</f>
        <v>0.003</v>
      </c>
      <c r="AO101" s="25" t="n">
        <f aca="false">IF(P101&lt;=AA101,VLOOKUP(DATEDIF(O101,P101,"m"),[1]Parameters!$L$2:$M$6,2,1),(DATEDIF(O101,P101,"m")+1)/12)</f>
        <v>1</v>
      </c>
      <c r="AP101" s="26" t="n">
        <f aca="false">(AJ101*(SUM(AD101,AE101,AF101,AH101,AI101,AK101,AL101,AN101)*K101+AG101)+AM101*K101)*AO101</f>
        <v>12136643.8356164</v>
      </c>
      <c r="AQ101" s="27" t="s">
        <v>607</v>
      </c>
    </row>
    <row r="102" customFormat="false" ht="13.8" hidden="false" customHeight="false" outlineLevel="0" collapsed="false">
      <c r="A102" s="17" t="s">
        <v>613</v>
      </c>
      <c r="B102" s="17" t="s">
        <v>600</v>
      </c>
      <c r="C102" s="0" t="s">
        <v>523</v>
      </c>
      <c r="D102" s="17" t="s">
        <v>555</v>
      </c>
      <c r="E102" s="18" t="s">
        <v>619</v>
      </c>
      <c r="F102" s="19" t="n">
        <v>0</v>
      </c>
      <c r="G102" s="18" t="s">
        <v>602</v>
      </c>
      <c r="H102" s="18" t="s">
        <v>212</v>
      </c>
      <c r="I102" s="18" t="s">
        <v>604</v>
      </c>
      <c r="J102" s="19" t="n">
        <v>410000000</v>
      </c>
      <c r="K102" s="19" t="n">
        <v>400000000</v>
      </c>
      <c r="L102" s="0" t="n">
        <v>2020</v>
      </c>
      <c r="M102" s="20" t="n">
        <v>43831</v>
      </c>
      <c r="N102" s="20" t="n">
        <v>43831</v>
      </c>
      <c r="O102" s="20" t="n">
        <v>43831</v>
      </c>
      <c r="P102" s="20" t="n">
        <v>44196</v>
      </c>
      <c r="Q102" s="21" t="s">
        <v>605</v>
      </c>
      <c r="R102" s="21" t="s">
        <v>605</v>
      </c>
      <c r="S102" s="19" t="s">
        <v>606</v>
      </c>
      <c r="T102" s="21" t="s">
        <v>605</v>
      </c>
      <c r="U102" s="21" t="s">
        <v>605</v>
      </c>
      <c r="V102" s="21" t="s">
        <v>605</v>
      </c>
      <c r="W102" s="21" t="s">
        <v>605</v>
      </c>
      <c r="X102" s="21" t="s">
        <v>605</v>
      </c>
      <c r="Y102" s="21" t="s">
        <v>605</v>
      </c>
      <c r="Z102" s="21" t="s">
        <v>605</v>
      </c>
      <c r="AA102" s="20" t="n">
        <f aca="false">DATE(YEAR(O102)+1,MONTH(O102),DAY(O102))</f>
        <v>44197</v>
      </c>
      <c r="AB102" s="0" t="n">
        <f aca="false">IF(G102="Trong nước", DATEDIF(DATE(YEAR(M102),MONTH(M102),1),DATE(YEAR(N102),MONTH(N102),1),"m"), DATEDIF(DATE(L102,1,1),DATE(YEAR(N102),MONTH(N102),1),"m"))</f>
        <v>0</v>
      </c>
      <c r="AC102" s="0" t="str">
        <f aca="false">VLOOKUP(AB102,[1]Parameters!$A$2:$B$6,2,1)</f>
        <v>&lt;6</v>
      </c>
      <c r="AD102" s="22" t="n">
        <f aca="false">IF(J102&lt;=[1]Parameters!$Y$2,INDEX('[1]Bieu phi VCX'!$D$8:$N$33,MATCH(E102,'[1]Bieu phi VCX'!$A$8:$A$33,0),MATCH(AC102,'[1]Bieu phi VCX'!$D$7:$I$7,)),INDEX('[1]Bieu phi VCX'!$J$8:$O$33,MATCH(E102,'[1]Bieu phi VCX'!$A$8:$A$33,0),MATCH(AC102,'[1]Bieu phi VCX'!$J$7:$O$7,)))</f>
        <v>0.024</v>
      </c>
      <c r="AE102" s="22" t="n">
        <f aca="false">IF(Q102="Y",[1]Parameters!$Z$2,0)</f>
        <v>0.0005</v>
      </c>
      <c r="AF102" s="22" t="n">
        <f aca="false">IF(R102="Y", INDEX('[1]Bieu phi VCX'!$R$8:$W$33,MATCH(E102,'[1]Bieu phi VCX'!$A$8:$A$33,0),MATCH(AC102,'[1]Bieu phi VCX'!$R$7:$V$7,0)), 0)</f>
        <v>0</v>
      </c>
      <c r="AG102" s="19" t="n">
        <f aca="false">VLOOKUP(S102,[1]Parameters!$F$2:$G$5,2,0)</f>
        <v>0</v>
      </c>
      <c r="AH102" s="22" t="n">
        <f aca="false">IF(T102="Y", INDEX('[1]Bieu phi VCX'!$X$8:$AB$33,MATCH(E102,'[1]Bieu phi VCX'!$A$8:$A$33,0),MATCH(AC102,'[1]Bieu phi VCX'!$X$7:$AB$7,0)),0)</f>
        <v>0.001</v>
      </c>
      <c r="AI102" s="23" t="n">
        <f aca="false">IF(U102="Y",INDEX('[1]Bieu phi VCX'!$AJ$8:$AL$33,MATCH(E102,'[1]Bieu phi VCX'!$A$8:$A$33,0),MATCH(VLOOKUP(F102,[1]Parameters!$I$2:$J$4,2),'[1]Bieu phi VCX'!$AJ$7:$AL$7,0))-AD102, 0)</f>
        <v>0.026</v>
      </c>
      <c r="AJ102" s="0" t="n">
        <f aca="false">IF(V102="Y",[1]Parameters!$AA$2,1)</f>
        <v>1.5</v>
      </c>
      <c r="AK102" s="22" t="n">
        <f aca="false">IF(W102="Y", INDEX('[1]Bieu phi VCX'!$AE$8:$AE$33,MATCH(E102,'[1]Bieu phi VCX'!$A$8:$A$33,0),0),0)</f>
        <v>0.0025</v>
      </c>
      <c r="AL102" s="22" t="n">
        <f aca="false">IF(X102="Y",IF(AB102&lt;120,IF(OR(E102='[1]Bieu phi VCX'!$A$24,E102='[1]Bieu phi VCX'!$A$25,E102='[1]Bieu phi VCX'!$A$27),0.2%,IF(OR(AND(OR(H102="SEDAN",H102="HATCHBACK"),J102&gt;[1]Parameters!$AB$2),AND(OR(H102="SEDAN",H102="HATCHBACK"),I102="GERMANY")),INDEX('[1]Bieu phi VCX'!$AF$8:$AF$33,MATCH(E102,'[1]Bieu phi VCX'!$A$8:$A$33,0),0),INDEX('[1]Bieu phi VCX'!$AG$8:$AG$33,MATCH(E102,'[1]Bieu phi VCX'!$A$8:$A$33,0),0))),INDEX('[1]Bieu phi VCX'!$AH$8:$AH$33,MATCH(E102,'[1]Bieu phi VCX'!$A$8:$A$33,0),0)),0)</f>
        <v>0.0005</v>
      </c>
      <c r="AM102" s="22" t="n">
        <f aca="false">IF(Y102="Y",IF(P102-O102&gt;[1]Parameters!$AC$2,1.5%*15/365,1.5%*(P102-O102)/365),0)</f>
        <v>0.000616438356164384</v>
      </c>
      <c r="AN102" s="24" t="n">
        <f aca="false">IF(Z102="Y",[1]Parameters!$AD$2,0)</f>
        <v>0.003</v>
      </c>
      <c r="AO102" s="25" t="n">
        <f aca="false">IF(P102&lt;=AA102,VLOOKUP(DATEDIF(O102,P102,"m"),[1]Parameters!$L$2:$M$6,2,1),(DATEDIF(O102,P102,"m")+1)/12)</f>
        <v>1</v>
      </c>
      <c r="AP102" s="26" t="n">
        <f aca="false">(AJ102*(SUM(AD102,AE102,AF102,AH102,AI102,AK102,AL102,AN102)*K102+AG102)+AM102*K102)*AO102</f>
        <v>34746575.3424658</v>
      </c>
      <c r="AQ102" s="27" t="s">
        <v>607</v>
      </c>
    </row>
    <row r="103" customFormat="false" ht="13.8" hidden="false" customHeight="false" outlineLevel="0" collapsed="false">
      <c r="A103" s="17"/>
      <c r="B103" s="17" t="s">
        <v>608</v>
      </c>
      <c r="C103" s="0" t="s">
        <v>523</v>
      </c>
      <c r="D103" s="17" t="s">
        <v>555</v>
      </c>
      <c r="E103" s="18" t="s">
        <v>619</v>
      </c>
      <c r="F103" s="19" t="n">
        <v>0</v>
      </c>
      <c r="G103" s="18" t="s">
        <v>602</v>
      </c>
      <c r="H103" s="18" t="s">
        <v>212</v>
      </c>
      <c r="I103" s="18" t="s">
        <v>604</v>
      </c>
      <c r="J103" s="19" t="n">
        <v>500000000</v>
      </c>
      <c r="K103" s="19" t="n">
        <v>400000000</v>
      </c>
      <c r="L103" s="0" t="n">
        <v>2017</v>
      </c>
      <c r="M103" s="20" t="n">
        <v>42736</v>
      </c>
      <c r="N103" s="20" t="n">
        <v>43831</v>
      </c>
      <c r="O103" s="20" t="n">
        <v>43831</v>
      </c>
      <c r="P103" s="20" t="n">
        <v>44196</v>
      </c>
      <c r="Q103" s="21" t="s">
        <v>605</v>
      </c>
      <c r="R103" s="21" t="s">
        <v>605</v>
      </c>
      <c r="S103" s="19" t="s">
        <v>606</v>
      </c>
      <c r="T103" s="21" t="s">
        <v>605</v>
      </c>
      <c r="U103" s="21" t="s">
        <v>605</v>
      </c>
      <c r="V103" s="21" t="s">
        <v>605</v>
      </c>
      <c r="W103" s="21" t="s">
        <v>605</v>
      </c>
      <c r="X103" s="21" t="s">
        <v>605</v>
      </c>
      <c r="Y103" s="21" t="s">
        <v>605</v>
      </c>
      <c r="Z103" s="21" t="s">
        <v>605</v>
      </c>
      <c r="AA103" s="20" t="n">
        <f aca="false">DATE(YEAR(O103)+1,MONTH(O103),DAY(O103))</f>
        <v>44197</v>
      </c>
      <c r="AB103" s="0" t="n">
        <f aca="false">IF(G103="Trong nước", DATEDIF(DATE(YEAR(M103),MONTH(M103),1),DATE(YEAR(N103),MONTH(N103),1),"m"), DATEDIF(DATE(L103,1,1),DATE(YEAR(N103),MONTH(N103),1),"m"))</f>
        <v>36</v>
      </c>
      <c r="AC103" s="0" t="str">
        <f aca="false">VLOOKUP(AB103,[1]Parameters!$A$2:$B$6,2,1)</f>
        <v>36-72</v>
      </c>
      <c r="AD103" s="22" t="n">
        <f aca="false">IF(J103&lt;=[1]Parameters!$Y$2,INDEX('[1]Bieu phi VCX'!$D$8:$N$33,MATCH(E103,'[1]Bieu phi VCX'!$A$8:$A$33,0),MATCH(AC103,'[1]Bieu phi VCX'!$D$7:$I$7,)),INDEX('[1]Bieu phi VCX'!$J$8:$O$33,MATCH(E103,'[1]Bieu phi VCX'!$A$8:$A$33,0),MATCH(AC103,'[1]Bieu phi VCX'!$J$7:$O$7,)))</f>
        <v>0.027</v>
      </c>
      <c r="AE103" s="22" t="n">
        <f aca="false">IF(Q103="Y",[1]Parameters!$Z$2,0)</f>
        <v>0.0005</v>
      </c>
      <c r="AF103" s="22" t="n">
        <f aca="false">IF(R103="Y", INDEX('[1]Bieu phi VCX'!$R$8:$W$33,MATCH(E103,'[1]Bieu phi VCX'!$A$8:$A$33,0),MATCH(AC103,'[1]Bieu phi VCX'!$R$7:$V$7,0)), 0)</f>
        <v>0.002</v>
      </c>
      <c r="AG103" s="19" t="n">
        <f aca="false">VLOOKUP(S103,[1]Parameters!$F$2:$G$5,2,0)</f>
        <v>0</v>
      </c>
      <c r="AH103" s="22" t="n">
        <f aca="false">IF(T103="Y", INDEX('[1]Bieu phi VCX'!$X$8:$AB$33,MATCH(E103,'[1]Bieu phi VCX'!$A$8:$A$33,0),MATCH(AC103,'[1]Bieu phi VCX'!$X$7:$AB$7,0)),0)</f>
        <v>0.002</v>
      </c>
      <c r="AI103" s="23" t="n">
        <f aca="false">IF(U103="Y",INDEX('[1]Bieu phi VCX'!$AJ$8:$AL$33,MATCH(E103,'[1]Bieu phi VCX'!$A$8:$A$33,0),MATCH(VLOOKUP(F103,[1]Parameters!$I$2:$J$4,2),'[1]Bieu phi VCX'!$AJ$7:$AL$7,0))-AD103, 0)</f>
        <v>0.023</v>
      </c>
      <c r="AJ103" s="0" t="n">
        <f aca="false">IF(V103="Y",[1]Parameters!$AA$2,1)</f>
        <v>1.5</v>
      </c>
      <c r="AK103" s="22" t="n">
        <f aca="false">IF(W103="Y", INDEX('[1]Bieu phi VCX'!$AE$8:$AE$33,MATCH(E103,'[1]Bieu phi VCX'!$A$8:$A$33,0),0),0)</f>
        <v>0.0025</v>
      </c>
      <c r="AL103" s="22" t="n">
        <f aca="false">IF(X103="Y",IF(AB103&lt;120,IF(OR(E103='[1]Bieu phi VCX'!$A$24,E103='[1]Bieu phi VCX'!$A$25,E103='[1]Bieu phi VCX'!$A$27),0.2%,IF(OR(AND(OR(H103="SEDAN",H103="HATCHBACK"),J103&gt;[1]Parameters!$AB$2),AND(OR(H103="SEDAN",H103="HATCHBACK"),I103="GERMANY")),INDEX('[1]Bieu phi VCX'!$AF$8:$AF$33,MATCH(E103,'[1]Bieu phi VCX'!$A$8:$A$33,0),0),INDEX('[1]Bieu phi VCX'!$AG$8:$AG$33,MATCH(E103,'[1]Bieu phi VCX'!$A$8:$A$33,0),0))),INDEX('[1]Bieu phi VCX'!$AH$8:$AH$33,MATCH(E103,'[1]Bieu phi VCX'!$A$8:$A$33,0),0)),0)</f>
        <v>0.0005</v>
      </c>
      <c r="AM103" s="22" t="n">
        <f aca="false">IF(Y103="Y",IF(P103-O103&gt;[1]Parameters!$AC$2,1.5%*15/365,1.5%*(P103-O103)/365),0)</f>
        <v>0.000616438356164384</v>
      </c>
      <c r="AN103" s="24" t="n">
        <f aca="false">IF(Z103="Y",[1]Parameters!$AD$2,0)</f>
        <v>0.003</v>
      </c>
      <c r="AO103" s="25" t="n">
        <f aca="false">IF(P103&lt;=AA103,VLOOKUP(DATEDIF(O103,P103,"m"),[1]Parameters!$L$2:$M$6,2,1),(DATEDIF(O103,P103,"m")+1)/12)</f>
        <v>1</v>
      </c>
      <c r="AP103" s="26" t="n">
        <f aca="false">(AJ103*(SUM(AD103,AE103,AF103,AH103,AI103,AK103,AL103,AN103)*K103+AG103)+AM103*K103)*AO103</f>
        <v>36546575.3424658</v>
      </c>
      <c r="AQ103" s="27" t="s">
        <v>607</v>
      </c>
    </row>
    <row r="104" customFormat="false" ht="13.8" hidden="false" customHeight="false" outlineLevel="0" collapsed="false">
      <c r="A104" s="17"/>
      <c r="B104" s="17" t="s">
        <v>609</v>
      </c>
      <c r="C104" s="0" t="s">
        <v>523</v>
      </c>
      <c r="D104" s="17" t="s">
        <v>555</v>
      </c>
      <c r="E104" s="18" t="s">
        <v>619</v>
      </c>
      <c r="F104" s="19" t="n">
        <v>0</v>
      </c>
      <c r="G104" s="18" t="s">
        <v>602</v>
      </c>
      <c r="H104" s="18" t="s">
        <v>212</v>
      </c>
      <c r="I104" s="18" t="s">
        <v>604</v>
      </c>
      <c r="J104" s="19" t="n">
        <v>450000000</v>
      </c>
      <c r="K104" s="19" t="n">
        <v>400000000</v>
      </c>
      <c r="L104" s="0" t="n">
        <v>2014</v>
      </c>
      <c r="M104" s="20" t="n">
        <v>41640</v>
      </c>
      <c r="N104" s="20" t="n">
        <v>43831</v>
      </c>
      <c r="O104" s="20" t="n">
        <v>43831</v>
      </c>
      <c r="P104" s="20" t="n">
        <v>44196</v>
      </c>
      <c r="Q104" s="21" t="s">
        <v>605</v>
      </c>
      <c r="R104" s="21" t="s">
        <v>605</v>
      </c>
      <c r="S104" s="19" t="s">
        <v>606</v>
      </c>
      <c r="T104" s="21" t="s">
        <v>605</v>
      </c>
      <c r="U104" s="21" t="s">
        <v>605</v>
      </c>
      <c r="V104" s="21" t="s">
        <v>605</v>
      </c>
      <c r="W104" s="21" t="s">
        <v>605</v>
      </c>
      <c r="X104" s="21" t="s">
        <v>605</v>
      </c>
      <c r="Y104" s="21" t="s">
        <v>605</v>
      </c>
      <c r="Z104" s="21" t="s">
        <v>605</v>
      </c>
      <c r="AA104" s="20" t="n">
        <f aca="false">DATE(YEAR(O104)+1,MONTH(O104),DAY(O104))</f>
        <v>44197</v>
      </c>
      <c r="AB104" s="0" t="n">
        <f aca="false">IF(G104="Trong nước", DATEDIF(DATE(YEAR(M104),MONTH(M104),1),DATE(YEAR(N104),MONTH(N104),1),"m"), DATEDIF(DATE(L104,1,1),DATE(YEAR(N104),MONTH(N104),1),"m"))</f>
        <v>72</v>
      </c>
      <c r="AC104" s="0" t="str">
        <f aca="false">VLOOKUP(AB104,[1]Parameters!$A$2:$B$6,2,1)</f>
        <v>72-120</v>
      </c>
      <c r="AD104" s="22" t="n">
        <f aca="false">IF(J104&lt;=[1]Parameters!$Y$2,INDEX('[1]Bieu phi VCX'!$D$8:$N$33,MATCH(E104,'[1]Bieu phi VCX'!$A$8:$A$33,0),MATCH(AC104,'[1]Bieu phi VCX'!$D$7:$I$7,)),INDEX('[1]Bieu phi VCX'!$J$8:$O$33,MATCH(E104,'[1]Bieu phi VCX'!$A$8:$A$33,0),MATCH(AC104,'[1]Bieu phi VCX'!$J$7:$O$7,)))</f>
        <v>0.029</v>
      </c>
      <c r="AE104" s="22" t="n">
        <f aca="false">IF(Q104="Y",[1]Parameters!$Z$2,0)</f>
        <v>0.0005</v>
      </c>
      <c r="AF104" s="22" t="n">
        <f aca="false">IF(R104="Y", INDEX('[1]Bieu phi VCX'!$R$8:$W$33,MATCH(E104,'[1]Bieu phi VCX'!$A$8:$A$33,0),MATCH(AC104,'[1]Bieu phi VCX'!$R$7:$V$7,0)), 0)</f>
        <v>0.003</v>
      </c>
      <c r="AG104" s="19" t="n">
        <f aca="false">VLOOKUP(S104,[1]Parameters!$F$2:$G$5,2,0)</f>
        <v>0</v>
      </c>
      <c r="AH104" s="22" t="n">
        <f aca="false">IF(T104="Y", INDEX('[1]Bieu phi VCX'!$X$8:$AB$33,MATCH(E104,'[1]Bieu phi VCX'!$A$8:$A$33,0),MATCH(AC104,'[1]Bieu phi VCX'!$X$7:$AB$7,0)),0)</f>
        <v>0.003</v>
      </c>
      <c r="AI104" s="23" t="n">
        <f aca="false">IF(U104="Y",INDEX('[1]Bieu phi VCX'!$AJ$8:$AL$33,MATCH(E104,'[1]Bieu phi VCX'!$A$8:$A$33,0),MATCH(VLOOKUP(F104,[1]Parameters!$I$2:$J$4,2),'[1]Bieu phi VCX'!$AJ$7:$AL$7,0))-AD104, 0)</f>
        <v>0.021</v>
      </c>
      <c r="AJ104" s="0" t="n">
        <f aca="false">IF(V104="Y",[1]Parameters!$AA$2,1)</f>
        <v>1.5</v>
      </c>
      <c r="AK104" s="22" t="n">
        <f aca="false">IF(W104="Y", INDEX('[1]Bieu phi VCX'!$AE$8:$AE$33,MATCH(E104,'[1]Bieu phi VCX'!$A$8:$A$33,0),0),0)</f>
        <v>0.0025</v>
      </c>
      <c r="AL104" s="22" t="n">
        <f aca="false">IF(X104="Y",IF(AB104&lt;120,IF(OR(E104='[1]Bieu phi VCX'!$A$24,E104='[1]Bieu phi VCX'!$A$25,E104='[1]Bieu phi VCX'!$A$27),0.2%,IF(OR(AND(OR(H104="SEDAN",H104="HATCHBACK"),J104&gt;[1]Parameters!$AB$2),AND(OR(H104="SEDAN",H104="HATCHBACK"),I104="GERMANY")),INDEX('[1]Bieu phi VCX'!$AF$8:$AF$33,MATCH(E104,'[1]Bieu phi VCX'!$A$8:$A$33,0),0),INDEX('[1]Bieu phi VCX'!$AG$8:$AG$33,MATCH(E104,'[1]Bieu phi VCX'!$A$8:$A$33,0),0))),INDEX('[1]Bieu phi VCX'!$AH$8:$AH$33,MATCH(E104,'[1]Bieu phi VCX'!$A$8:$A$33,0),0)),0)</f>
        <v>0.0005</v>
      </c>
      <c r="AM104" s="22" t="n">
        <f aca="false">IF(Y104="Y",IF(P104-O104&gt;[1]Parameters!$AC$2,1.5%*15/365,1.5%*(P104-O104)/365),0)</f>
        <v>0.000616438356164384</v>
      </c>
      <c r="AN104" s="24" t="n">
        <f aca="false">IF(Z104="Y",[1]Parameters!$AD$2,0)</f>
        <v>0.003</v>
      </c>
      <c r="AO104" s="25" t="n">
        <f aca="false">IF(P104&lt;=AA104,VLOOKUP(DATEDIF(O104,P104,"m"),[1]Parameters!$L$2:$M$6,2,1),(DATEDIF(O104,P104,"m")+1)/12)</f>
        <v>1</v>
      </c>
      <c r="AP104" s="26" t="n">
        <f aca="false">(AJ104*(SUM(AD104,AE104,AF104,AH104,AI104,AK104,AL104,AN104)*K104+AG104)+AM104*K104)*AO104</f>
        <v>37746575.3424657</v>
      </c>
      <c r="AQ104" s="27" t="s">
        <v>607</v>
      </c>
    </row>
    <row r="105" customFormat="false" ht="13.8" hidden="false" customHeight="false" outlineLevel="0" collapsed="false">
      <c r="A105" s="17"/>
      <c r="B105" s="17" t="s">
        <v>610</v>
      </c>
      <c r="C105" s="0" t="s">
        <v>523</v>
      </c>
      <c r="D105" s="17" t="s">
        <v>555</v>
      </c>
      <c r="E105" s="18" t="s">
        <v>619</v>
      </c>
      <c r="F105" s="19" t="n">
        <v>0</v>
      </c>
      <c r="G105" s="18" t="s">
        <v>602</v>
      </c>
      <c r="H105" s="18" t="s">
        <v>212</v>
      </c>
      <c r="I105" s="18" t="s">
        <v>604</v>
      </c>
      <c r="J105" s="19" t="n">
        <v>600000000</v>
      </c>
      <c r="K105" s="19" t="n">
        <v>400000000</v>
      </c>
      <c r="L105" s="0" t="n">
        <v>2010</v>
      </c>
      <c r="M105" s="20" t="n">
        <v>40179</v>
      </c>
      <c r="N105" s="20" t="n">
        <v>43831</v>
      </c>
      <c r="O105" s="20" t="n">
        <v>43831</v>
      </c>
      <c r="P105" s="20" t="n">
        <v>44196</v>
      </c>
      <c r="Q105" s="21" t="s">
        <v>605</v>
      </c>
      <c r="R105" s="21" t="s">
        <v>605</v>
      </c>
      <c r="S105" s="19" t="s">
        <v>606</v>
      </c>
      <c r="T105" s="21" t="s">
        <v>605</v>
      </c>
      <c r="U105" s="21" t="s">
        <v>605</v>
      </c>
      <c r="V105" s="21" t="s">
        <v>605</v>
      </c>
      <c r="W105" s="21" t="s">
        <v>605</v>
      </c>
      <c r="X105" s="21" t="s">
        <v>605</v>
      </c>
      <c r="Y105" s="21" t="s">
        <v>605</v>
      </c>
      <c r="Z105" s="21" t="s">
        <v>605</v>
      </c>
      <c r="AA105" s="20" t="n">
        <f aca="false">DATE(YEAR(O105)+1,MONTH(O105),DAY(O105))</f>
        <v>44197</v>
      </c>
      <c r="AB105" s="0" t="n">
        <f aca="false">IF(G105="Trong nước", DATEDIF(DATE(YEAR(M105),MONTH(M105),1),DATE(YEAR(N105),MONTH(N105),1),"m"), DATEDIF(DATE(L105,1,1),DATE(YEAR(N105),MONTH(N105),1),"m"))</f>
        <v>120</v>
      </c>
      <c r="AC105" s="0" t="str">
        <f aca="false">VLOOKUP(AB105,[1]Parameters!$A$2:$B$6,2,1)</f>
        <v>&gt;=120</v>
      </c>
      <c r="AD105" s="22" t="n">
        <f aca="false">IF(J105&lt;=[1]Parameters!$Y$2,INDEX('[1]Bieu phi VCX'!$D$8:$N$33,MATCH(E105,'[1]Bieu phi VCX'!$A$8:$A$33,0),MATCH(AC105,'[1]Bieu phi VCX'!$D$7:$I$7,)),INDEX('[1]Bieu phi VCX'!$J$8:$O$33,MATCH(E105,'[1]Bieu phi VCX'!$A$8:$A$33,0),MATCH(AC105,'[1]Bieu phi VCX'!$J$7:$O$7,)))</f>
        <v>0.036</v>
      </c>
      <c r="AE105" s="22" t="n">
        <f aca="false">IF(Q105="Y",[1]Parameters!$Z$2,0)</f>
        <v>0.0005</v>
      </c>
      <c r="AF105" s="22" t="n">
        <f aca="false">IF(R105="Y", INDEX('[1]Bieu phi VCX'!$R$8:$W$33,MATCH(E105,'[1]Bieu phi VCX'!$A$8:$A$33,0),MATCH(AC105,'[1]Bieu phi VCX'!$R$7:$V$7,0)), 0)</f>
        <v>0.004</v>
      </c>
      <c r="AG105" s="19" t="n">
        <f aca="false">VLOOKUP(S105,[1]Parameters!$F$2:$G$5,2,0)</f>
        <v>0</v>
      </c>
      <c r="AH105" s="22" t="n">
        <f aca="false">IF(T105="Y", INDEX('[1]Bieu phi VCX'!$X$8:$AB$33,MATCH(E105,'[1]Bieu phi VCX'!$A$8:$A$33,0),MATCH(AC105,'[1]Bieu phi VCX'!$X$7:$AB$7,0)),0)</f>
        <v>0.004</v>
      </c>
      <c r="AI105" s="23" t="n">
        <f aca="false">IF(U105="Y",INDEX('[1]Bieu phi VCX'!$AJ$8:$AL$33,MATCH(E105,'[1]Bieu phi VCX'!$A$8:$A$33,0),MATCH(VLOOKUP(F105,[1]Parameters!$I$2:$J$4,2),'[1]Bieu phi VCX'!$AJ$7:$AL$7,0))-AD105, 0)</f>
        <v>0.014</v>
      </c>
      <c r="AJ105" s="0" t="n">
        <f aca="false">IF(V105="Y",[1]Parameters!$AA$2,1)</f>
        <v>1.5</v>
      </c>
      <c r="AK105" s="22" t="n">
        <f aca="false">IF(W105="Y", INDEX('[1]Bieu phi VCX'!$AE$8:$AE$33,MATCH(E105,'[1]Bieu phi VCX'!$A$8:$A$33,0),0),0)</f>
        <v>0.0025</v>
      </c>
      <c r="AL105" s="22" t="n">
        <f aca="false">IF(X105="Y",IF(AB105&lt;120,IF(OR(E105='[1]Bieu phi VCX'!$A$24,E105='[1]Bieu phi VCX'!$A$25,E105='[1]Bieu phi VCX'!$A$27),0.2%,IF(OR(AND(OR(H105="SEDAN",H105="HATCHBACK"),J105&gt;[1]Parameters!$AB$2),AND(OR(H105="SEDAN",H105="HATCHBACK"),I105="GERMANY")),INDEX('[1]Bieu phi VCX'!$AF$8:$AF$33,MATCH(E105,'[1]Bieu phi VCX'!$A$8:$A$33,0),0),INDEX('[1]Bieu phi VCX'!$AG$8:$AG$33,MATCH(E105,'[1]Bieu phi VCX'!$A$8:$A$33,0),0))),INDEX('[1]Bieu phi VCX'!$AH$8:$AH$33,MATCH(E105,'[1]Bieu phi VCX'!$A$8:$A$33,0),0)),0)</f>
        <v>0.0015</v>
      </c>
      <c r="AM105" s="22" t="n">
        <f aca="false">IF(Y105="Y",IF(P105-O105&gt;[1]Parameters!$AC$2,1.5%*15/365,1.5%*(P105-O105)/365),0)</f>
        <v>0.000616438356164384</v>
      </c>
      <c r="AN105" s="24" t="n">
        <f aca="false">IF(Z105="Y",[1]Parameters!$AD$2,0)</f>
        <v>0.003</v>
      </c>
      <c r="AO105" s="25" t="n">
        <f aca="false">IF(P105&lt;=AA105,VLOOKUP(DATEDIF(O105,P105,"m"),[1]Parameters!$L$2:$M$6,2,1),(DATEDIF(O105,P105,"m")+1)/12)</f>
        <v>1</v>
      </c>
      <c r="AP105" s="26" t="n">
        <f aca="false">(AJ105*(SUM(AD105,AE105,AF105,AH105,AI105,AK105,AL105,AN105)*K105+AG105)+AM105*K105)*AO105</f>
        <v>39546575.3424658</v>
      </c>
      <c r="AQ105" s="27" t="s">
        <v>607</v>
      </c>
    </row>
    <row r="106" customFormat="false" ht="13.8" hidden="false" customHeight="false" outlineLevel="0" collapsed="false">
      <c r="A106" s="17"/>
      <c r="B106" s="17" t="s">
        <v>611</v>
      </c>
      <c r="C106" s="0" t="s">
        <v>523</v>
      </c>
      <c r="D106" s="17" t="s">
        <v>555</v>
      </c>
      <c r="E106" s="18" t="s">
        <v>619</v>
      </c>
      <c r="F106" s="19" t="n">
        <v>0</v>
      </c>
      <c r="G106" s="18" t="s">
        <v>602</v>
      </c>
      <c r="H106" s="18" t="s">
        <v>212</v>
      </c>
      <c r="I106" s="18" t="s">
        <v>604</v>
      </c>
      <c r="J106" s="19" t="n">
        <v>600000000</v>
      </c>
      <c r="K106" s="19" t="n">
        <v>100000000</v>
      </c>
      <c r="L106" s="0" t="n">
        <v>2005</v>
      </c>
      <c r="M106" s="20" t="n">
        <v>38353</v>
      </c>
      <c r="N106" s="20" t="n">
        <v>43831</v>
      </c>
      <c r="O106" s="20" t="n">
        <v>43831</v>
      </c>
      <c r="P106" s="20" t="n">
        <v>44196</v>
      </c>
      <c r="Q106" s="21" t="s">
        <v>605</v>
      </c>
      <c r="R106" s="21" t="s">
        <v>605</v>
      </c>
      <c r="S106" s="19" t="n">
        <v>9000000</v>
      </c>
      <c r="T106" s="21" t="s">
        <v>605</v>
      </c>
      <c r="U106" s="21" t="s">
        <v>605</v>
      </c>
      <c r="V106" s="21" t="s">
        <v>605</v>
      </c>
      <c r="W106" s="21" t="s">
        <v>605</v>
      </c>
      <c r="X106" s="21" t="s">
        <v>605</v>
      </c>
      <c r="Y106" s="21" t="s">
        <v>605</v>
      </c>
      <c r="Z106" s="21" t="s">
        <v>605</v>
      </c>
      <c r="AA106" s="20" t="n">
        <f aca="false">DATE(YEAR(O106)+1,MONTH(O106),DAY(O106))</f>
        <v>44197</v>
      </c>
      <c r="AB106" s="0" t="n">
        <f aca="false">IF(G106="Trong nước", DATEDIF(DATE(YEAR(M106),MONTH(M106),1),DATE(YEAR(N106),MONTH(N106),1),"m"), DATEDIF(DATE(L106,1,1),DATE(YEAR(N106),MONTH(N106),1),"m"))</f>
        <v>180</v>
      </c>
      <c r="AC106" s="0" t="str">
        <f aca="false">VLOOKUP(AB106,[1]Parameters!$A$2:$B$7,2,1)</f>
        <v>&gt;=180</v>
      </c>
      <c r="AD106" s="22" t="n">
        <f aca="false">IF(J106&lt;=[1]Parameters!$Y$2,INDEX('[1]Bieu phi VCX'!$D$8:$N$33,MATCH(E106,'[1]Bieu phi VCX'!$A$8:$A$33,0),MATCH(AC106,'[1]Bieu phi VCX'!$D$7:$I$7,)),INDEX('[1]Bieu phi VCX'!$J$8:$O$33,MATCH(E106,'[1]Bieu phi VCX'!$A$8:$A$33,0),MATCH(AC106,'[1]Bieu phi VCX'!$J$7:$O$7,)))</f>
        <v>0.036</v>
      </c>
      <c r="AE106" s="22" t="n">
        <f aca="false">IF(Q106="Y",[1]Parameters!$Z$2,0)</f>
        <v>0.0005</v>
      </c>
      <c r="AF106" s="22" t="n">
        <f aca="false">IF(R106="Y", INDEX('[1]Bieu phi VCX'!$R$8:$W$33,MATCH(E106,'[1]Bieu phi VCX'!$A$8:$A$33,0),MATCH(AC106,'[1]Bieu phi VCX'!$R$7:$W$7,0)), 0)</f>
        <v>0.005</v>
      </c>
      <c r="AG106" s="19" t="n">
        <f aca="false">VLOOKUP(S106,[1]Parameters!$F$2:$G$5,2,0)</f>
        <v>1400000</v>
      </c>
      <c r="AH106" s="22" t="n">
        <f aca="false">IF(T106="Y", INDEX('[1]Bieu phi VCX'!$X$8:$AC$33,MATCH(E106,'[1]Bieu phi VCX'!$A$8:$A$33,0),MATCH(AC106,'[1]Bieu phi VCX'!$X$7:$AC$7,0)),0)</f>
        <v>0.004</v>
      </c>
      <c r="AI106" s="23" t="n">
        <f aca="false">IF(U106="Y",INDEX('[1]Bieu phi VCX'!$AJ$8:$AL$33,MATCH(E106,'[1]Bieu phi VCX'!$A$8:$A$33,0),MATCH(VLOOKUP(F106,[1]Parameters!$I$2:$J$4,2),'[1]Bieu phi VCX'!$AJ$7:$AL$7,0))-AD106, 0)</f>
        <v>0.014</v>
      </c>
      <c r="AJ106" s="0" t="n">
        <f aca="false">IF(V106="Y",[1]Parameters!$AA$2,1)</f>
        <v>1.5</v>
      </c>
      <c r="AK106" s="22" t="n">
        <f aca="false">IF(W106="Y", INDEX('[1]Bieu phi VCX'!$AE$8:$AE$33,MATCH(E106,'[1]Bieu phi VCX'!$A$8:$A$33,0),0),0)</f>
        <v>0.0025</v>
      </c>
      <c r="AL106" s="22" t="n">
        <f aca="false">IF(X106="Y",IF(AB106&lt;120,IF(OR(E106='[1]Bieu phi VCX'!$A$24,E106='[1]Bieu phi VCX'!$A$25,E106='[1]Bieu phi VCX'!$A$27),0.2%,IF(OR(AND(OR(H106="SEDAN",H106="HATCHBACK"),J106&gt;[1]Parameters!$AB$2),AND(OR(H106="SEDAN",H106="HATCHBACK"),I106="GERMANY")),INDEX('[1]Bieu phi VCX'!$AF$8:$AF$33,MATCH(E106,'[1]Bieu phi VCX'!$A$8:$A$33,0),0),INDEX('[1]Bieu phi VCX'!$AG$8:$AG$33,MATCH(E106,'[1]Bieu phi VCX'!$A$8:$A$33,0),0))),INDEX('[1]Bieu phi VCX'!$AH$8:$AH$33,MATCH(E106,'[1]Bieu phi VCX'!$A$8:$A$33,0),0)),0)</f>
        <v>0.0015</v>
      </c>
      <c r="AM106" s="22" t="n">
        <f aca="false">IF(Y106="Y",IF(P106-O106&gt;[1]Parameters!$AC$2,1.5%*15/365,1.5%*(P106-O106)/365),0)</f>
        <v>0.000616438356164384</v>
      </c>
      <c r="AN106" s="24" t="n">
        <f aca="false">IF(Z106="Y",[1]Parameters!$AD$2,0)</f>
        <v>0.003</v>
      </c>
      <c r="AO106" s="25" t="n">
        <f aca="false">IF(P106&lt;=AA106,VLOOKUP(DATEDIF(O106,P106,"m"),[1]Parameters!$L$2:$M$6,2,1),(DATEDIF(O106,P106,"m")+1)/12)</f>
        <v>1</v>
      </c>
      <c r="AP106" s="26" t="n">
        <f aca="false">(AJ106*(SUM(AD106,AE106,AF106,AH106,AI106,AK106,AL106,AN106)*K106+AG106)+AM106*K106)*AO106</f>
        <v>12136643.8356164</v>
      </c>
      <c r="AQ106" s="27" t="s">
        <v>607</v>
      </c>
    </row>
    <row r="107" customFormat="false" ht="13.8" hidden="false" customHeight="false" outlineLevel="0" collapsed="false">
      <c r="A107" s="17" t="s">
        <v>599</v>
      </c>
      <c r="B107" s="17" t="s">
        <v>600</v>
      </c>
      <c r="C107" s="0" t="s">
        <v>523</v>
      </c>
      <c r="D107" s="17" t="s">
        <v>554</v>
      </c>
      <c r="E107" s="18" t="s">
        <v>620</v>
      </c>
      <c r="F107" s="19" t="n">
        <v>0</v>
      </c>
      <c r="G107" s="18" t="s">
        <v>602</v>
      </c>
      <c r="H107" s="18" t="s">
        <v>621</v>
      </c>
      <c r="I107" s="18" t="s">
        <v>604</v>
      </c>
      <c r="J107" s="19" t="n">
        <v>390000000</v>
      </c>
      <c r="K107" s="19" t="n">
        <v>100000000</v>
      </c>
      <c r="L107" s="0" t="n">
        <v>2020</v>
      </c>
      <c r="M107" s="20" t="n">
        <v>43831</v>
      </c>
      <c r="N107" s="20" t="n">
        <v>43831</v>
      </c>
      <c r="O107" s="20" t="n">
        <v>43831</v>
      </c>
      <c r="P107" s="20" t="n">
        <v>44196</v>
      </c>
      <c r="Q107" s="21" t="s">
        <v>605</v>
      </c>
      <c r="R107" s="21" t="s">
        <v>605</v>
      </c>
      <c r="S107" s="19" t="s">
        <v>606</v>
      </c>
      <c r="T107" s="21" t="s">
        <v>605</v>
      </c>
      <c r="U107" s="21" t="s">
        <v>605</v>
      </c>
      <c r="V107" s="21" t="s">
        <v>605</v>
      </c>
      <c r="W107" s="21" t="s">
        <v>605</v>
      </c>
      <c r="X107" s="21" t="s">
        <v>605</v>
      </c>
      <c r="Y107" s="21" t="s">
        <v>605</v>
      </c>
      <c r="Z107" s="21" t="s">
        <v>605</v>
      </c>
      <c r="AA107" s="20" t="n">
        <f aca="false">DATE(YEAR(O107)+1,MONTH(O107),DAY(O107))</f>
        <v>44197</v>
      </c>
      <c r="AB107" s="0" t="n">
        <f aca="false">IF(G107="Trong nước", DATEDIF(DATE(YEAR(M107),MONTH(M107),1),DATE(YEAR(N107),MONTH(N107),1),"m"), DATEDIF(DATE(L107,1,1),DATE(YEAR(N107),MONTH(N107),1),"m"))</f>
        <v>0</v>
      </c>
      <c r="AC107" s="0" t="str">
        <f aca="false">VLOOKUP(AB107,[1]Parameters!$A$2:$B$6,2,1)</f>
        <v>&lt;6</v>
      </c>
      <c r="AD107" s="22" t="n">
        <f aca="false">IF(J107&lt;=[1]Parameters!$Y$2,INDEX('[1]Bieu phi VCX'!$D$8:$N$33,MATCH(E107,'[1]Bieu phi VCX'!$A$8:$A$33,0),MATCH(AC107,'[1]Bieu phi VCX'!$D$7:$I$7,)),INDEX('[1]Bieu phi VCX'!$J$8:$O$33,MATCH(E107,'[1]Bieu phi VCX'!$A$8:$A$33,0),MATCH(AC107,'[1]Bieu phi VCX'!$J$7:$O$7,)))</f>
        <v>0.025</v>
      </c>
      <c r="AE107" s="22" t="n">
        <f aca="false">IF(Q107="Y",[1]Parameters!$Z$2,0)</f>
        <v>0.0005</v>
      </c>
      <c r="AF107" s="22" t="n">
        <f aca="false">IF(R107="Y", INDEX('[1]Bieu phi VCX'!$R$8:$W$33,MATCH(E107,'[1]Bieu phi VCX'!$A$8:$A$33,0),MATCH(AC107,'[1]Bieu phi VCX'!$R$7:$V$7,0)), 0)</f>
        <v>0</v>
      </c>
      <c r="AG107" s="19" t="n">
        <f aca="false">VLOOKUP(S107,[1]Parameters!$F$2:$G$5,2,0)</f>
        <v>0</v>
      </c>
      <c r="AH107" s="22" t="n">
        <f aca="false">IF(T107="Y", INDEX('[1]Bieu phi VCX'!$X$8:$AB$33,MATCH(E107,'[1]Bieu phi VCX'!$A$8:$A$33,0),MATCH(AC107,'[1]Bieu phi VCX'!$X$7:$AB$7,0)),0)</f>
        <v>0.001</v>
      </c>
      <c r="AI107" s="23" t="n">
        <f aca="false">IF(U107="Y",INDEX('[1]Bieu phi VCX'!$AJ$8:$AL$33,MATCH(E107,'[1]Bieu phi VCX'!$A$8:$A$33,0),MATCH(VLOOKUP(F107,[1]Parameters!$I$2:$J$4,2),'[1]Bieu phi VCX'!$AJ$7:$AL$7,0))-AD107, 0)</f>
        <v>0.025</v>
      </c>
      <c r="AJ107" s="0" t="n">
        <f aca="false">IF(V107="Y",[1]Parameters!$AA$2,1)</f>
        <v>1.5</v>
      </c>
      <c r="AK107" s="22" t="n">
        <f aca="false">IF(W107="Y", INDEX('[1]Bieu phi VCX'!$AE$8:$AE$33,MATCH(E107,'[1]Bieu phi VCX'!$A$8:$A$33,0),0),0)</f>
        <v>0.0025</v>
      </c>
      <c r="AL107" s="22" t="n">
        <f aca="false">IF(X107="Y",IF(AB107&lt;120,IF(OR(E107='[1]Bieu phi VCX'!$A$24,E107='[1]Bieu phi VCX'!$A$25,E107='[1]Bieu phi VCX'!$A$27),0.2%,IF(OR(AND(OR(H107="SEDAN",H107="HATCHBACK"),J107&gt;[1]Parameters!$AB$2),AND(OR(H107="SEDAN",H107="HATCHBACK"),I107="GERMANY")),INDEX('[1]Bieu phi VCX'!$AF$8:$AF$33,MATCH(E107,'[1]Bieu phi VCX'!$A$8:$A$33,0),0),INDEX('[1]Bieu phi VCX'!$AG$8:$AG$33,MATCH(E107,'[1]Bieu phi VCX'!$A$8:$A$33,0),0))),INDEX('[1]Bieu phi VCX'!$AH$8:$AH$33,MATCH(E107,'[1]Bieu phi VCX'!$A$8:$A$33,0),0)),0)</f>
        <v>0.0005</v>
      </c>
      <c r="AM107" s="22" t="n">
        <f aca="false">IF(Y107="Y",IF(P107-O107&gt;[1]Parameters!$AC$2,1.5%*15/365,1.5%*(P107-O107)/365),0)</f>
        <v>0.000616438356164384</v>
      </c>
      <c r="AN107" s="24" t="n">
        <f aca="false">IF(Z107="Y",[1]Parameters!$AD$2,0)</f>
        <v>0.003</v>
      </c>
      <c r="AO107" s="25" t="n">
        <f aca="false">IF(P107&lt;=AA107,VLOOKUP(DATEDIF(O107,P107,"m"),[1]Parameters!$L$2:$M$6,2,1),(DATEDIF(O107,P107,"m")+1)/12)</f>
        <v>1</v>
      </c>
      <c r="AP107" s="26" t="n">
        <f aca="false">(AJ107*(SUM(AD107,AE107,AF107,AH107,AI107,AK107,AL107,AN107)*K107+AG107)+AM107*K107)*AO107</f>
        <v>8686643.83561644</v>
      </c>
      <c r="AQ107" s="27" t="s">
        <v>607</v>
      </c>
    </row>
    <row r="108" customFormat="false" ht="13.8" hidden="false" customHeight="false" outlineLevel="0" collapsed="false">
      <c r="A108" s="17"/>
      <c r="B108" s="17" t="s">
        <v>608</v>
      </c>
      <c r="C108" s="0" t="s">
        <v>523</v>
      </c>
      <c r="D108" s="17" t="s">
        <v>554</v>
      </c>
      <c r="E108" s="18" t="s">
        <v>620</v>
      </c>
      <c r="F108" s="19" t="n">
        <v>0</v>
      </c>
      <c r="G108" s="18" t="s">
        <v>602</v>
      </c>
      <c r="H108" s="18" t="s">
        <v>621</v>
      </c>
      <c r="I108" s="18" t="s">
        <v>604</v>
      </c>
      <c r="J108" s="19" t="n">
        <v>390000000</v>
      </c>
      <c r="K108" s="19" t="n">
        <v>100000000</v>
      </c>
      <c r="L108" s="0" t="n">
        <v>2017</v>
      </c>
      <c r="M108" s="20" t="n">
        <v>42736</v>
      </c>
      <c r="N108" s="20" t="n">
        <v>43831</v>
      </c>
      <c r="O108" s="20" t="n">
        <v>43831</v>
      </c>
      <c r="P108" s="20" t="n">
        <v>44196</v>
      </c>
      <c r="Q108" s="21" t="s">
        <v>605</v>
      </c>
      <c r="R108" s="21" t="s">
        <v>605</v>
      </c>
      <c r="S108" s="19" t="s">
        <v>606</v>
      </c>
      <c r="T108" s="21" t="s">
        <v>605</v>
      </c>
      <c r="U108" s="21" t="s">
        <v>605</v>
      </c>
      <c r="V108" s="21" t="s">
        <v>605</v>
      </c>
      <c r="W108" s="21" t="s">
        <v>605</v>
      </c>
      <c r="X108" s="21" t="s">
        <v>605</v>
      </c>
      <c r="Y108" s="21" t="s">
        <v>605</v>
      </c>
      <c r="Z108" s="21" t="s">
        <v>605</v>
      </c>
      <c r="AA108" s="20" t="n">
        <f aca="false">DATE(YEAR(O108)+1,MONTH(O108),DAY(O108))</f>
        <v>44197</v>
      </c>
      <c r="AB108" s="0" t="n">
        <f aca="false">IF(G108="Trong nước", DATEDIF(DATE(YEAR(M108),MONTH(M108),1),DATE(YEAR(N108),MONTH(N108),1),"m"), DATEDIF(DATE(L108,1,1),DATE(YEAR(N108),MONTH(N108),1),"m"))</f>
        <v>36</v>
      </c>
      <c r="AC108" s="0" t="str">
        <f aca="false">VLOOKUP(AB108,[1]Parameters!$A$2:$B$6,2,1)</f>
        <v>36-72</v>
      </c>
      <c r="AD108" s="22" t="n">
        <f aca="false">IF(J108&lt;=[1]Parameters!$Y$2,INDEX('[1]Bieu phi VCX'!$D$8:$N$33,MATCH(E108,'[1]Bieu phi VCX'!$A$8:$A$33,0),MATCH(AC108,'[1]Bieu phi VCX'!$D$7:$I$7,)),INDEX('[1]Bieu phi VCX'!$J$8:$O$33,MATCH(E108,'[1]Bieu phi VCX'!$A$8:$A$33,0),MATCH(AC108,'[1]Bieu phi VCX'!$J$7:$O$7,)))</f>
        <v>0.028</v>
      </c>
      <c r="AE108" s="22" t="n">
        <f aca="false">IF(Q108="Y",[1]Parameters!$Z$2,0)</f>
        <v>0.0005</v>
      </c>
      <c r="AF108" s="22" t="n">
        <f aca="false">IF(R108="Y", INDEX('[1]Bieu phi VCX'!$R$8:$W$33,MATCH(E108,'[1]Bieu phi VCX'!$A$8:$A$33,0),MATCH(AC108,'[1]Bieu phi VCX'!$R$7:$V$7,0)), 0)</f>
        <v>0.002</v>
      </c>
      <c r="AG108" s="19" t="n">
        <f aca="false">VLOOKUP(S108,[1]Parameters!$F$2:$G$5,2,0)</f>
        <v>0</v>
      </c>
      <c r="AH108" s="22" t="n">
        <f aca="false">IF(T108="Y", INDEX('[1]Bieu phi VCX'!$X$8:$AB$33,MATCH(E108,'[1]Bieu phi VCX'!$A$8:$A$33,0),MATCH(AC108,'[1]Bieu phi VCX'!$X$7:$AB$7,0)),0)</f>
        <v>0.002</v>
      </c>
      <c r="AI108" s="23" t="n">
        <f aca="false">IF(U108="Y",INDEX('[1]Bieu phi VCX'!$AJ$8:$AL$33,MATCH(E108,'[1]Bieu phi VCX'!$A$8:$A$33,0),MATCH(VLOOKUP(F108,[1]Parameters!$I$2:$J$4,2),'[1]Bieu phi VCX'!$AJ$7:$AL$7,0))-AD108, 0)</f>
        <v>0.022</v>
      </c>
      <c r="AJ108" s="0" t="n">
        <f aca="false">IF(V108="Y",[1]Parameters!$AA$2,1)</f>
        <v>1.5</v>
      </c>
      <c r="AK108" s="22" t="n">
        <f aca="false">IF(W108="Y", INDEX('[1]Bieu phi VCX'!$AE$8:$AE$33,MATCH(E108,'[1]Bieu phi VCX'!$A$8:$A$33,0),0),0)</f>
        <v>0.0025</v>
      </c>
      <c r="AL108" s="22" t="n">
        <f aca="false">IF(X108="Y",IF(AB108&lt;120,IF(OR(E108='[1]Bieu phi VCX'!$A$24,E108='[1]Bieu phi VCX'!$A$25,E108='[1]Bieu phi VCX'!$A$27),0.2%,IF(OR(AND(OR(H108="SEDAN",H108="HATCHBACK"),J108&gt;[1]Parameters!$AB$2),AND(OR(H108="SEDAN",H108="HATCHBACK"),I108="GERMANY")),INDEX('[1]Bieu phi VCX'!$AF$8:$AF$33,MATCH(E108,'[1]Bieu phi VCX'!$A$8:$A$33,0),0),INDEX('[1]Bieu phi VCX'!$AG$8:$AG$33,MATCH(E108,'[1]Bieu phi VCX'!$A$8:$A$33,0),0))),INDEX('[1]Bieu phi VCX'!$AH$8:$AH$33,MATCH(E108,'[1]Bieu phi VCX'!$A$8:$A$33,0),0)),0)</f>
        <v>0.0005</v>
      </c>
      <c r="AM108" s="22" t="n">
        <f aca="false">IF(Y108="Y",IF(P108-O108&gt;[1]Parameters!$AC$2,1.5%*15/365,1.5%*(P108-O108)/365),0)</f>
        <v>0.000616438356164384</v>
      </c>
      <c r="AN108" s="24" t="n">
        <f aca="false">IF(Z108="Y",[1]Parameters!$AD$2,0)</f>
        <v>0.003</v>
      </c>
      <c r="AO108" s="25" t="n">
        <f aca="false">IF(P108&lt;=AA108,VLOOKUP(DATEDIF(O108,P108,"m"),[1]Parameters!$L$2:$M$6,2,1),(DATEDIF(O108,P108,"m")+1)/12)</f>
        <v>1</v>
      </c>
      <c r="AP108" s="26" t="n">
        <f aca="false">(AJ108*(SUM(AD108,AE108,AF108,AH108,AI108,AK108,AL108,AN108)*K108+AG108)+AM108*K108)*AO108</f>
        <v>9136643.83561644</v>
      </c>
      <c r="AQ108" s="27" t="s">
        <v>607</v>
      </c>
    </row>
    <row r="109" customFormat="false" ht="13.8" hidden="false" customHeight="false" outlineLevel="0" collapsed="false">
      <c r="A109" s="17"/>
      <c r="B109" s="17" t="s">
        <v>609</v>
      </c>
      <c r="C109" s="0" t="s">
        <v>523</v>
      </c>
      <c r="D109" s="17" t="s">
        <v>554</v>
      </c>
      <c r="E109" s="18" t="s">
        <v>620</v>
      </c>
      <c r="F109" s="19" t="n">
        <v>0</v>
      </c>
      <c r="G109" s="18" t="s">
        <v>602</v>
      </c>
      <c r="H109" s="18" t="s">
        <v>621</v>
      </c>
      <c r="I109" s="18" t="s">
        <v>604</v>
      </c>
      <c r="J109" s="19" t="n">
        <v>390000000</v>
      </c>
      <c r="K109" s="19" t="n">
        <v>100000000</v>
      </c>
      <c r="L109" s="0" t="n">
        <v>2014</v>
      </c>
      <c r="M109" s="20" t="n">
        <v>41640</v>
      </c>
      <c r="N109" s="20" t="n">
        <v>43831</v>
      </c>
      <c r="O109" s="20" t="n">
        <v>43831</v>
      </c>
      <c r="P109" s="20" t="n">
        <v>44196</v>
      </c>
      <c r="Q109" s="21" t="s">
        <v>605</v>
      </c>
      <c r="R109" s="21" t="s">
        <v>605</v>
      </c>
      <c r="S109" s="19" t="s">
        <v>606</v>
      </c>
      <c r="T109" s="21" t="s">
        <v>605</v>
      </c>
      <c r="U109" s="21" t="s">
        <v>605</v>
      </c>
      <c r="V109" s="21" t="s">
        <v>605</v>
      </c>
      <c r="W109" s="21" t="s">
        <v>605</v>
      </c>
      <c r="X109" s="21" t="s">
        <v>605</v>
      </c>
      <c r="Y109" s="21" t="s">
        <v>605</v>
      </c>
      <c r="Z109" s="21" t="s">
        <v>605</v>
      </c>
      <c r="AA109" s="20" t="n">
        <f aca="false">DATE(YEAR(O109)+1,MONTH(O109),DAY(O109))</f>
        <v>44197</v>
      </c>
      <c r="AB109" s="0" t="n">
        <f aca="false">IF(G109="Trong nước", DATEDIF(DATE(YEAR(M109),MONTH(M109),1),DATE(YEAR(N109),MONTH(N109),1),"m"), DATEDIF(DATE(L109,1,1),DATE(YEAR(N109),MONTH(N109),1),"m"))</f>
        <v>72</v>
      </c>
      <c r="AC109" s="0" t="str">
        <f aca="false">VLOOKUP(AB109,[1]Parameters!$A$2:$B$6,2,1)</f>
        <v>72-120</v>
      </c>
      <c r="AD109" s="22" t="n">
        <f aca="false">IF(J109&lt;=[1]Parameters!$Y$2,INDEX('[1]Bieu phi VCX'!$D$8:$N$33,MATCH(E109,'[1]Bieu phi VCX'!$A$8:$A$33,0),MATCH(AC109,'[1]Bieu phi VCX'!$D$7:$I$7,)),INDEX('[1]Bieu phi VCX'!$J$8:$O$33,MATCH(E109,'[1]Bieu phi VCX'!$A$8:$A$33,0),MATCH(AC109,'[1]Bieu phi VCX'!$J$7:$O$7,)))</f>
        <v>0.0375</v>
      </c>
      <c r="AE109" s="22" t="n">
        <f aca="false">IF(Q109="Y",[1]Parameters!$Z$2,0)</f>
        <v>0.0005</v>
      </c>
      <c r="AF109" s="22" t="n">
        <f aca="false">IF(R109="Y", INDEX('[1]Bieu phi VCX'!$R$8:$W$33,MATCH(E109,'[1]Bieu phi VCX'!$A$8:$A$33,0),MATCH(AC109,'[1]Bieu phi VCX'!$R$7:$V$7,0)), 0)</f>
        <v>0.003</v>
      </c>
      <c r="AG109" s="19" t="n">
        <f aca="false">VLOOKUP(S109,[1]Parameters!$F$2:$G$5,2,0)</f>
        <v>0</v>
      </c>
      <c r="AH109" s="22" t="n">
        <f aca="false">IF(T109="Y", INDEX('[1]Bieu phi VCX'!$X$8:$AB$33,MATCH(E109,'[1]Bieu phi VCX'!$A$8:$A$33,0),MATCH(AC109,'[1]Bieu phi VCX'!$X$7:$AB$7,0)),0)</f>
        <v>0.003</v>
      </c>
      <c r="AI109" s="23" t="n">
        <f aca="false">IF(U109="Y",INDEX('[1]Bieu phi VCX'!$AJ$8:$AL$33,MATCH(E109,'[1]Bieu phi VCX'!$A$8:$A$33,0),MATCH(VLOOKUP(F109,[1]Parameters!$I$2:$J$4,2),'[1]Bieu phi VCX'!$AJ$7:$AL$7,0))-AD109, 0)</f>
        <v>0.0125</v>
      </c>
      <c r="AJ109" s="0" t="n">
        <f aca="false">IF(V109="Y",[1]Parameters!$AA$2,1)</f>
        <v>1.5</v>
      </c>
      <c r="AK109" s="22" t="n">
        <f aca="false">IF(W109="Y", INDEX('[1]Bieu phi VCX'!$AE$8:$AE$33,MATCH(E109,'[1]Bieu phi VCX'!$A$8:$A$33,0),0),0)</f>
        <v>0.0025</v>
      </c>
      <c r="AL109" s="22" t="n">
        <f aca="false">IF(X109="Y",IF(AB109&lt;120,IF(OR(E109='[1]Bieu phi VCX'!$A$24,E109='[1]Bieu phi VCX'!$A$25,E109='[1]Bieu phi VCX'!$A$27),0.2%,IF(OR(AND(OR(H109="SEDAN",H109="HATCHBACK"),J109&gt;[1]Parameters!$AB$2),AND(OR(H109="SEDAN",H109="HATCHBACK"),I109="GERMANY")),INDEX('[1]Bieu phi VCX'!$AF$8:$AF$33,MATCH(E109,'[1]Bieu phi VCX'!$A$8:$A$33,0),0),INDEX('[1]Bieu phi VCX'!$AG$8:$AG$33,MATCH(E109,'[1]Bieu phi VCX'!$A$8:$A$33,0),0))),INDEX('[1]Bieu phi VCX'!$AH$8:$AH$33,MATCH(E109,'[1]Bieu phi VCX'!$A$8:$A$33,0),0)),0)</f>
        <v>0.0005</v>
      </c>
      <c r="AM109" s="22" t="n">
        <f aca="false">IF(Y109="Y",IF(P109-O109&gt;[1]Parameters!$AC$2,1.5%*15/365,1.5%*(P109-O109)/365),0)</f>
        <v>0.000616438356164384</v>
      </c>
      <c r="AN109" s="24" t="n">
        <f aca="false">IF(Z109="Y",[1]Parameters!$AD$2,0)</f>
        <v>0.003</v>
      </c>
      <c r="AO109" s="25" t="n">
        <f aca="false">IF(P109&lt;=AA109,VLOOKUP(DATEDIF(O109,P109,"m"),[1]Parameters!$L$2:$M$6,2,1),(DATEDIF(O109,P109,"m")+1)/12)</f>
        <v>1</v>
      </c>
      <c r="AP109" s="26" t="n">
        <f aca="false">(AJ109*(SUM(AD109,AE109,AF109,AH109,AI109,AK109,AL109,AN109)*K109+AG109)+AM109*K109)*AO109</f>
        <v>9436643.83561644</v>
      </c>
      <c r="AQ109" s="27" t="s">
        <v>607</v>
      </c>
    </row>
    <row r="110" customFormat="false" ht="13.8" hidden="false" customHeight="false" outlineLevel="0" collapsed="false">
      <c r="A110" s="17"/>
      <c r="B110" s="17" t="s">
        <v>610</v>
      </c>
      <c r="C110" s="0" t="s">
        <v>523</v>
      </c>
      <c r="D110" s="17" t="s">
        <v>554</v>
      </c>
      <c r="E110" s="18" t="s">
        <v>620</v>
      </c>
      <c r="F110" s="19" t="n">
        <v>0</v>
      </c>
      <c r="G110" s="18" t="s">
        <v>602</v>
      </c>
      <c r="H110" s="18" t="s">
        <v>621</v>
      </c>
      <c r="I110" s="18" t="s">
        <v>604</v>
      </c>
      <c r="J110" s="19" t="n">
        <v>390000000</v>
      </c>
      <c r="K110" s="19" t="n">
        <v>100000000</v>
      </c>
      <c r="L110" s="0" t="n">
        <v>2010</v>
      </c>
      <c r="M110" s="20" t="n">
        <v>40179</v>
      </c>
      <c r="N110" s="20" t="n">
        <v>43831</v>
      </c>
      <c r="O110" s="20" t="n">
        <v>43831</v>
      </c>
      <c r="P110" s="20" t="n">
        <v>44196</v>
      </c>
      <c r="Q110" s="21" t="s">
        <v>605</v>
      </c>
      <c r="R110" s="21" t="s">
        <v>605</v>
      </c>
      <c r="S110" s="19" t="s">
        <v>606</v>
      </c>
      <c r="T110" s="21" t="s">
        <v>605</v>
      </c>
      <c r="U110" s="21" t="s">
        <v>605</v>
      </c>
      <c r="V110" s="21" t="s">
        <v>605</v>
      </c>
      <c r="W110" s="21" t="s">
        <v>605</v>
      </c>
      <c r="X110" s="21" t="s">
        <v>605</v>
      </c>
      <c r="Y110" s="21" t="s">
        <v>605</v>
      </c>
      <c r="Z110" s="21" t="s">
        <v>605</v>
      </c>
      <c r="AA110" s="20" t="n">
        <f aca="false">DATE(YEAR(O110)+1,MONTH(O110),DAY(O110))</f>
        <v>44197</v>
      </c>
      <c r="AB110" s="0" t="n">
        <f aca="false">IF(G110="Trong nước", DATEDIF(DATE(YEAR(M110),MONTH(M110),1),DATE(YEAR(N110),MONTH(N110),1),"m"), DATEDIF(DATE(L110,1,1),DATE(YEAR(N110),MONTH(N110),1),"m"))</f>
        <v>120</v>
      </c>
      <c r="AC110" s="0" t="str">
        <f aca="false">VLOOKUP(AB110,[1]Parameters!$A$2:$B$6,2,1)</f>
        <v>&gt;=120</v>
      </c>
      <c r="AD110" s="22" t="n">
        <f aca="false">IF(J110&lt;=[1]Parameters!$Y$2,INDEX('[1]Bieu phi VCX'!$D$8:$N$33,MATCH(E110,'[1]Bieu phi VCX'!$A$8:$A$33,0),MATCH(AC110,'[1]Bieu phi VCX'!$D$7:$I$7,)),INDEX('[1]Bieu phi VCX'!$J$8:$O$33,MATCH(E110,'[1]Bieu phi VCX'!$A$8:$A$33,0),MATCH(AC110,'[1]Bieu phi VCX'!$J$7:$O$7,)))</f>
        <v>0.042</v>
      </c>
      <c r="AE110" s="22" t="n">
        <f aca="false">IF(Q110="Y",[1]Parameters!$Z$2,0)</f>
        <v>0.0005</v>
      </c>
      <c r="AF110" s="22" t="n">
        <f aca="false">IF(R110="Y", INDEX('[1]Bieu phi VCX'!$R$8:$W$33,MATCH(E110,'[1]Bieu phi VCX'!$A$8:$A$33,0),MATCH(AC110,'[1]Bieu phi VCX'!$R$7:$V$7,0)), 0)</f>
        <v>0.004</v>
      </c>
      <c r="AG110" s="19" t="n">
        <f aca="false">VLOOKUP(S110,[1]Parameters!$F$2:$G$5,2,0)</f>
        <v>0</v>
      </c>
      <c r="AH110" s="22" t="n">
        <f aca="false">IF(T110="Y", INDEX('[1]Bieu phi VCX'!$X$8:$AB$33,MATCH(E110,'[1]Bieu phi VCX'!$A$8:$A$33,0),MATCH(AC110,'[1]Bieu phi VCX'!$X$7:$AB$7,0)),0)</f>
        <v>0.004</v>
      </c>
      <c r="AI110" s="23" t="n">
        <f aca="false">IF(U110="Y",INDEX('[1]Bieu phi VCX'!$AJ$8:$AL$33,MATCH(E110,'[1]Bieu phi VCX'!$A$8:$A$33,0),MATCH(VLOOKUP(F110,[1]Parameters!$I$2:$J$4,2),'[1]Bieu phi VCX'!$AJ$7:$AL$7,0))-AD110, 0)</f>
        <v>0.008</v>
      </c>
      <c r="AJ110" s="0" t="n">
        <f aca="false">IF(V110="Y",[1]Parameters!$AA$2,1)</f>
        <v>1.5</v>
      </c>
      <c r="AK110" s="22" t="n">
        <f aca="false">IF(W110="Y", INDEX('[1]Bieu phi VCX'!$AE$8:$AE$33,MATCH(E110,'[1]Bieu phi VCX'!$A$8:$A$33,0),0),0)</f>
        <v>0.0025</v>
      </c>
      <c r="AL110" s="22" t="n">
        <f aca="false">IF(X110="Y",IF(AB110&lt;120,IF(OR(E110='[1]Bieu phi VCX'!$A$24,E110='[1]Bieu phi VCX'!$A$25,E110='[1]Bieu phi VCX'!$A$27),0.2%,IF(OR(AND(OR(H110="SEDAN",H110="HATCHBACK"),J110&gt;[1]Parameters!$AB$2),AND(OR(H110="SEDAN",H110="HATCHBACK"),I110="GERMANY")),INDEX('[1]Bieu phi VCX'!$AF$8:$AF$33,MATCH(E110,'[1]Bieu phi VCX'!$A$8:$A$33,0),0),INDEX('[1]Bieu phi VCX'!$AG$8:$AG$33,MATCH(E110,'[1]Bieu phi VCX'!$A$8:$A$33,0),0))),INDEX('[1]Bieu phi VCX'!$AH$8:$AH$33,MATCH(E110,'[1]Bieu phi VCX'!$A$8:$A$33,0),0)),0)</f>
        <v>0.0015</v>
      </c>
      <c r="AM110" s="22" t="n">
        <f aca="false">IF(Y110="Y",IF(P110-O110&gt;[1]Parameters!$AC$2,1.5%*15/365,1.5%*(P110-O110)/365),0)</f>
        <v>0.000616438356164384</v>
      </c>
      <c r="AN110" s="24" t="n">
        <f aca="false">IF(Z110="Y",[1]Parameters!$AD$2,0)</f>
        <v>0.003</v>
      </c>
      <c r="AO110" s="25" t="n">
        <f aca="false">IF(P110&lt;=AA110,VLOOKUP(DATEDIF(O110,P110,"m"),[1]Parameters!$L$2:$M$6,2,1),(DATEDIF(O110,P110,"m")+1)/12)</f>
        <v>1</v>
      </c>
      <c r="AP110" s="26" t="n">
        <f aca="false">(AJ110*(SUM(AD110,AE110,AF110,AH110,AI110,AK110,AL110,AN110)*K110+AG110)+AM110*K110)*AO110</f>
        <v>9886643.83561644</v>
      </c>
      <c r="AQ110" s="27" t="s">
        <v>607</v>
      </c>
    </row>
    <row r="111" customFormat="false" ht="13.8" hidden="false" customHeight="false" outlineLevel="0" collapsed="false">
      <c r="A111" s="17"/>
      <c r="B111" s="17" t="s">
        <v>611</v>
      </c>
      <c r="C111" s="0" t="s">
        <v>523</v>
      </c>
      <c r="D111" s="17" t="s">
        <v>554</v>
      </c>
      <c r="E111" s="18" t="s">
        <v>620</v>
      </c>
      <c r="F111" s="19" t="n">
        <v>0</v>
      </c>
      <c r="G111" s="18" t="s">
        <v>602</v>
      </c>
      <c r="H111" s="18" t="s">
        <v>621</v>
      </c>
      <c r="I111" s="18" t="s">
        <v>604</v>
      </c>
      <c r="J111" s="19" t="n">
        <v>390000000</v>
      </c>
      <c r="K111" s="19" t="n">
        <v>100000000</v>
      </c>
      <c r="L111" s="0" t="n">
        <v>2005</v>
      </c>
      <c r="M111" s="20" t="n">
        <v>38353</v>
      </c>
      <c r="N111" s="20" t="n">
        <v>43831</v>
      </c>
      <c r="O111" s="20" t="n">
        <v>43831</v>
      </c>
      <c r="P111" s="20" t="n">
        <v>44196</v>
      </c>
      <c r="Q111" s="21" t="s">
        <v>605</v>
      </c>
      <c r="R111" s="21" t="s">
        <v>605</v>
      </c>
      <c r="S111" s="19" t="n">
        <v>9000000</v>
      </c>
      <c r="T111" s="21" t="s">
        <v>605</v>
      </c>
      <c r="U111" s="21" t="s">
        <v>605</v>
      </c>
      <c r="V111" s="21" t="s">
        <v>605</v>
      </c>
      <c r="W111" s="21" t="s">
        <v>605</v>
      </c>
      <c r="X111" s="21" t="s">
        <v>605</v>
      </c>
      <c r="Y111" s="21" t="s">
        <v>605</v>
      </c>
      <c r="Z111" s="21" t="s">
        <v>605</v>
      </c>
      <c r="AA111" s="20" t="n">
        <f aca="false">DATE(YEAR(O111)+1,MONTH(O111),DAY(O111))</f>
        <v>44197</v>
      </c>
      <c r="AB111" s="0" t="n">
        <f aca="false">IF(G111="Trong nước", DATEDIF(DATE(YEAR(M111),MONTH(M111),1),DATE(YEAR(N111),MONTH(N111),1),"m"), DATEDIF(DATE(L111,1,1),DATE(YEAR(N111),MONTH(N111),1),"m"))</f>
        <v>180</v>
      </c>
      <c r="AC111" s="0" t="str">
        <f aca="false">VLOOKUP(AB111,[1]Parameters!$A$2:$B$7,2,1)</f>
        <v>&gt;=180</v>
      </c>
      <c r="AD111" s="22" t="n">
        <f aca="false">IF(J111&lt;=[1]Parameters!$Y$2,INDEX('[1]Bieu phi VCX'!$D$8:$N$33,MATCH(E111,'[1]Bieu phi VCX'!$A$8:$A$33,0),MATCH(AC111,'[1]Bieu phi VCX'!$D$7:$I$7,)),INDEX('[1]Bieu phi VCX'!$J$8:$O$33,MATCH(E111,'[1]Bieu phi VCX'!$A$8:$A$33,0),MATCH(AC111,'[1]Bieu phi VCX'!$J$7:$O$7,)))</f>
        <v>0.042</v>
      </c>
      <c r="AE111" s="22" t="n">
        <f aca="false">IF(Q111="Y",[1]Parameters!$Z$2,0)</f>
        <v>0.0005</v>
      </c>
      <c r="AF111" s="22" t="n">
        <f aca="false">IF(R111="Y", INDEX('[1]Bieu phi VCX'!$R$8:$W$33,MATCH(E111,'[1]Bieu phi VCX'!$A$8:$A$33,0),MATCH(AC111,'[1]Bieu phi VCX'!$R$7:$W$7,0)), 0)</f>
        <v>0.005</v>
      </c>
      <c r="AG111" s="19" t="n">
        <f aca="false">VLOOKUP(S111,[1]Parameters!$F$2:$G$5,2,0)</f>
        <v>1400000</v>
      </c>
      <c r="AH111" s="22" t="n">
        <f aca="false">IF(T111="Y", INDEX('[1]Bieu phi VCX'!$X$8:$AC$33,MATCH(E111,'[1]Bieu phi VCX'!$A$8:$A$33,0),MATCH(AC111,'[1]Bieu phi VCX'!$X$7:$AC$7,0)),0)</f>
        <v>0.004</v>
      </c>
      <c r="AI111" s="23" t="n">
        <f aca="false">IF(U111="Y",INDEX('[1]Bieu phi VCX'!$AJ$8:$AL$33,MATCH(E111,'[1]Bieu phi VCX'!$A$8:$A$33,0),MATCH(VLOOKUP(F111,[1]Parameters!$I$2:$J$4,2),'[1]Bieu phi VCX'!$AJ$7:$AL$7,0))-AD111, 0)</f>
        <v>0.008</v>
      </c>
      <c r="AJ111" s="0" t="n">
        <f aca="false">IF(V111="Y",[1]Parameters!$AA$2,1)</f>
        <v>1.5</v>
      </c>
      <c r="AK111" s="22" t="n">
        <f aca="false">IF(W111="Y", INDEX('[1]Bieu phi VCX'!$AE$8:$AE$33,MATCH(E111,'[1]Bieu phi VCX'!$A$8:$A$33,0),0),0)</f>
        <v>0.0025</v>
      </c>
      <c r="AL111" s="22" t="n">
        <f aca="false">IF(X111="Y",IF(AB111&lt;120,IF(OR(E111='[1]Bieu phi VCX'!$A$24,E111='[1]Bieu phi VCX'!$A$25,E111='[1]Bieu phi VCX'!$A$27),0.2%,IF(OR(AND(OR(H111="SEDAN",H111="HATCHBACK"),J111&gt;[1]Parameters!$AB$2),AND(OR(H111="SEDAN",H111="HATCHBACK"),I111="GERMANY")),INDEX('[1]Bieu phi VCX'!$AF$8:$AF$33,MATCH(E111,'[1]Bieu phi VCX'!$A$8:$A$33,0),0),INDEX('[1]Bieu phi VCX'!$AG$8:$AG$33,MATCH(E111,'[1]Bieu phi VCX'!$A$8:$A$33,0),0))),INDEX('[1]Bieu phi VCX'!$AH$8:$AH$33,MATCH(E111,'[1]Bieu phi VCX'!$A$8:$A$33,0),0)),0)</f>
        <v>0.0015</v>
      </c>
      <c r="AM111" s="22" t="n">
        <f aca="false">IF(Y111="Y",IF(P111-O111&gt;[1]Parameters!$AC$2,1.5%*15/365,1.5%*(P111-O111)/365),0)</f>
        <v>0.000616438356164384</v>
      </c>
      <c r="AN111" s="24" t="n">
        <f aca="false">IF(Z111="Y",[1]Parameters!$AD$2,0)</f>
        <v>0.003</v>
      </c>
      <c r="AO111" s="25" t="n">
        <f aca="false">IF(P111&lt;=AA111,VLOOKUP(DATEDIF(O111,P111,"m"),[1]Parameters!$L$2:$M$6,2,1),(DATEDIF(O111,P111,"m")+1)/12)</f>
        <v>1</v>
      </c>
      <c r="AP111" s="26" t="n">
        <f aca="false">(AJ111*(SUM(AD111,AE111,AF111,AH111,AI111,AK111,AL111,AN111)*K111+AG111)+AM111*K111)*AO111</f>
        <v>12136643.8356164</v>
      </c>
      <c r="AQ111" s="27" t="s">
        <v>607</v>
      </c>
    </row>
    <row r="112" customFormat="false" ht="13.8" hidden="false" customHeight="false" outlineLevel="0" collapsed="false">
      <c r="A112" s="17" t="s">
        <v>612</v>
      </c>
      <c r="B112" s="17" t="s">
        <v>600</v>
      </c>
      <c r="C112" s="0" t="s">
        <v>523</v>
      </c>
      <c r="D112" s="17" t="s">
        <v>554</v>
      </c>
      <c r="E112" s="18" t="s">
        <v>620</v>
      </c>
      <c r="F112" s="19" t="n">
        <v>0</v>
      </c>
      <c r="G112" s="18" t="s">
        <v>602</v>
      </c>
      <c r="H112" s="18" t="s">
        <v>621</v>
      </c>
      <c r="I112" s="18" t="s">
        <v>604</v>
      </c>
      <c r="J112" s="19" t="n">
        <v>400000000</v>
      </c>
      <c r="K112" s="19" t="n">
        <v>100000000</v>
      </c>
      <c r="L112" s="0" t="n">
        <v>2020</v>
      </c>
      <c r="M112" s="20" t="n">
        <v>43831</v>
      </c>
      <c r="N112" s="20" t="n">
        <v>43831</v>
      </c>
      <c r="O112" s="20" t="n">
        <v>43831</v>
      </c>
      <c r="P112" s="20" t="n">
        <v>44196</v>
      </c>
      <c r="Q112" s="21" t="s">
        <v>605</v>
      </c>
      <c r="R112" s="21" t="s">
        <v>605</v>
      </c>
      <c r="S112" s="19" t="n">
        <v>9000000</v>
      </c>
      <c r="T112" s="21" t="s">
        <v>605</v>
      </c>
      <c r="U112" s="21" t="s">
        <v>605</v>
      </c>
      <c r="V112" s="21" t="s">
        <v>605</v>
      </c>
      <c r="W112" s="21" t="s">
        <v>605</v>
      </c>
      <c r="X112" s="21" t="s">
        <v>605</v>
      </c>
      <c r="Y112" s="21" t="s">
        <v>605</v>
      </c>
      <c r="Z112" s="21" t="s">
        <v>605</v>
      </c>
      <c r="AA112" s="20" t="n">
        <f aca="false">DATE(YEAR(O112)+1,MONTH(O112),DAY(O112))</f>
        <v>44197</v>
      </c>
      <c r="AB112" s="0" t="n">
        <f aca="false">IF(G112="Trong nước", DATEDIF(DATE(YEAR(M112),MONTH(M112),1),DATE(YEAR(N112),MONTH(N112),1),"m"), DATEDIF(DATE(L112,1,1),DATE(YEAR(N112),MONTH(N112),1),"m"))</f>
        <v>0</v>
      </c>
      <c r="AC112" s="0" t="str">
        <f aca="false">VLOOKUP(AB112,[1]Parameters!$A$2:$B$6,2,1)</f>
        <v>&lt;6</v>
      </c>
      <c r="AD112" s="22" t="n">
        <f aca="false">IF(J112&lt;=[1]Parameters!$Y$2,INDEX('[1]Bieu phi VCX'!$D$8:$N$33,MATCH(E112,'[1]Bieu phi VCX'!$A$8:$A$33,0),MATCH(AC112,'[1]Bieu phi VCX'!$D$7:$I$7,)),INDEX('[1]Bieu phi VCX'!$J$8:$O$33,MATCH(E112,'[1]Bieu phi VCX'!$A$8:$A$33,0),MATCH(AC112,'[1]Bieu phi VCX'!$J$7:$O$7,)))</f>
        <v>0.025</v>
      </c>
      <c r="AE112" s="22" t="n">
        <f aca="false">IF(Q112="Y",[1]Parameters!$Z$2,0)</f>
        <v>0.0005</v>
      </c>
      <c r="AF112" s="22" t="n">
        <f aca="false">IF(R112="Y", INDEX('[1]Bieu phi VCX'!$R$8:$W$33,MATCH(E112,'[1]Bieu phi VCX'!$A$8:$A$33,0),MATCH(AC112,'[1]Bieu phi VCX'!$R$7:$V$7,0)), 0)</f>
        <v>0</v>
      </c>
      <c r="AG112" s="19" t="n">
        <f aca="false">VLOOKUP(S112,[1]Parameters!$F$2:$G$5,2,0)</f>
        <v>1400000</v>
      </c>
      <c r="AH112" s="22" t="n">
        <f aca="false">IF(T112="Y", INDEX('[1]Bieu phi VCX'!$X$8:$AB$33,MATCH(E112,'[1]Bieu phi VCX'!$A$8:$A$33,0),MATCH(AC112,'[1]Bieu phi VCX'!$X$7:$AB$7,0)),0)</f>
        <v>0.001</v>
      </c>
      <c r="AI112" s="23" t="n">
        <f aca="false">IF(U112="Y",INDEX('[1]Bieu phi VCX'!$AJ$8:$AL$33,MATCH(E112,'[1]Bieu phi VCX'!$A$8:$A$33,0),MATCH(VLOOKUP(F112,[1]Parameters!$I$2:$J$4,2),'[1]Bieu phi VCX'!$AJ$7:$AL$7,0))-AD112, 0)</f>
        <v>0.025</v>
      </c>
      <c r="AJ112" s="0" t="n">
        <f aca="false">IF(V112="Y",[1]Parameters!$AA$2,1)</f>
        <v>1.5</v>
      </c>
      <c r="AK112" s="22" t="n">
        <f aca="false">IF(W112="Y", INDEX('[1]Bieu phi VCX'!$AE$8:$AE$33,MATCH(E112,'[1]Bieu phi VCX'!$A$8:$A$33,0),0),0)</f>
        <v>0.0025</v>
      </c>
      <c r="AL112" s="22" t="n">
        <f aca="false">IF(X112="Y",IF(AB112&lt;120,IF(OR(E112='[1]Bieu phi VCX'!$A$24,E112='[1]Bieu phi VCX'!$A$25,E112='[1]Bieu phi VCX'!$A$27),0.2%,IF(OR(AND(OR(H112="SEDAN",H112="HATCHBACK"),J112&gt;[1]Parameters!$AB$2),AND(OR(H112="SEDAN",H112="HATCHBACK"),I112="GERMANY")),INDEX('[1]Bieu phi VCX'!$AF$8:$AF$33,MATCH(E112,'[1]Bieu phi VCX'!$A$8:$A$33,0),0),INDEX('[1]Bieu phi VCX'!$AG$8:$AG$33,MATCH(E112,'[1]Bieu phi VCX'!$A$8:$A$33,0),0))),INDEX('[1]Bieu phi VCX'!$AH$8:$AH$33,MATCH(E112,'[1]Bieu phi VCX'!$A$8:$A$33,0),0)),0)</f>
        <v>0.0005</v>
      </c>
      <c r="AM112" s="22" t="n">
        <f aca="false">IF(Y112="Y",IF(P112-O112&gt;[1]Parameters!$AC$2,1.5%*15/365,1.5%*(P112-O112)/365),0)</f>
        <v>0.000616438356164384</v>
      </c>
      <c r="AN112" s="24" t="n">
        <f aca="false">IF(Z112="Y",[1]Parameters!$AD$2,0)</f>
        <v>0.003</v>
      </c>
      <c r="AO112" s="25" t="n">
        <f aca="false">IF(P112&lt;=AA112,VLOOKUP(DATEDIF(O112,P112,"m"),[1]Parameters!$L$2:$M$6,2,1),(DATEDIF(O112,P112,"m")+1)/12)</f>
        <v>1</v>
      </c>
      <c r="AP112" s="26" t="n">
        <f aca="false">(AJ112*(SUM(AD112,AE112,AF112,AH112,AI112,AK112,AL112,AN112)*K112+AG112)+AM112*K112)*AO112</f>
        <v>10786643.8356164</v>
      </c>
      <c r="AQ112" s="27" t="s">
        <v>607</v>
      </c>
    </row>
    <row r="113" customFormat="false" ht="13.8" hidden="false" customHeight="false" outlineLevel="0" collapsed="false">
      <c r="A113" s="17"/>
      <c r="B113" s="17" t="s">
        <v>608</v>
      </c>
      <c r="C113" s="0" t="s">
        <v>523</v>
      </c>
      <c r="D113" s="17" t="s">
        <v>554</v>
      </c>
      <c r="E113" s="18" t="s">
        <v>620</v>
      </c>
      <c r="F113" s="19" t="n">
        <v>0</v>
      </c>
      <c r="G113" s="18" t="s">
        <v>602</v>
      </c>
      <c r="H113" s="18" t="s">
        <v>621</v>
      </c>
      <c r="I113" s="18" t="s">
        <v>604</v>
      </c>
      <c r="J113" s="19" t="n">
        <v>400000000</v>
      </c>
      <c r="K113" s="19" t="n">
        <v>100000000</v>
      </c>
      <c r="L113" s="0" t="n">
        <v>2017</v>
      </c>
      <c r="M113" s="20" t="n">
        <v>42736</v>
      </c>
      <c r="N113" s="20" t="n">
        <v>43831</v>
      </c>
      <c r="O113" s="20" t="n">
        <v>43831</v>
      </c>
      <c r="P113" s="20" t="n">
        <v>44196</v>
      </c>
      <c r="Q113" s="21" t="s">
        <v>605</v>
      </c>
      <c r="R113" s="21" t="s">
        <v>605</v>
      </c>
      <c r="S113" s="19" t="n">
        <v>15000000</v>
      </c>
      <c r="T113" s="21" t="s">
        <v>605</v>
      </c>
      <c r="U113" s="21" t="s">
        <v>605</v>
      </c>
      <c r="V113" s="21" t="s">
        <v>605</v>
      </c>
      <c r="W113" s="21" t="s">
        <v>605</v>
      </c>
      <c r="X113" s="21" t="s">
        <v>605</v>
      </c>
      <c r="Y113" s="21" t="s">
        <v>605</v>
      </c>
      <c r="Z113" s="21" t="s">
        <v>605</v>
      </c>
      <c r="AA113" s="20" t="n">
        <f aca="false">DATE(YEAR(O113)+1,MONTH(O113),DAY(O113))</f>
        <v>44197</v>
      </c>
      <c r="AB113" s="0" t="n">
        <f aca="false">IF(G113="Trong nước", DATEDIF(DATE(YEAR(M113),MONTH(M113),1),DATE(YEAR(N113),MONTH(N113),1),"m"), DATEDIF(DATE(L113,1,1),DATE(YEAR(N113),MONTH(N113),1),"m"))</f>
        <v>36</v>
      </c>
      <c r="AC113" s="0" t="str">
        <f aca="false">VLOOKUP(AB113,[1]Parameters!$A$2:$B$6,2,1)</f>
        <v>36-72</v>
      </c>
      <c r="AD113" s="22" t="n">
        <f aca="false">IF(J113&lt;=[1]Parameters!$Y$2,INDEX('[1]Bieu phi VCX'!$D$8:$N$33,MATCH(E113,'[1]Bieu phi VCX'!$A$8:$A$33,0),MATCH(AC113,'[1]Bieu phi VCX'!$D$7:$I$7,)),INDEX('[1]Bieu phi VCX'!$J$8:$O$33,MATCH(E113,'[1]Bieu phi VCX'!$A$8:$A$33,0),MATCH(AC113,'[1]Bieu phi VCX'!$J$7:$O$7,)))</f>
        <v>0.028</v>
      </c>
      <c r="AE113" s="22" t="n">
        <f aca="false">IF(Q113="Y",[1]Parameters!$Z$2,0)</f>
        <v>0.0005</v>
      </c>
      <c r="AF113" s="22" t="n">
        <f aca="false">IF(R113="Y", INDEX('[1]Bieu phi VCX'!$R$8:$W$33,MATCH(E113,'[1]Bieu phi VCX'!$A$8:$A$33,0),MATCH(AC113,'[1]Bieu phi VCX'!$R$7:$V$7,0)), 0)</f>
        <v>0.002</v>
      </c>
      <c r="AG113" s="19" t="n">
        <f aca="false">VLOOKUP(S113,[1]Parameters!$F$2:$G$5,2,0)</f>
        <v>2000000</v>
      </c>
      <c r="AH113" s="22" t="n">
        <f aca="false">IF(T113="Y", INDEX('[1]Bieu phi VCX'!$X$8:$AB$33,MATCH(E113,'[1]Bieu phi VCX'!$A$8:$A$33,0),MATCH(AC113,'[1]Bieu phi VCX'!$X$7:$AB$7,0)),0)</f>
        <v>0.002</v>
      </c>
      <c r="AI113" s="23" t="n">
        <f aca="false">IF(U113="Y",INDEX('[1]Bieu phi VCX'!$AJ$8:$AL$33,MATCH(E113,'[1]Bieu phi VCX'!$A$8:$A$33,0),MATCH(VLOOKUP(F113,[1]Parameters!$I$2:$J$4,2),'[1]Bieu phi VCX'!$AJ$7:$AL$7,0))-AD113, 0)</f>
        <v>0.022</v>
      </c>
      <c r="AJ113" s="0" t="n">
        <f aca="false">IF(V113="Y",[1]Parameters!$AA$2,1)</f>
        <v>1.5</v>
      </c>
      <c r="AK113" s="22" t="n">
        <f aca="false">IF(W113="Y", INDEX('[1]Bieu phi VCX'!$AE$8:$AE$33,MATCH(E113,'[1]Bieu phi VCX'!$A$8:$A$33,0),0),0)</f>
        <v>0.0025</v>
      </c>
      <c r="AL113" s="22" t="n">
        <f aca="false">IF(X113="Y",IF(AB113&lt;120,IF(OR(E113='[1]Bieu phi VCX'!$A$24,E113='[1]Bieu phi VCX'!$A$25,E113='[1]Bieu phi VCX'!$A$27),0.2%,IF(OR(AND(OR(H113="SEDAN",H113="HATCHBACK"),J113&gt;[1]Parameters!$AB$2),AND(OR(H113="SEDAN",H113="HATCHBACK"),I113="GERMANY")),INDEX('[1]Bieu phi VCX'!$AF$8:$AF$33,MATCH(E113,'[1]Bieu phi VCX'!$A$8:$A$33,0),0),INDEX('[1]Bieu phi VCX'!$AG$8:$AG$33,MATCH(E113,'[1]Bieu phi VCX'!$A$8:$A$33,0),0))),INDEX('[1]Bieu phi VCX'!$AH$8:$AH$33,MATCH(E113,'[1]Bieu phi VCX'!$A$8:$A$33,0),0)),0)</f>
        <v>0.0005</v>
      </c>
      <c r="AM113" s="22" t="n">
        <f aca="false">IF(Y113="Y",IF(P113-O113&gt;[1]Parameters!$AC$2,1.5%*15/365,1.5%*(P113-O113)/365),0)</f>
        <v>0.000616438356164384</v>
      </c>
      <c r="AN113" s="24" t="n">
        <f aca="false">IF(Z113="Y",[1]Parameters!$AD$2,0)</f>
        <v>0.003</v>
      </c>
      <c r="AO113" s="25" t="n">
        <f aca="false">IF(P113&lt;=AA113,VLOOKUP(DATEDIF(O113,P113,"m"),[1]Parameters!$L$2:$M$6,2,1),(DATEDIF(O113,P113,"m")+1)/12)</f>
        <v>1</v>
      </c>
      <c r="AP113" s="26" t="n">
        <f aca="false">(AJ113*(SUM(AD113,AE113,AF113,AH113,AI113,AK113,AL113,AN113)*K113+AG113)+AM113*K113)*AO113</f>
        <v>12136643.8356164</v>
      </c>
      <c r="AQ113" s="27" t="s">
        <v>607</v>
      </c>
    </row>
    <row r="114" customFormat="false" ht="13.8" hidden="false" customHeight="false" outlineLevel="0" collapsed="false">
      <c r="A114" s="17"/>
      <c r="B114" s="17" t="s">
        <v>609</v>
      </c>
      <c r="C114" s="0" t="s">
        <v>523</v>
      </c>
      <c r="D114" s="17" t="s">
        <v>554</v>
      </c>
      <c r="E114" s="18" t="s">
        <v>620</v>
      </c>
      <c r="F114" s="19" t="n">
        <v>0</v>
      </c>
      <c r="G114" s="18" t="s">
        <v>602</v>
      </c>
      <c r="H114" s="18" t="s">
        <v>621</v>
      </c>
      <c r="I114" s="18" t="s">
        <v>604</v>
      </c>
      <c r="J114" s="19" t="n">
        <v>400000000</v>
      </c>
      <c r="K114" s="19" t="n">
        <v>100000000</v>
      </c>
      <c r="L114" s="0" t="n">
        <v>2014</v>
      </c>
      <c r="M114" s="20" t="n">
        <v>41640</v>
      </c>
      <c r="N114" s="20" t="n">
        <v>43831</v>
      </c>
      <c r="O114" s="20" t="n">
        <v>43831</v>
      </c>
      <c r="P114" s="20" t="n">
        <v>44196</v>
      </c>
      <c r="Q114" s="21" t="s">
        <v>605</v>
      </c>
      <c r="R114" s="21" t="s">
        <v>605</v>
      </c>
      <c r="S114" s="19" t="n">
        <v>21000000</v>
      </c>
      <c r="T114" s="21" t="s">
        <v>605</v>
      </c>
      <c r="U114" s="21" t="s">
        <v>605</v>
      </c>
      <c r="V114" s="21" t="s">
        <v>605</v>
      </c>
      <c r="W114" s="21" t="s">
        <v>605</v>
      </c>
      <c r="X114" s="21" t="s">
        <v>605</v>
      </c>
      <c r="Y114" s="21" t="s">
        <v>605</v>
      </c>
      <c r="Z114" s="21" t="s">
        <v>605</v>
      </c>
      <c r="AA114" s="20" t="n">
        <f aca="false">DATE(YEAR(O114)+1,MONTH(O114),DAY(O114))</f>
        <v>44197</v>
      </c>
      <c r="AB114" s="0" t="n">
        <f aca="false">IF(G114="Trong nước", DATEDIF(DATE(YEAR(M114),MONTH(M114),1),DATE(YEAR(N114),MONTH(N114),1),"m"), DATEDIF(DATE(L114,1,1),DATE(YEAR(N114),MONTH(N114),1),"m"))</f>
        <v>72</v>
      </c>
      <c r="AC114" s="0" t="str">
        <f aca="false">VLOOKUP(AB114,[1]Parameters!$A$2:$B$6,2,1)</f>
        <v>72-120</v>
      </c>
      <c r="AD114" s="22" t="n">
        <f aca="false">IF(J114&lt;=[1]Parameters!$Y$2,INDEX('[1]Bieu phi VCX'!$D$8:$N$33,MATCH(E114,'[1]Bieu phi VCX'!$A$8:$A$33,0),MATCH(AC114,'[1]Bieu phi VCX'!$D$7:$I$7,)),INDEX('[1]Bieu phi VCX'!$J$8:$O$33,MATCH(E114,'[1]Bieu phi VCX'!$A$8:$A$33,0),MATCH(AC114,'[1]Bieu phi VCX'!$J$7:$O$7,)))</f>
        <v>0.0375</v>
      </c>
      <c r="AE114" s="22" t="n">
        <f aca="false">IF(Q114="Y",[1]Parameters!$Z$2,0)</f>
        <v>0.0005</v>
      </c>
      <c r="AF114" s="22" t="n">
        <f aca="false">IF(R114="Y", INDEX('[1]Bieu phi VCX'!$R$8:$W$33,MATCH(E114,'[1]Bieu phi VCX'!$A$8:$A$33,0),MATCH(AC114,'[1]Bieu phi VCX'!$R$7:$V$7,0)), 0)</f>
        <v>0.003</v>
      </c>
      <c r="AG114" s="19" t="n">
        <f aca="false">VLOOKUP(S114,[1]Parameters!$F$2:$G$5,2,0)</f>
        <v>3400000</v>
      </c>
      <c r="AH114" s="22" t="n">
        <f aca="false">IF(T114="Y", INDEX('[1]Bieu phi VCX'!$X$8:$AB$33,MATCH(E114,'[1]Bieu phi VCX'!$A$8:$A$33,0),MATCH(AC114,'[1]Bieu phi VCX'!$X$7:$AB$7,0)),0)</f>
        <v>0.003</v>
      </c>
      <c r="AI114" s="23" t="n">
        <f aca="false">IF(U114="Y",INDEX('[1]Bieu phi VCX'!$AJ$8:$AL$33,MATCH(E114,'[1]Bieu phi VCX'!$A$8:$A$33,0),MATCH(VLOOKUP(F114,[1]Parameters!$I$2:$J$4,2),'[1]Bieu phi VCX'!$AJ$7:$AL$7,0))-AD114, 0)</f>
        <v>0.0125</v>
      </c>
      <c r="AJ114" s="0" t="n">
        <f aca="false">IF(V114="Y",[1]Parameters!$AA$2,1)</f>
        <v>1.5</v>
      </c>
      <c r="AK114" s="22" t="n">
        <f aca="false">IF(W114="Y", INDEX('[1]Bieu phi VCX'!$AE$8:$AE$33,MATCH(E114,'[1]Bieu phi VCX'!$A$8:$A$33,0),0),0)</f>
        <v>0.0025</v>
      </c>
      <c r="AL114" s="22" t="n">
        <f aca="false">IF(X114="Y",IF(AB114&lt;120,IF(OR(E114='[1]Bieu phi VCX'!$A$24,E114='[1]Bieu phi VCX'!$A$25,E114='[1]Bieu phi VCX'!$A$27),0.2%,IF(OR(AND(OR(H114="SEDAN",H114="HATCHBACK"),J114&gt;[1]Parameters!$AB$2),AND(OR(H114="SEDAN",H114="HATCHBACK"),I114="GERMANY")),INDEX('[1]Bieu phi VCX'!$AF$8:$AF$33,MATCH(E114,'[1]Bieu phi VCX'!$A$8:$A$33,0),0),INDEX('[1]Bieu phi VCX'!$AG$8:$AG$33,MATCH(E114,'[1]Bieu phi VCX'!$A$8:$A$33,0),0))),INDEX('[1]Bieu phi VCX'!$AH$8:$AH$33,MATCH(E114,'[1]Bieu phi VCX'!$A$8:$A$33,0),0)),0)</f>
        <v>0.0005</v>
      </c>
      <c r="AM114" s="22" t="n">
        <f aca="false">IF(Y114="Y",IF(P114-O114&gt;[1]Parameters!$AC$2,1.5%*15/365,1.5%*(P114-O114)/365),0)</f>
        <v>0.000616438356164384</v>
      </c>
      <c r="AN114" s="24" t="n">
        <f aca="false">IF(Z114="Y",[1]Parameters!$AD$2,0)</f>
        <v>0.003</v>
      </c>
      <c r="AO114" s="25" t="n">
        <f aca="false">IF(P114&lt;=AA114,VLOOKUP(DATEDIF(O114,P114,"m"),[1]Parameters!$L$2:$M$6,2,1),(DATEDIF(O114,P114,"m")+1)/12)</f>
        <v>1</v>
      </c>
      <c r="AP114" s="26" t="n">
        <f aca="false">(AJ114*(SUM(AD114,AE114,AF114,AH114,AI114,AK114,AL114,AN114)*K114+AG114)+AM114*K114)*AO114</f>
        <v>14536643.8356164</v>
      </c>
      <c r="AQ114" s="27" t="s">
        <v>607</v>
      </c>
    </row>
    <row r="115" customFormat="false" ht="13.8" hidden="false" customHeight="false" outlineLevel="0" collapsed="false">
      <c r="A115" s="17"/>
      <c r="B115" s="17" t="s">
        <v>610</v>
      </c>
      <c r="C115" s="0" t="s">
        <v>523</v>
      </c>
      <c r="D115" s="17" t="s">
        <v>554</v>
      </c>
      <c r="E115" s="18" t="s">
        <v>620</v>
      </c>
      <c r="F115" s="19" t="n">
        <v>0</v>
      </c>
      <c r="G115" s="18" t="s">
        <v>602</v>
      </c>
      <c r="H115" s="18" t="s">
        <v>621</v>
      </c>
      <c r="I115" s="18" t="s">
        <v>604</v>
      </c>
      <c r="J115" s="19" t="n">
        <v>400000000</v>
      </c>
      <c r="K115" s="19" t="n">
        <v>100000000</v>
      </c>
      <c r="L115" s="0" t="n">
        <v>2010</v>
      </c>
      <c r="M115" s="20" t="n">
        <v>40179</v>
      </c>
      <c r="N115" s="20" t="n">
        <v>43831</v>
      </c>
      <c r="O115" s="20" t="n">
        <v>43831</v>
      </c>
      <c r="P115" s="20" t="n">
        <v>44196</v>
      </c>
      <c r="Q115" s="21" t="s">
        <v>605</v>
      </c>
      <c r="R115" s="21" t="s">
        <v>605</v>
      </c>
      <c r="S115" s="19" t="n">
        <v>9000000</v>
      </c>
      <c r="T115" s="21" t="s">
        <v>605</v>
      </c>
      <c r="U115" s="21" t="s">
        <v>605</v>
      </c>
      <c r="V115" s="21" t="s">
        <v>605</v>
      </c>
      <c r="W115" s="21" t="s">
        <v>605</v>
      </c>
      <c r="X115" s="21" t="s">
        <v>605</v>
      </c>
      <c r="Y115" s="21" t="s">
        <v>605</v>
      </c>
      <c r="Z115" s="21" t="s">
        <v>605</v>
      </c>
      <c r="AA115" s="20" t="n">
        <f aca="false">DATE(YEAR(O115)+1,MONTH(O115),DAY(O115))</f>
        <v>44197</v>
      </c>
      <c r="AB115" s="0" t="n">
        <f aca="false">IF(G115="Trong nước", DATEDIF(DATE(YEAR(M115),MONTH(M115),1),DATE(YEAR(N115),MONTH(N115),1),"m"), DATEDIF(DATE(L115,1,1),DATE(YEAR(N115),MONTH(N115),1),"m"))</f>
        <v>120</v>
      </c>
      <c r="AC115" s="0" t="str">
        <f aca="false">VLOOKUP(AB115,[1]Parameters!$A$2:$B$6,2,1)</f>
        <v>&gt;=120</v>
      </c>
      <c r="AD115" s="22" t="n">
        <f aca="false">IF(J115&lt;=[1]Parameters!$Y$2,INDEX('[1]Bieu phi VCX'!$D$8:$N$33,MATCH(E115,'[1]Bieu phi VCX'!$A$8:$A$33,0),MATCH(AC115,'[1]Bieu phi VCX'!$D$7:$I$7,)),INDEX('[1]Bieu phi VCX'!$J$8:$O$33,MATCH(E115,'[1]Bieu phi VCX'!$A$8:$A$33,0),MATCH(AC115,'[1]Bieu phi VCX'!$J$7:$O$7,)))</f>
        <v>0.042</v>
      </c>
      <c r="AE115" s="22" t="n">
        <f aca="false">IF(Q115="Y",[1]Parameters!$Z$2,0)</f>
        <v>0.0005</v>
      </c>
      <c r="AF115" s="22" t="n">
        <f aca="false">IF(R115="Y", INDEX('[1]Bieu phi VCX'!$R$8:$W$33,MATCH(E115,'[1]Bieu phi VCX'!$A$8:$A$33,0),MATCH(AC115,'[1]Bieu phi VCX'!$R$7:$V$7,0)), 0)</f>
        <v>0.004</v>
      </c>
      <c r="AG115" s="19" t="n">
        <f aca="false">VLOOKUP(S115,[1]Parameters!$F$2:$G$5,2,0)</f>
        <v>1400000</v>
      </c>
      <c r="AH115" s="22" t="n">
        <f aca="false">IF(T115="Y", INDEX('[1]Bieu phi VCX'!$X$8:$AB$33,MATCH(E115,'[1]Bieu phi VCX'!$A$8:$A$33,0),MATCH(AC115,'[1]Bieu phi VCX'!$X$7:$AB$7,0)),0)</f>
        <v>0.004</v>
      </c>
      <c r="AI115" s="23" t="n">
        <f aca="false">IF(U115="Y",INDEX('[1]Bieu phi VCX'!$AJ$8:$AL$33,MATCH(E115,'[1]Bieu phi VCX'!$A$8:$A$33,0),MATCH(VLOOKUP(F115,[1]Parameters!$I$2:$J$4,2),'[1]Bieu phi VCX'!$AJ$7:$AL$7,0))-AD115, 0)</f>
        <v>0.008</v>
      </c>
      <c r="AJ115" s="0" t="n">
        <f aca="false">IF(V115="Y",[1]Parameters!$AA$2,1)</f>
        <v>1.5</v>
      </c>
      <c r="AK115" s="22" t="n">
        <f aca="false">IF(W115="Y", INDEX('[1]Bieu phi VCX'!$AE$8:$AE$33,MATCH(E115,'[1]Bieu phi VCX'!$A$8:$A$33,0),0),0)</f>
        <v>0.0025</v>
      </c>
      <c r="AL115" s="22" t="n">
        <f aca="false">IF(X115="Y",IF(AB115&lt;120,IF(OR(E115='[1]Bieu phi VCX'!$A$24,E115='[1]Bieu phi VCX'!$A$25,E115='[1]Bieu phi VCX'!$A$27),0.2%,IF(OR(AND(OR(H115="SEDAN",H115="HATCHBACK"),J115&gt;[1]Parameters!$AB$2),AND(OR(H115="SEDAN",H115="HATCHBACK"),I115="GERMANY")),INDEX('[1]Bieu phi VCX'!$AF$8:$AF$33,MATCH(E115,'[1]Bieu phi VCX'!$A$8:$A$33,0),0),INDEX('[1]Bieu phi VCX'!$AG$8:$AG$33,MATCH(E115,'[1]Bieu phi VCX'!$A$8:$A$33,0),0))),INDEX('[1]Bieu phi VCX'!$AH$8:$AH$33,MATCH(E115,'[1]Bieu phi VCX'!$A$8:$A$33,0),0)),0)</f>
        <v>0.0015</v>
      </c>
      <c r="AM115" s="22" t="n">
        <f aca="false">IF(Y115="Y",IF(P115-O115&gt;[1]Parameters!$AC$2,1.5%*15/365,1.5%*(P115-O115)/365),0)</f>
        <v>0.000616438356164384</v>
      </c>
      <c r="AN115" s="24" t="n">
        <f aca="false">IF(Z115="Y",[1]Parameters!$AD$2,0)</f>
        <v>0.003</v>
      </c>
      <c r="AO115" s="25" t="n">
        <f aca="false">IF(P115&lt;=AA115,VLOOKUP(DATEDIF(O115,P115,"m"),[1]Parameters!$L$2:$M$6,2,1),(DATEDIF(O115,P115,"m")+1)/12)</f>
        <v>1</v>
      </c>
      <c r="AP115" s="26" t="n">
        <f aca="false">(AJ115*(SUM(AD115,AE115,AF115,AH115,AI115,AK115,AL115,AN115)*K115+AG115)+AM115*K115)*AO115</f>
        <v>11986643.8356164</v>
      </c>
      <c r="AQ115" s="27" t="s">
        <v>607</v>
      </c>
    </row>
    <row r="116" customFormat="false" ht="13.8" hidden="false" customHeight="false" outlineLevel="0" collapsed="false">
      <c r="A116" s="17"/>
      <c r="B116" s="17" t="s">
        <v>611</v>
      </c>
      <c r="C116" s="0" t="s">
        <v>523</v>
      </c>
      <c r="D116" s="17" t="s">
        <v>554</v>
      </c>
      <c r="E116" s="18" t="s">
        <v>620</v>
      </c>
      <c r="F116" s="19" t="n">
        <v>0</v>
      </c>
      <c r="G116" s="18" t="s">
        <v>602</v>
      </c>
      <c r="H116" s="18" t="s">
        <v>621</v>
      </c>
      <c r="I116" s="18" t="s">
        <v>604</v>
      </c>
      <c r="J116" s="19" t="n">
        <v>400000000</v>
      </c>
      <c r="K116" s="19" t="n">
        <v>100000000</v>
      </c>
      <c r="L116" s="0" t="n">
        <v>2005</v>
      </c>
      <c r="M116" s="20" t="n">
        <v>38353</v>
      </c>
      <c r="N116" s="20" t="n">
        <v>43831</v>
      </c>
      <c r="O116" s="20" t="n">
        <v>43831</v>
      </c>
      <c r="P116" s="20" t="n">
        <v>44196</v>
      </c>
      <c r="Q116" s="21" t="s">
        <v>605</v>
      </c>
      <c r="R116" s="21" t="s">
        <v>605</v>
      </c>
      <c r="S116" s="19" t="n">
        <v>9000000</v>
      </c>
      <c r="T116" s="21" t="s">
        <v>605</v>
      </c>
      <c r="U116" s="21" t="s">
        <v>605</v>
      </c>
      <c r="V116" s="21" t="s">
        <v>605</v>
      </c>
      <c r="W116" s="21" t="s">
        <v>605</v>
      </c>
      <c r="X116" s="21" t="s">
        <v>605</v>
      </c>
      <c r="Y116" s="21" t="s">
        <v>605</v>
      </c>
      <c r="Z116" s="21" t="s">
        <v>605</v>
      </c>
      <c r="AA116" s="20" t="n">
        <f aca="false">DATE(YEAR(O116)+1,MONTH(O116),DAY(O116))</f>
        <v>44197</v>
      </c>
      <c r="AB116" s="0" t="n">
        <f aca="false">IF(G116="Trong nước", DATEDIF(DATE(YEAR(M116),MONTH(M116),1),DATE(YEAR(N116),MONTH(N116),1),"m"), DATEDIF(DATE(L116,1,1),DATE(YEAR(N116),MONTH(N116),1),"m"))</f>
        <v>180</v>
      </c>
      <c r="AC116" s="0" t="str">
        <f aca="false">VLOOKUP(AB116,[1]Parameters!$A$2:$B$7,2,1)</f>
        <v>&gt;=180</v>
      </c>
      <c r="AD116" s="22" t="n">
        <f aca="false">IF(J116&lt;=[1]Parameters!$Y$2,INDEX('[1]Bieu phi VCX'!$D$8:$N$33,MATCH(E116,'[1]Bieu phi VCX'!$A$8:$A$33,0),MATCH(AC116,'[1]Bieu phi VCX'!$D$7:$I$7,)),INDEX('[1]Bieu phi VCX'!$J$8:$O$33,MATCH(E116,'[1]Bieu phi VCX'!$A$8:$A$33,0),MATCH(AC116,'[1]Bieu phi VCX'!$J$7:$O$7,)))</f>
        <v>0.042</v>
      </c>
      <c r="AE116" s="22" t="n">
        <f aca="false">IF(Q116="Y",[1]Parameters!$Z$2,0)</f>
        <v>0.0005</v>
      </c>
      <c r="AF116" s="22" t="n">
        <f aca="false">IF(R116="Y", INDEX('[1]Bieu phi VCX'!$R$8:$W$33,MATCH(E116,'[1]Bieu phi VCX'!$A$8:$A$33,0),MATCH(AC116,'[1]Bieu phi VCX'!$R$7:$W$7,0)), 0)</f>
        <v>0.005</v>
      </c>
      <c r="AG116" s="19" t="n">
        <f aca="false">VLOOKUP(S116,[1]Parameters!$F$2:$G$5,2,0)</f>
        <v>1400000</v>
      </c>
      <c r="AH116" s="22" t="n">
        <f aca="false">IF(T116="Y", INDEX('[1]Bieu phi VCX'!$X$8:$AC$33,MATCH(E116,'[1]Bieu phi VCX'!$A$8:$A$33,0),MATCH(AC116,'[1]Bieu phi VCX'!$X$7:$AC$7,0)),0)</f>
        <v>0.004</v>
      </c>
      <c r="AI116" s="23" t="n">
        <f aca="false">IF(U116="Y",INDEX('[1]Bieu phi VCX'!$AJ$8:$AL$33,MATCH(E116,'[1]Bieu phi VCX'!$A$8:$A$33,0),MATCH(VLOOKUP(F116,[1]Parameters!$I$2:$J$4,2),'[1]Bieu phi VCX'!$AJ$7:$AL$7,0))-AD116, 0)</f>
        <v>0.008</v>
      </c>
      <c r="AJ116" s="0" t="n">
        <f aca="false">IF(V116="Y",[1]Parameters!$AA$2,1)</f>
        <v>1.5</v>
      </c>
      <c r="AK116" s="22" t="n">
        <f aca="false">IF(W116="Y", INDEX('[1]Bieu phi VCX'!$AE$8:$AE$33,MATCH(E116,'[1]Bieu phi VCX'!$A$8:$A$33,0),0),0)</f>
        <v>0.0025</v>
      </c>
      <c r="AL116" s="22" t="n">
        <f aca="false">IF(X116="Y",IF(AB116&lt;120,IF(OR(E116='[1]Bieu phi VCX'!$A$24,E116='[1]Bieu phi VCX'!$A$25,E116='[1]Bieu phi VCX'!$A$27),0.2%,IF(OR(AND(OR(H116="SEDAN",H116="HATCHBACK"),J116&gt;[1]Parameters!$AB$2),AND(OR(H116="SEDAN",H116="HATCHBACK"),I116="GERMANY")),INDEX('[1]Bieu phi VCX'!$AF$8:$AF$33,MATCH(E116,'[1]Bieu phi VCX'!$A$8:$A$33,0),0),INDEX('[1]Bieu phi VCX'!$AG$8:$AG$33,MATCH(E116,'[1]Bieu phi VCX'!$A$8:$A$33,0),0))),INDEX('[1]Bieu phi VCX'!$AH$8:$AH$33,MATCH(E116,'[1]Bieu phi VCX'!$A$8:$A$33,0),0)),0)</f>
        <v>0.0015</v>
      </c>
      <c r="AM116" s="22" t="n">
        <f aca="false">IF(Y116="Y",IF(P116-O116&gt;[1]Parameters!$AC$2,1.5%*15/365,1.5%*(P116-O116)/365),0)</f>
        <v>0.000616438356164384</v>
      </c>
      <c r="AN116" s="24" t="n">
        <f aca="false">IF(Z116="Y",[1]Parameters!$AD$2,0)</f>
        <v>0.003</v>
      </c>
      <c r="AO116" s="25" t="n">
        <f aca="false">IF(P116&lt;=AA116,VLOOKUP(DATEDIF(O116,P116,"m"),[1]Parameters!$L$2:$M$6,2,1),(DATEDIF(O116,P116,"m")+1)/12)</f>
        <v>1</v>
      </c>
      <c r="AP116" s="26" t="n">
        <f aca="false">(AJ116*(SUM(AD116,AE116,AF116,AH116,AI116,AK116,AL116,AN116)*K116+AG116)+AM116*K116)*AO116</f>
        <v>12136643.8356164</v>
      </c>
      <c r="AQ116" s="27" t="s">
        <v>607</v>
      </c>
    </row>
    <row r="117" customFormat="false" ht="13.8" hidden="false" customHeight="false" outlineLevel="0" collapsed="false">
      <c r="A117" s="17" t="s">
        <v>613</v>
      </c>
      <c r="B117" s="17" t="s">
        <v>600</v>
      </c>
      <c r="C117" s="0" t="s">
        <v>523</v>
      </c>
      <c r="D117" s="17" t="s">
        <v>554</v>
      </c>
      <c r="E117" s="18" t="s">
        <v>620</v>
      </c>
      <c r="F117" s="19" t="n">
        <v>0</v>
      </c>
      <c r="G117" s="18" t="s">
        <v>602</v>
      </c>
      <c r="H117" s="18" t="s">
        <v>621</v>
      </c>
      <c r="I117" s="18" t="s">
        <v>604</v>
      </c>
      <c r="J117" s="19" t="n">
        <v>410000000</v>
      </c>
      <c r="K117" s="19" t="n">
        <v>400000000</v>
      </c>
      <c r="L117" s="0" t="n">
        <v>2020</v>
      </c>
      <c r="M117" s="20" t="n">
        <v>43831</v>
      </c>
      <c r="N117" s="20" t="n">
        <v>43831</v>
      </c>
      <c r="O117" s="20" t="n">
        <v>43831</v>
      </c>
      <c r="P117" s="20" t="n">
        <v>44196</v>
      </c>
      <c r="Q117" s="21" t="s">
        <v>605</v>
      </c>
      <c r="R117" s="21" t="s">
        <v>605</v>
      </c>
      <c r="S117" s="19" t="s">
        <v>606</v>
      </c>
      <c r="T117" s="21" t="s">
        <v>605</v>
      </c>
      <c r="U117" s="21" t="s">
        <v>605</v>
      </c>
      <c r="V117" s="21" t="s">
        <v>605</v>
      </c>
      <c r="W117" s="21" t="s">
        <v>605</v>
      </c>
      <c r="X117" s="21" t="s">
        <v>605</v>
      </c>
      <c r="Y117" s="21" t="s">
        <v>605</v>
      </c>
      <c r="Z117" s="21" t="s">
        <v>605</v>
      </c>
      <c r="AA117" s="20" t="n">
        <f aca="false">DATE(YEAR(O117)+1,MONTH(O117),DAY(O117))</f>
        <v>44197</v>
      </c>
      <c r="AB117" s="0" t="n">
        <f aca="false">IF(G117="Trong nước", DATEDIF(DATE(YEAR(M117),MONTH(M117),1),DATE(YEAR(N117),MONTH(N117),1),"m"), DATEDIF(DATE(L117,1,1),DATE(YEAR(N117),MONTH(N117),1),"m"))</f>
        <v>0</v>
      </c>
      <c r="AC117" s="0" t="str">
        <f aca="false">VLOOKUP(AB117,[1]Parameters!$A$2:$B$6,2,1)</f>
        <v>&lt;6</v>
      </c>
      <c r="AD117" s="22" t="n">
        <f aca="false">IF(J117&lt;=[1]Parameters!$Y$2,INDEX('[1]Bieu phi VCX'!$D$8:$N$33,MATCH(E117,'[1]Bieu phi VCX'!$A$8:$A$33,0),MATCH(AC117,'[1]Bieu phi VCX'!$D$7:$I$7,)),INDEX('[1]Bieu phi VCX'!$J$8:$O$33,MATCH(E117,'[1]Bieu phi VCX'!$A$8:$A$33,0),MATCH(AC117,'[1]Bieu phi VCX'!$J$7:$O$7,)))</f>
        <v>0.024</v>
      </c>
      <c r="AE117" s="22" t="n">
        <f aca="false">IF(Q117="Y",[1]Parameters!$Z$2,0)</f>
        <v>0.0005</v>
      </c>
      <c r="AF117" s="22" t="n">
        <f aca="false">IF(R117="Y", INDEX('[1]Bieu phi VCX'!$R$8:$W$33,MATCH(E117,'[1]Bieu phi VCX'!$A$8:$A$33,0),MATCH(AC117,'[1]Bieu phi VCX'!$R$7:$V$7,0)), 0)</f>
        <v>0</v>
      </c>
      <c r="AG117" s="19" t="n">
        <f aca="false">VLOOKUP(S117,[1]Parameters!$F$2:$G$5,2,0)</f>
        <v>0</v>
      </c>
      <c r="AH117" s="22" t="n">
        <f aca="false">IF(T117="Y", INDEX('[1]Bieu phi VCX'!$X$8:$AB$33,MATCH(E117,'[1]Bieu phi VCX'!$A$8:$A$33,0),MATCH(AC117,'[1]Bieu phi VCX'!$X$7:$AB$7,0)),0)</f>
        <v>0.001</v>
      </c>
      <c r="AI117" s="23" t="n">
        <f aca="false">IF(U117="Y",INDEX('[1]Bieu phi VCX'!$AJ$8:$AL$33,MATCH(E117,'[1]Bieu phi VCX'!$A$8:$A$33,0),MATCH(VLOOKUP(F117,[1]Parameters!$I$2:$J$4,2),'[1]Bieu phi VCX'!$AJ$7:$AL$7,0))-AD117, 0)</f>
        <v>0.026</v>
      </c>
      <c r="AJ117" s="0" t="n">
        <f aca="false">IF(V117="Y",[1]Parameters!$AA$2,1)</f>
        <v>1.5</v>
      </c>
      <c r="AK117" s="22" t="n">
        <f aca="false">IF(W117="Y", INDEX('[1]Bieu phi VCX'!$AE$8:$AE$33,MATCH(E117,'[1]Bieu phi VCX'!$A$8:$A$33,0),0),0)</f>
        <v>0.0025</v>
      </c>
      <c r="AL117" s="22" t="n">
        <f aca="false">IF(X117="Y",IF(AB117&lt;120,IF(OR(E117='[1]Bieu phi VCX'!$A$24,E117='[1]Bieu phi VCX'!$A$25,E117='[1]Bieu phi VCX'!$A$27),0.2%,IF(OR(AND(OR(H117="SEDAN",H117="HATCHBACK"),J117&gt;[1]Parameters!$AB$2),AND(OR(H117="SEDAN",H117="HATCHBACK"),I117="GERMANY")),INDEX('[1]Bieu phi VCX'!$AF$8:$AF$33,MATCH(E117,'[1]Bieu phi VCX'!$A$8:$A$33,0),0),INDEX('[1]Bieu phi VCX'!$AG$8:$AG$33,MATCH(E117,'[1]Bieu phi VCX'!$A$8:$A$33,0),0))),INDEX('[1]Bieu phi VCX'!$AH$8:$AH$33,MATCH(E117,'[1]Bieu phi VCX'!$A$8:$A$33,0),0)),0)</f>
        <v>0.0005</v>
      </c>
      <c r="AM117" s="22" t="n">
        <f aca="false">IF(Y117="Y",IF(P117-O117&gt;[1]Parameters!$AC$2,1.5%*15/365,1.5%*(P117-O117)/365),0)</f>
        <v>0.000616438356164384</v>
      </c>
      <c r="AN117" s="24" t="n">
        <f aca="false">IF(Z117="Y",[1]Parameters!$AD$2,0)</f>
        <v>0.003</v>
      </c>
      <c r="AO117" s="25" t="n">
        <f aca="false">IF(P117&lt;=AA117,VLOOKUP(DATEDIF(O117,P117,"m"),[1]Parameters!$L$2:$M$6,2,1),(DATEDIF(O117,P117,"m")+1)/12)</f>
        <v>1</v>
      </c>
      <c r="AP117" s="26" t="n">
        <f aca="false">(AJ117*(SUM(AD117,AE117,AF117,AH117,AI117,AK117,AL117,AN117)*K117+AG117)+AM117*K117)*AO117</f>
        <v>34746575.3424658</v>
      </c>
      <c r="AQ117" s="27" t="s">
        <v>607</v>
      </c>
    </row>
    <row r="118" customFormat="false" ht="13.8" hidden="false" customHeight="false" outlineLevel="0" collapsed="false">
      <c r="A118" s="17"/>
      <c r="B118" s="17" t="s">
        <v>608</v>
      </c>
      <c r="C118" s="0" t="s">
        <v>523</v>
      </c>
      <c r="D118" s="17" t="s">
        <v>554</v>
      </c>
      <c r="E118" s="18" t="s">
        <v>620</v>
      </c>
      <c r="F118" s="19" t="n">
        <v>0</v>
      </c>
      <c r="G118" s="18" t="s">
        <v>602</v>
      </c>
      <c r="H118" s="18" t="s">
        <v>621</v>
      </c>
      <c r="I118" s="18" t="s">
        <v>604</v>
      </c>
      <c r="J118" s="19" t="n">
        <v>500000000</v>
      </c>
      <c r="K118" s="19" t="n">
        <v>400000000</v>
      </c>
      <c r="L118" s="0" t="n">
        <v>2017</v>
      </c>
      <c r="M118" s="20" t="n">
        <v>42736</v>
      </c>
      <c r="N118" s="20" t="n">
        <v>43831</v>
      </c>
      <c r="O118" s="20" t="n">
        <v>43831</v>
      </c>
      <c r="P118" s="20" t="n">
        <v>44196</v>
      </c>
      <c r="Q118" s="21" t="s">
        <v>605</v>
      </c>
      <c r="R118" s="21" t="s">
        <v>605</v>
      </c>
      <c r="S118" s="19" t="s">
        <v>606</v>
      </c>
      <c r="T118" s="21" t="s">
        <v>605</v>
      </c>
      <c r="U118" s="21" t="s">
        <v>605</v>
      </c>
      <c r="V118" s="21" t="s">
        <v>605</v>
      </c>
      <c r="W118" s="21" t="s">
        <v>605</v>
      </c>
      <c r="X118" s="21" t="s">
        <v>605</v>
      </c>
      <c r="Y118" s="21" t="s">
        <v>605</v>
      </c>
      <c r="Z118" s="21" t="s">
        <v>605</v>
      </c>
      <c r="AA118" s="20" t="n">
        <f aca="false">DATE(YEAR(O118)+1,MONTH(O118),DAY(O118))</f>
        <v>44197</v>
      </c>
      <c r="AB118" s="0" t="n">
        <f aca="false">IF(G118="Trong nước", DATEDIF(DATE(YEAR(M118),MONTH(M118),1),DATE(YEAR(N118),MONTH(N118),1),"m"), DATEDIF(DATE(L118,1,1),DATE(YEAR(N118),MONTH(N118),1),"m"))</f>
        <v>36</v>
      </c>
      <c r="AC118" s="0" t="str">
        <f aca="false">VLOOKUP(AB118,[1]Parameters!$A$2:$B$6,2,1)</f>
        <v>36-72</v>
      </c>
      <c r="AD118" s="22" t="n">
        <f aca="false">IF(J118&lt;=[1]Parameters!$Y$2,INDEX('[1]Bieu phi VCX'!$D$8:$N$33,MATCH(E118,'[1]Bieu phi VCX'!$A$8:$A$33,0),MATCH(AC118,'[1]Bieu phi VCX'!$D$7:$I$7,)),INDEX('[1]Bieu phi VCX'!$J$8:$O$33,MATCH(E118,'[1]Bieu phi VCX'!$A$8:$A$33,0),MATCH(AC118,'[1]Bieu phi VCX'!$J$7:$O$7,)))</f>
        <v>0.027</v>
      </c>
      <c r="AE118" s="22" t="n">
        <f aca="false">IF(Q118="Y",[1]Parameters!$Z$2,0)</f>
        <v>0.0005</v>
      </c>
      <c r="AF118" s="22" t="n">
        <f aca="false">IF(R118="Y", INDEX('[1]Bieu phi VCX'!$R$8:$W$33,MATCH(E118,'[1]Bieu phi VCX'!$A$8:$A$33,0),MATCH(AC118,'[1]Bieu phi VCX'!$R$7:$V$7,0)), 0)</f>
        <v>0.002</v>
      </c>
      <c r="AG118" s="19" t="n">
        <f aca="false">VLOOKUP(S118,[1]Parameters!$F$2:$G$5,2,0)</f>
        <v>0</v>
      </c>
      <c r="AH118" s="22" t="n">
        <f aca="false">IF(T118="Y", INDEX('[1]Bieu phi VCX'!$X$8:$AB$33,MATCH(E118,'[1]Bieu phi VCX'!$A$8:$A$33,0),MATCH(AC118,'[1]Bieu phi VCX'!$X$7:$AB$7,0)),0)</f>
        <v>0.002</v>
      </c>
      <c r="AI118" s="23" t="n">
        <f aca="false">IF(U118="Y",INDEX('[1]Bieu phi VCX'!$AJ$8:$AL$33,MATCH(E118,'[1]Bieu phi VCX'!$A$8:$A$33,0),MATCH(VLOOKUP(F118,[1]Parameters!$I$2:$J$4,2),'[1]Bieu phi VCX'!$AJ$7:$AL$7,0))-AD118, 0)</f>
        <v>0.023</v>
      </c>
      <c r="AJ118" s="0" t="n">
        <f aca="false">IF(V118="Y",[1]Parameters!$AA$2,1)</f>
        <v>1.5</v>
      </c>
      <c r="AK118" s="22" t="n">
        <f aca="false">IF(W118="Y", INDEX('[1]Bieu phi VCX'!$AE$8:$AE$33,MATCH(E118,'[1]Bieu phi VCX'!$A$8:$A$33,0),0),0)</f>
        <v>0.0025</v>
      </c>
      <c r="AL118" s="22" t="n">
        <f aca="false">IF(X118="Y",IF(AB118&lt;120,IF(OR(E118='[1]Bieu phi VCX'!$A$24,E118='[1]Bieu phi VCX'!$A$25,E118='[1]Bieu phi VCX'!$A$27),0.2%,IF(OR(AND(OR(H118="SEDAN",H118="HATCHBACK"),J118&gt;[1]Parameters!$AB$2),AND(OR(H118="SEDAN",H118="HATCHBACK"),I118="GERMANY")),INDEX('[1]Bieu phi VCX'!$AF$8:$AF$33,MATCH(E118,'[1]Bieu phi VCX'!$A$8:$A$33,0),0),INDEX('[1]Bieu phi VCX'!$AG$8:$AG$33,MATCH(E118,'[1]Bieu phi VCX'!$A$8:$A$33,0),0))),INDEX('[1]Bieu phi VCX'!$AH$8:$AH$33,MATCH(E118,'[1]Bieu phi VCX'!$A$8:$A$33,0),0)),0)</f>
        <v>0.0005</v>
      </c>
      <c r="AM118" s="22" t="n">
        <f aca="false">IF(Y118="Y",IF(P118-O118&gt;[1]Parameters!$AC$2,1.5%*15/365,1.5%*(P118-O118)/365),0)</f>
        <v>0.000616438356164384</v>
      </c>
      <c r="AN118" s="24" t="n">
        <f aca="false">IF(Z118="Y",[1]Parameters!$AD$2,0)</f>
        <v>0.003</v>
      </c>
      <c r="AO118" s="25" t="n">
        <f aca="false">IF(P118&lt;=AA118,VLOOKUP(DATEDIF(O118,P118,"m"),[1]Parameters!$L$2:$M$6,2,1),(DATEDIF(O118,P118,"m")+1)/12)</f>
        <v>1</v>
      </c>
      <c r="AP118" s="26" t="n">
        <f aca="false">(AJ118*(SUM(AD118,AE118,AF118,AH118,AI118,AK118,AL118,AN118)*K118+AG118)+AM118*K118)*AO118</f>
        <v>36546575.3424658</v>
      </c>
      <c r="AQ118" s="27" t="s">
        <v>607</v>
      </c>
    </row>
    <row r="119" customFormat="false" ht="13.8" hidden="false" customHeight="false" outlineLevel="0" collapsed="false">
      <c r="A119" s="17"/>
      <c r="B119" s="17" t="s">
        <v>609</v>
      </c>
      <c r="C119" s="0" t="s">
        <v>523</v>
      </c>
      <c r="D119" s="17" t="s">
        <v>554</v>
      </c>
      <c r="E119" s="18" t="s">
        <v>620</v>
      </c>
      <c r="F119" s="19" t="n">
        <v>0</v>
      </c>
      <c r="G119" s="18" t="s">
        <v>602</v>
      </c>
      <c r="H119" s="18" t="s">
        <v>621</v>
      </c>
      <c r="I119" s="18" t="s">
        <v>604</v>
      </c>
      <c r="J119" s="19" t="n">
        <v>450000000</v>
      </c>
      <c r="K119" s="19" t="n">
        <v>400000000</v>
      </c>
      <c r="L119" s="0" t="n">
        <v>2014</v>
      </c>
      <c r="M119" s="20" t="n">
        <v>41640</v>
      </c>
      <c r="N119" s="20" t="n">
        <v>43831</v>
      </c>
      <c r="O119" s="20" t="n">
        <v>43831</v>
      </c>
      <c r="P119" s="20" t="n">
        <v>44196</v>
      </c>
      <c r="Q119" s="21" t="s">
        <v>605</v>
      </c>
      <c r="R119" s="21" t="s">
        <v>605</v>
      </c>
      <c r="S119" s="19" t="s">
        <v>606</v>
      </c>
      <c r="T119" s="21" t="s">
        <v>605</v>
      </c>
      <c r="U119" s="21" t="s">
        <v>605</v>
      </c>
      <c r="V119" s="21" t="s">
        <v>605</v>
      </c>
      <c r="W119" s="21" t="s">
        <v>605</v>
      </c>
      <c r="X119" s="21" t="s">
        <v>605</v>
      </c>
      <c r="Y119" s="21" t="s">
        <v>605</v>
      </c>
      <c r="Z119" s="21" t="s">
        <v>605</v>
      </c>
      <c r="AA119" s="20" t="n">
        <f aca="false">DATE(YEAR(O119)+1,MONTH(O119),DAY(O119))</f>
        <v>44197</v>
      </c>
      <c r="AB119" s="0" t="n">
        <f aca="false">IF(G119="Trong nước", DATEDIF(DATE(YEAR(M119),MONTH(M119),1),DATE(YEAR(N119),MONTH(N119),1),"m"), DATEDIF(DATE(L119,1,1),DATE(YEAR(N119),MONTH(N119),1),"m"))</f>
        <v>72</v>
      </c>
      <c r="AC119" s="0" t="str">
        <f aca="false">VLOOKUP(AB119,[1]Parameters!$A$2:$B$6,2,1)</f>
        <v>72-120</v>
      </c>
      <c r="AD119" s="22" t="n">
        <f aca="false">IF(J119&lt;=[1]Parameters!$Y$2,INDEX('[1]Bieu phi VCX'!$D$8:$N$33,MATCH(E119,'[1]Bieu phi VCX'!$A$8:$A$33,0),MATCH(AC119,'[1]Bieu phi VCX'!$D$7:$I$7,)),INDEX('[1]Bieu phi VCX'!$J$8:$O$33,MATCH(E119,'[1]Bieu phi VCX'!$A$8:$A$33,0),MATCH(AC119,'[1]Bieu phi VCX'!$J$7:$O$7,)))</f>
        <v>0.029</v>
      </c>
      <c r="AE119" s="22" t="n">
        <f aca="false">IF(Q119="Y",[1]Parameters!$Z$2,0)</f>
        <v>0.0005</v>
      </c>
      <c r="AF119" s="22" t="n">
        <f aca="false">IF(R119="Y", INDEX('[1]Bieu phi VCX'!$R$8:$W$33,MATCH(E119,'[1]Bieu phi VCX'!$A$8:$A$33,0),MATCH(AC119,'[1]Bieu phi VCX'!$R$7:$V$7,0)), 0)</f>
        <v>0.003</v>
      </c>
      <c r="AG119" s="19" t="n">
        <f aca="false">VLOOKUP(S119,[1]Parameters!$F$2:$G$5,2,0)</f>
        <v>0</v>
      </c>
      <c r="AH119" s="22" t="n">
        <f aca="false">IF(T119="Y", INDEX('[1]Bieu phi VCX'!$X$8:$AB$33,MATCH(E119,'[1]Bieu phi VCX'!$A$8:$A$33,0),MATCH(AC119,'[1]Bieu phi VCX'!$X$7:$AB$7,0)),0)</f>
        <v>0.003</v>
      </c>
      <c r="AI119" s="23" t="n">
        <f aca="false">IF(U119="Y",INDEX('[1]Bieu phi VCX'!$AJ$8:$AL$33,MATCH(E119,'[1]Bieu phi VCX'!$A$8:$A$33,0),MATCH(VLOOKUP(F119,[1]Parameters!$I$2:$J$4,2),'[1]Bieu phi VCX'!$AJ$7:$AL$7,0))-AD119, 0)</f>
        <v>0.021</v>
      </c>
      <c r="AJ119" s="0" t="n">
        <f aca="false">IF(V119="Y",[1]Parameters!$AA$2,1)</f>
        <v>1.5</v>
      </c>
      <c r="AK119" s="22" t="n">
        <f aca="false">IF(W119="Y", INDEX('[1]Bieu phi VCX'!$AE$8:$AE$33,MATCH(E119,'[1]Bieu phi VCX'!$A$8:$A$33,0),0),0)</f>
        <v>0.0025</v>
      </c>
      <c r="AL119" s="22" t="n">
        <f aca="false">IF(X119="Y",IF(AB119&lt;120,IF(OR(E119='[1]Bieu phi VCX'!$A$24,E119='[1]Bieu phi VCX'!$A$25,E119='[1]Bieu phi VCX'!$A$27),0.2%,IF(OR(AND(OR(H119="SEDAN",H119="HATCHBACK"),J119&gt;[1]Parameters!$AB$2),AND(OR(H119="SEDAN",H119="HATCHBACK"),I119="GERMANY")),INDEX('[1]Bieu phi VCX'!$AF$8:$AF$33,MATCH(E119,'[1]Bieu phi VCX'!$A$8:$A$33,0),0),INDEX('[1]Bieu phi VCX'!$AG$8:$AG$33,MATCH(E119,'[1]Bieu phi VCX'!$A$8:$A$33,0),0))),INDEX('[1]Bieu phi VCX'!$AH$8:$AH$33,MATCH(E119,'[1]Bieu phi VCX'!$A$8:$A$33,0),0)),0)</f>
        <v>0.0005</v>
      </c>
      <c r="AM119" s="22" t="n">
        <f aca="false">IF(Y119="Y",IF(P119-O119&gt;[1]Parameters!$AC$2,1.5%*15/365,1.5%*(P119-O119)/365),0)</f>
        <v>0.000616438356164384</v>
      </c>
      <c r="AN119" s="24" t="n">
        <f aca="false">IF(Z119="Y",[1]Parameters!$AD$2,0)</f>
        <v>0.003</v>
      </c>
      <c r="AO119" s="25" t="n">
        <f aca="false">IF(P119&lt;=AA119,VLOOKUP(DATEDIF(O119,P119,"m"),[1]Parameters!$L$2:$M$6,2,1),(DATEDIF(O119,P119,"m")+1)/12)</f>
        <v>1</v>
      </c>
      <c r="AP119" s="26" t="n">
        <f aca="false">(AJ119*(SUM(AD119,AE119,AF119,AH119,AI119,AK119,AL119,AN119)*K119+AG119)+AM119*K119)*AO119</f>
        <v>37746575.3424657</v>
      </c>
      <c r="AQ119" s="27" t="s">
        <v>607</v>
      </c>
    </row>
    <row r="120" customFormat="false" ht="13.8" hidden="false" customHeight="false" outlineLevel="0" collapsed="false">
      <c r="A120" s="17"/>
      <c r="B120" s="17" t="s">
        <v>610</v>
      </c>
      <c r="C120" s="0" t="s">
        <v>523</v>
      </c>
      <c r="D120" s="17" t="s">
        <v>554</v>
      </c>
      <c r="E120" s="18" t="s">
        <v>620</v>
      </c>
      <c r="F120" s="19" t="n">
        <v>0</v>
      </c>
      <c r="G120" s="18" t="s">
        <v>602</v>
      </c>
      <c r="H120" s="18" t="s">
        <v>621</v>
      </c>
      <c r="I120" s="18" t="s">
        <v>604</v>
      </c>
      <c r="J120" s="19" t="n">
        <v>600000000</v>
      </c>
      <c r="K120" s="19" t="n">
        <v>400000000</v>
      </c>
      <c r="L120" s="0" t="n">
        <v>2010</v>
      </c>
      <c r="M120" s="20" t="n">
        <v>40179</v>
      </c>
      <c r="N120" s="20" t="n">
        <v>43831</v>
      </c>
      <c r="O120" s="20" t="n">
        <v>43831</v>
      </c>
      <c r="P120" s="20" t="n">
        <v>44196</v>
      </c>
      <c r="Q120" s="21" t="s">
        <v>605</v>
      </c>
      <c r="R120" s="21" t="s">
        <v>605</v>
      </c>
      <c r="S120" s="19" t="s">
        <v>606</v>
      </c>
      <c r="T120" s="21" t="s">
        <v>605</v>
      </c>
      <c r="U120" s="21" t="s">
        <v>605</v>
      </c>
      <c r="V120" s="21" t="s">
        <v>605</v>
      </c>
      <c r="W120" s="21" t="s">
        <v>605</v>
      </c>
      <c r="X120" s="21" t="s">
        <v>605</v>
      </c>
      <c r="Y120" s="21" t="s">
        <v>605</v>
      </c>
      <c r="Z120" s="21" t="s">
        <v>605</v>
      </c>
      <c r="AA120" s="20" t="n">
        <f aca="false">DATE(YEAR(O120)+1,MONTH(O120),DAY(O120))</f>
        <v>44197</v>
      </c>
      <c r="AB120" s="0" t="n">
        <f aca="false">IF(G120="Trong nước", DATEDIF(DATE(YEAR(M120),MONTH(M120),1),DATE(YEAR(N120),MONTH(N120),1),"m"), DATEDIF(DATE(L120,1,1),DATE(YEAR(N120),MONTH(N120),1),"m"))</f>
        <v>120</v>
      </c>
      <c r="AC120" s="0" t="str">
        <f aca="false">VLOOKUP(AB120,[1]Parameters!$A$2:$B$6,2,1)</f>
        <v>&gt;=120</v>
      </c>
      <c r="AD120" s="22" t="n">
        <f aca="false">IF(J120&lt;=[1]Parameters!$Y$2,INDEX('[1]Bieu phi VCX'!$D$8:$N$33,MATCH(E120,'[1]Bieu phi VCX'!$A$8:$A$33,0),MATCH(AC120,'[1]Bieu phi VCX'!$D$7:$I$7,)),INDEX('[1]Bieu phi VCX'!$J$8:$O$33,MATCH(E120,'[1]Bieu phi VCX'!$A$8:$A$33,0),MATCH(AC120,'[1]Bieu phi VCX'!$J$7:$O$7,)))</f>
        <v>0.036</v>
      </c>
      <c r="AE120" s="22" t="n">
        <f aca="false">IF(Q120="Y",[1]Parameters!$Z$2,0)</f>
        <v>0.0005</v>
      </c>
      <c r="AF120" s="22" t="n">
        <f aca="false">IF(R120="Y", INDEX('[1]Bieu phi VCX'!$R$8:$W$33,MATCH(E120,'[1]Bieu phi VCX'!$A$8:$A$33,0),MATCH(AC120,'[1]Bieu phi VCX'!$R$7:$V$7,0)), 0)</f>
        <v>0.004</v>
      </c>
      <c r="AG120" s="19" t="n">
        <f aca="false">VLOOKUP(S120,[1]Parameters!$F$2:$G$5,2,0)</f>
        <v>0</v>
      </c>
      <c r="AH120" s="22" t="n">
        <f aca="false">IF(T120="Y", INDEX('[1]Bieu phi VCX'!$X$8:$AB$33,MATCH(E120,'[1]Bieu phi VCX'!$A$8:$A$33,0),MATCH(AC120,'[1]Bieu phi VCX'!$X$7:$AB$7,0)),0)</f>
        <v>0.004</v>
      </c>
      <c r="AI120" s="23" t="n">
        <f aca="false">IF(U120="Y",INDEX('[1]Bieu phi VCX'!$AJ$8:$AL$33,MATCH(E120,'[1]Bieu phi VCX'!$A$8:$A$33,0),MATCH(VLOOKUP(F120,[1]Parameters!$I$2:$J$4,2),'[1]Bieu phi VCX'!$AJ$7:$AL$7,0))-AD120, 0)</f>
        <v>0.014</v>
      </c>
      <c r="AJ120" s="0" t="n">
        <f aca="false">IF(V120="Y",[1]Parameters!$AA$2,1)</f>
        <v>1.5</v>
      </c>
      <c r="AK120" s="22" t="n">
        <f aca="false">IF(W120="Y", INDEX('[1]Bieu phi VCX'!$AE$8:$AE$33,MATCH(E120,'[1]Bieu phi VCX'!$A$8:$A$33,0),0),0)</f>
        <v>0.0025</v>
      </c>
      <c r="AL120" s="22" t="n">
        <f aca="false">IF(X120="Y",IF(AB120&lt;120,IF(OR(E120='[1]Bieu phi VCX'!$A$24,E120='[1]Bieu phi VCX'!$A$25,E120='[1]Bieu phi VCX'!$A$27),0.2%,IF(OR(AND(OR(H120="SEDAN",H120="HATCHBACK"),J120&gt;[1]Parameters!$AB$2),AND(OR(H120="SEDAN",H120="HATCHBACK"),I120="GERMANY")),INDEX('[1]Bieu phi VCX'!$AF$8:$AF$33,MATCH(E120,'[1]Bieu phi VCX'!$A$8:$A$33,0),0),INDEX('[1]Bieu phi VCX'!$AG$8:$AG$33,MATCH(E120,'[1]Bieu phi VCX'!$A$8:$A$33,0),0))),INDEX('[1]Bieu phi VCX'!$AH$8:$AH$33,MATCH(E120,'[1]Bieu phi VCX'!$A$8:$A$33,0),0)),0)</f>
        <v>0.0015</v>
      </c>
      <c r="AM120" s="22" t="n">
        <f aca="false">IF(Y120="Y",IF(P120-O120&gt;[1]Parameters!$AC$2,1.5%*15/365,1.5%*(P120-O120)/365),0)</f>
        <v>0.000616438356164384</v>
      </c>
      <c r="AN120" s="24" t="n">
        <f aca="false">IF(Z120="Y",[1]Parameters!$AD$2,0)</f>
        <v>0.003</v>
      </c>
      <c r="AO120" s="25" t="n">
        <f aca="false">IF(P120&lt;=AA120,VLOOKUP(DATEDIF(O120,P120,"m"),[1]Parameters!$L$2:$M$6,2,1),(DATEDIF(O120,P120,"m")+1)/12)</f>
        <v>1</v>
      </c>
      <c r="AP120" s="26" t="n">
        <f aca="false">(AJ120*(SUM(AD120,AE120,AF120,AH120,AI120,AK120,AL120,AN120)*K120+AG120)+AM120*K120)*AO120</f>
        <v>39546575.3424658</v>
      </c>
      <c r="AQ120" s="27" t="s">
        <v>607</v>
      </c>
    </row>
    <row r="121" customFormat="false" ht="13.8" hidden="false" customHeight="false" outlineLevel="0" collapsed="false">
      <c r="A121" s="17"/>
      <c r="B121" s="17" t="s">
        <v>611</v>
      </c>
      <c r="C121" s="0" t="s">
        <v>523</v>
      </c>
      <c r="D121" s="17" t="s">
        <v>554</v>
      </c>
      <c r="E121" s="18" t="s">
        <v>620</v>
      </c>
      <c r="F121" s="19" t="n">
        <v>0</v>
      </c>
      <c r="G121" s="18" t="s">
        <v>602</v>
      </c>
      <c r="H121" s="18" t="s">
        <v>621</v>
      </c>
      <c r="I121" s="18" t="s">
        <v>604</v>
      </c>
      <c r="J121" s="19" t="n">
        <v>600000000</v>
      </c>
      <c r="K121" s="19" t="n">
        <v>100000000</v>
      </c>
      <c r="L121" s="0" t="n">
        <v>2005</v>
      </c>
      <c r="M121" s="20" t="n">
        <v>38353</v>
      </c>
      <c r="N121" s="20" t="n">
        <v>43831</v>
      </c>
      <c r="O121" s="20" t="n">
        <v>43831</v>
      </c>
      <c r="P121" s="20" t="n">
        <v>44196</v>
      </c>
      <c r="Q121" s="21" t="s">
        <v>605</v>
      </c>
      <c r="R121" s="21" t="s">
        <v>605</v>
      </c>
      <c r="S121" s="19" t="n">
        <v>9000000</v>
      </c>
      <c r="T121" s="21" t="s">
        <v>605</v>
      </c>
      <c r="U121" s="21" t="s">
        <v>605</v>
      </c>
      <c r="V121" s="21" t="s">
        <v>605</v>
      </c>
      <c r="W121" s="21" t="s">
        <v>605</v>
      </c>
      <c r="X121" s="21" t="s">
        <v>605</v>
      </c>
      <c r="Y121" s="21" t="s">
        <v>605</v>
      </c>
      <c r="Z121" s="21" t="s">
        <v>605</v>
      </c>
      <c r="AA121" s="20" t="n">
        <f aca="false">DATE(YEAR(O121)+1,MONTH(O121),DAY(O121))</f>
        <v>44197</v>
      </c>
      <c r="AB121" s="0" t="n">
        <f aca="false">IF(G121="Trong nước", DATEDIF(DATE(YEAR(M121),MONTH(M121),1),DATE(YEAR(N121),MONTH(N121),1),"m"), DATEDIF(DATE(L121,1,1),DATE(YEAR(N121),MONTH(N121),1),"m"))</f>
        <v>180</v>
      </c>
      <c r="AC121" s="0" t="str">
        <f aca="false">VLOOKUP(AB121,[1]Parameters!$A$2:$B$7,2,1)</f>
        <v>&gt;=180</v>
      </c>
      <c r="AD121" s="22" t="n">
        <f aca="false">IF(J121&lt;=[1]Parameters!$Y$2,INDEX('[1]Bieu phi VCX'!$D$8:$N$33,MATCH(E121,'[1]Bieu phi VCX'!$A$8:$A$33,0),MATCH(AC121,'[1]Bieu phi VCX'!$D$7:$I$7,)),INDEX('[1]Bieu phi VCX'!$J$8:$O$33,MATCH(E121,'[1]Bieu phi VCX'!$A$8:$A$33,0),MATCH(AC121,'[1]Bieu phi VCX'!$J$7:$O$7,)))</f>
        <v>0.036</v>
      </c>
      <c r="AE121" s="22" t="n">
        <f aca="false">IF(Q121="Y",[1]Parameters!$Z$2,0)</f>
        <v>0.0005</v>
      </c>
      <c r="AF121" s="22" t="n">
        <f aca="false">IF(R121="Y", INDEX('[1]Bieu phi VCX'!$R$8:$W$33,MATCH(E121,'[1]Bieu phi VCX'!$A$8:$A$33,0),MATCH(AC121,'[1]Bieu phi VCX'!$R$7:$W$7,0)), 0)</f>
        <v>0.005</v>
      </c>
      <c r="AG121" s="19" t="n">
        <f aca="false">VLOOKUP(S121,[1]Parameters!$F$2:$G$5,2,0)</f>
        <v>1400000</v>
      </c>
      <c r="AH121" s="22" t="n">
        <f aca="false">IF(T121="Y", INDEX('[1]Bieu phi VCX'!$X$8:$AC$33,MATCH(E121,'[1]Bieu phi VCX'!$A$8:$A$33,0),MATCH(AC121,'[1]Bieu phi VCX'!$X$7:$AC$7,0)),0)</f>
        <v>0.004</v>
      </c>
      <c r="AI121" s="23" t="n">
        <f aca="false">IF(U121="Y",INDEX('[1]Bieu phi VCX'!$AJ$8:$AL$33,MATCH(E121,'[1]Bieu phi VCX'!$A$8:$A$33,0),MATCH(VLOOKUP(F121,[1]Parameters!$I$2:$J$4,2),'[1]Bieu phi VCX'!$AJ$7:$AL$7,0))-AD121, 0)</f>
        <v>0.014</v>
      </c>
      <c r="AJ121" s="0" t="n">
        <f aca="false">IF(V121="Y",[1]Parameters!$AA$2,1)</f>
        <v>1.5</v>
      </c>
      <c r="AK121" s="22" t="n">
        <f aca="false">IF(W121="Y", INDEX('[1]Bieu phi VCX'!$AE$8:$AE$33,MATCH(E121,'[1]Bieu phi VCX'!$A$8:$A$33,0),0),0)</f>
        <v>0.0025</v>
      </c>
      <c r="AL121" s="22" t="n">
        <f aca="false">IF(X121="Y",IF(AB121&lt;120,IF(OR(E121='[1]Bieu phi VCX'!$A$24,E121='[1]Bieu phi VCX'!$A$25,E121='[1]Bieu phi VCX'!$A$27),0.2%,IF(OR(AND(OR(H121="SEDAN",H121="HATCHBACK"),J121&gt;[1]Parameters!$AB$2),AND(OR(H121="SEDAN",H121="HATCHBACK"),I121="GERMANY")),INDEX('[1]Bieu phi VCX'!$AF$8:$AF$33,MATCH(E121,'[1]Bieu phi VCX'!$A$8:$A$33,0),0),INDEX('[1]Bieu phi VCX'!$AG$8:$AG$33,MATCH(E121,'[1]Bieu phi VCX'!$A$8:$A$33,0),0))),INDEX('[1]Bieu phi VCX'!$AH$8:$AH$33,MATCH(E121,'[1]Bieu phi VCX'!$A$8:$A$33,0),0)),0)</f>
        <v>0.0015</v>
      </c>
      <c r="AM121" s="22" t="n">
        <f aca="false">IF(Y121="Y",IF(P121-O121&gt;[1]Parameters!$AC$2,1.5%*15/365,1.5%*(P121-O121)/365),0)</f>
        <v>0.000616438356164384</v>
      </c>
      <c r="AN121" s="24" t="n">
        <f aca="false">IF(Z121="Y",[1]Parameters!$AD$2,0)</f>
        <v>0.003</v>
      </c>
      <c r="AO121" s="25" t="n">
        <f aca="false">IF(P121&lt;=AA121,VLOOKUP(DATEDIF(O121,P121,"m"),[1]Parameters!$L$2:$M$6,2,1),(DATEDIF(O121,P121,"m")+1)/12)</f>
        <v>1</v>
      </c>
      <c r="AP121" s="26" t="n">
        <f aca="false">(AJ121*(SUM(AD121,AE121,AF121,AH121,AI121,AK121,AL121,AN121)*K121+AG121)+AM121*K121)*AO121</f>
        <v>12136643.8356164</v>
      </c>
      <c r="AQ121" s="27" t="s">
        <v>607</v>
      </c>
    </row>
    <row r="122" customFormat="false" ht="13.8" hidden="false" customHeight="false" outlineLevel="0" collapsed="false">
      <c r="A122" s="17" t="s">
        <v>599</v>
      </c>
      <c r="B122" s="17" t="s">
        <v>600</v>
      </c>
      <c r="C122" s="0" t="s">
        <v>523</v>
      </c>
      <c r="D122" s="17" t="s">
        <v>531</v>
      </c>
      <c r="E122" s="18" t="s">
        <v>622</v>
      </c>
      <c r="F122" s="19" t="n">
        <v>0</v>
      </c>
      <c r="G122" s="18" t="s">
        <v>602</v>
      </c>
      <c r="H122" s="18" t="s">
        <v>212</v>
      </c>
      <c r="I122" s="18" t="s">
        <v>604</v>
      </c>
      <c r="J122" s="19" t="n">
        <v>390000000</v>
      </c>
      <c r="K122" s="19" t="n">
        <v>100000000</v>
      </c>
      <c r="L122" s="0" t="n">
        <v>2020</v>
      </c>
      <c r="M122" s="20" t="n">
        <v>43831</v>
      </c>
      <c r="N122" s="20" t="n">
        <v>43831</v>
      </c>
      <c r="O122" s="20" t="n">
        <v>43831</v>
      </c>
      <c r="P122" s="20" t="n">
        <v>44196</v>
      </c>
      <c r="Q122" s="21" t="s">
        <v>605</v>
      </c>
      <c r="R122" s="21" t="s">
        <v>605</v>
      </c>
      <c r="S122" s="19" t="s">
        <v>606</v>
      </c>
      <c r="T122" s="21" t="s">
        <v>605</v>
      </c>
      <c r="U122" s="21" t="s">
        <v>605</v>
      </c>
      <c r="V122" s="21" t="s">
        <v>605</v>
      </c>
      <c r="W122" s="21" t="s">
        <v>605</v>
      </c>
      <c r="X122" s="21" t="s">
        <v>605</v>
      </c>
      <c r="Y122" s="21" t="s">
        <v>605</v>
      </c>
      <c r="Z122" s="21" t="s">
        <v>605</v>
      </c>
      <c r="AA122" s="20" t="n">
        <f aca="false">DATE(YEAR(O122)+1,MONTH(O122),DAY(O122))</f>
        <v>44197</v>
      </c>
      <c r="AB122" s="0" t="n">
        <f aca="false">IF(G122="Trong nước", DATEDIF(DATE(YEAR(M122),MONTH(M122),1),DATE(YEAR(N122),MONTH(N122),1),"m"), DATEDIF(DATE(L122,1,1),DATE(YEAR(N122),MONTH(N122),1),"m"))</f>
        <v>0</v>
      </c>
      <c r="AC122" s="0" t="str">
        <f aca="false">VLOOKUP(AB122,[1]Parameters!$A$2:$B$6,2,1)</f>
        <v>&lt;6</v>
      </c>
      <c r="AD122" s="22" t="n">
        <f aca="false">IF(J122&lt;=[1]Parameters!$Y$2,INDEX('[1]Bieu phi VCX'!$D$8:$N$33,MATCH(E122,'[1]Bieu phi VCX'!$A$8:$A$33,0),MATCH(AC122,'[1]Bieu phi VCX'!$D$7:$I$7,)),INDEX('[1]Bieu phi VCX'!$J$8:$O$33,MATCH(E122,'[1]Bieu phi VCX'!$A$8:$A$33,0),MATCH(AC122,'[1]Bieu phi VCX'!$J$7:$O$7,)))</f>
        <v>0.025</v>
      </c>
      <c r="AE122" s="22" t="n">
        <f aca="false">IF(Q122="Y",[1]Parameters!$Z$2,0)</f>
        <v>0.0005</v>
      </c>
      <c r="AF122" s="22" t="n">
        <f aca="false">IF(R122="Y", INDEX('[1]Bieu phi VCX'!$R$8:$W$33,MATCH(E122,'[1]Bieu phi VCX'!$A$8:$A$33,0),MATCH(AC122,'[1]Bieu phi VCX'!$R$7:$V$7,0)), 0)</f>
        <v>0</v>
      </c>
      <c r="AG122" s="19" t="n">
        <f aca="false">VLOOKUP(S122,[1]Parameters!$F$2:$G$5,2,0)</f>
        <v>0</v>
      </c>
      <c r="AH122" s="22" t="n">
        <f aca="false">IF(T122="Y", INDEX('[1]Bieu phi VCX'!$X$8:$AB$33,MATCH(E122,'[1]Bieu phi VCX'!$A$8:$A$33,0),MATCH(AC122,'[1]Bieu phi VCX'!$X$7:$AB$7,0)),0)</f>
        <v>0.001</v>
      </c>
      <c r="AI122" s="23" t="n">
        <f aca="false">IF(U122="Y",INDEX('[1]Bieu phi VCX'!$AJ$8:$AL$33,MATCH(E122,'[1]Bieu phi VCX'!$A$8:$A$33,0),MATCH(VLOOKUP(F122,[1]Parameters!$I$2:$J$4,2),'[1]Bieu phi VCX'!$AJ$7:$AL$7,0))-AD122, 0)</f>
        <v>0.025</v>
      </c>
      <c r="AJ122" s="0" t="n">
        <f aca="false">IF(V122="Y",[1]Parameters!$AA$2,1)</f>
        <v>1.5</v>
      </c>
      <c r="AK122" s="22" t="n">
        <f aca="false">IF(W122="Y", INDEX('[1]Bieu phi VCX'!$AE$8:$AE$33,MATCH(E122,'[1]Bieu phi VCX'!$A$8:$A$33,0),0),0)</f>
        <v>0.0025</v>
      </c>
      <c r="AL122" s="22" t="n">
        <f aca="false">IF(X122="Y",IF(AB122&lt;120,IF(OR(E122='[1]Bieu phi VCX'!$A$24,E122='[1]Bieu phi VCX'!$A$25,E122='[1]Bieu phi VCX'!$A$27),0.2%,IF(OR(AND(OR(H122="SEDAN",H122="HATCHBACK"),J122&gt;[1]Parameters!$AB$2),AND(OR(H122="SEDAN",H122="HATCHBACK"),I122="GERMANY")),INDEX('[1]Bieu phi VCX'!$AF$8:$AF$33,MATCH(E122,'[1]Bieu phi VCX'!$A$8:$A$33,0),0),INDEX('[1]Bieu phi VCX'!$AG$8:$AG$33,MATCH(E122,'[1]Bieu phi VCX'!$A$8:$A$33,0),0))),INDEX('[1]Bieu phi VCX'!$AH$8:$AH$33,MATCH(E122,'[1]Bieu phi VCX'!$A$8:$A$33,0),0)),0)</f>
        <v>0.0005</v>
      </c>
      <c r="AM122" s="22" t="n">
        <f aca="false">IF(Y122="Y",IF(P122-O122&gt;[1]Parameters!$AC$2,1.5%*15/365,1.5%*(P122-O122)/365),0)</f>
        <v>0.000616438356164384</v>
      </c>
      <c r="AN122" s="24" t="n">
        <f aca="false">IF(Z122="Y",[1]Parameters!$AD$2,0)</f>
        <v>0.003</v>
      </c>
      <c r="AO122" s="25" t="n">
        <f aca="false">IF(P122&lt;=AA122,VLOOKUP(DATEDIF(O122,P122,"m"),[1]Parameters!$L$2:$M$6,2,1),(DATEDIF(O122,P122,"m")+1)/12)</f>
        <v>1</v>
      </c>
      <c r="AP122" s="26" t="n">
        <f aca="false">(AJ122*(SUM(AD122,AE122,AF122,AH122,AI122,AK122,AL122,AN122)*K122+AG122)+AM122*K122)*AO122</f>
        <v>8686643.83561644</v>
      </c>
      <c r="AQ122" s="27" t="s">
        <v>607</v>
      </c>
    </row>
    <row r="123" customFormat="false" ht="13.8" hidden="false" customHeight="false" outlineLevel="0" collapsed="false">
      <c r="A123" s="17"/>
      <c r="B123" s="17" t="s">
        <v>608</v>
      </c>
      <c r="C123" s="0" t="s">
        <v>523</v>
      </c>
      <c r="D123" s="17" t="s">
        <v>531</v>
      </c>
      <c r="E123" s="18" t="s">
        <v>622</v>
      </c>
      <c r="F123" s="19" t="n">
        <v>0</v>
      </c>
      <c r="G123" s="18" t="s">
        <v>602</v>
      </c>
      <c r="H123" s="18" t="s">
        <v>212</v>
      </c>
      <c r="I123" s="18" t="s">
        <v>604</v>
      </c>
      <c r="J123" s="19" t="n">
        <v>390000000</v>
      </c>
      <c r="K123" s="19" t="n">
        <v>100000000</v>
      </c>
      <c r="L123" s="0" t="n">
        <v>2017</v>
      </c>
      <c r="M123" s="20" t="n">
        <v>42736</v>
      </c>
      <c r="N123" s="20" t="n">
        <v>43831</v>
      </c>
      <c r="O123" s="20" t="n">
        <v>43831</v>
      </c>
      <c r="P123" s="20" t="n">
        <v>44196</v>
      </c>
      <c r="Q123" s="21" t="s">
        <v>605</v>
      </c>
      <c r="R123" s="21" t="s">
        <v>605</v>
      </c>
      <c r="S123" s="19" t="s">
        <v>606</v>
      </c>
      <c r="T123" s="21" t="s">
        <v>605</v>
      </c>
      <c r="U123" s="21" t="s">
        <v>605</v>
      </c>
      <c r="V123" s="21" t="s">
        <v>605</v>
      </c>
      <c r="W123" s="21" t="s">
        <v>605</v>
      </c>
      <c r="X123" s="21" t="s">
        <v>605</v>
      </c>
      <c r="Y123" s="21" t="s">
        <v>605</v>
      </c>
      <c r="Z123" s="21" t="s">
        <v>605</v>
      </c>
      <c r="AA123" s="20" t="n">
        <f aca="false">DATE(YEAR(O123)+1,MONTH(O123),DAY(O123))</f>
        <v>44197</v>
      </c>
      <c r="AB123" s="0" t="n">
        <f aca="false">IF(G123="Trong nước", DATEDIF(DATE(YEAR(M123),MONTH(M123),1),DATE(YEAR(N123),MONTH(N123),1),"m"), DATEDIF(DATE(L123,1,1),DATE(YEAR(N123),MONTH(N123),1),"m"))</f>
        <v>36</v>
      </c>
      <c r="AC123" s="0" t="str">
        <f aca="false">VLOOKUP(AB123,[1]Parameters!$A$2:$B$6,2,1)</f>
        <v>36-72</v>
      </c>
      <c r="AD123" s="22" t="n">
        <f aca="false">IF(J123&lt;=[1]Parameters!$Y$2,INDEX('[1]Bieu phi VCX'!$D$8:$N$33,MATCH(E123,'[1]Bieu phi VCX'!$A$8:$A$33,0),MATCH(AC123,'[1]Bieu phi VCX'!$D$7:$I$7,)),INDEX('[1]Bieu phi VCX'!$J$8:$O$33,MATCH(E123,'[1]Bieu phi VCX'!$A$8:$A$33,0),MATCH(AC123,'[1]Bieu phi VCX'!$J$7:$O$7,)))</f>
        <v>0.028</v>
      </c>
      <c r="AE123" s="22" t="n">
        <f aca="false">IF(Q123="Y",[1]Parameters!$Z$2,0)</f>
        <v>0.0005</v>
      </c>
      <c r="AF123" s="22" t="n">
        <f aca="false">IF(R123="Y", INDEX('[1]Bieu phi VCX'!$R$8:$W$33,MATCH(E123,'[1]Bieu phi VCX'!$A$8:$A$33,0),MATCH(AC123,'[1]Bieu phi VCX'!$R$7:$V$7,0)), 0)</f>
        <v>0.0015</v>
      </c>
      <c r="AG123" s="19" t="n">
        <f aca="false">VLOOKUP(S123,[1]Parameters!$F$2:$G$5,2,0)</f>
        <v>0</v>
      </c>
      <c r="AH123" s="22" t="n">
        <f aca="false">IF(T123="Y", INDEX('[1]Bieu phi VCX'!$X$8:$AB$33,MATCH(E123,'[1]Bieu phi VCX'!$A$8:$A$33,0),MATCH(AC123,'[1]Bieu phi VCX'!$X$7:$AB$7,0)),0)</f>
        <v>0.0015</v>
      </c>
      <c r="AI123" s="23" t="n">
        <f aca="false">IF(U123="Y",INDEX('[1]Bieu phi VCX'!$AJ$8:$AL$33,MATCH(E123,'[1]Bieu phi VCX'!$A$8:$A$33,0),MATCH(VLOOKUP(F123,[1]Parameters!$I$2:$J$4,2),'[1]Bieu phi VCX'!$AJ$7:$AL$7,0))-AD123, 0)</f>
        <v>0.022</v>
      </c>
      <c r="AJ123" s="0" t="n">
        <f aca="false">IF(V123="Y",[1]Parameters!$AA$2,1)</f>
        <v>1.5</v>
      </c>
      <c r="AK123" s="22" t="n">
        <f aca="false">IF(W123="Y", INDEX('[1]Bieu phi VCX'!$AE$8:$AE$33,MATCH(E123,'[1]Bieu phi VCX'!$A$8:$A$33,0),0),0)</f>
        <v>0.0025</v>
      </c>
      <c r="AL123" s="22" t="n">
        <f aca="false">IF(X123="Y",IF(AB123&lt;120,IF(OR(E123='[1]Bieu phi VCX'!$A$24,E123='[1]Bieu phi VCX'!$A$25,E123='[1]Bieu phi VCX'!$A$27),0.2%,IF(OR(AND(OR(H123="SEDAN",H123="HATCHBACK"),J123&gt;[1]Parameters!$AB$2),AND(OR(H123="SEDAN",H123="HATCHBACK"),I123="GERMANY")),INDEX('[1]Bieu phi VCX'!$AF$8:$AF$33,MATCH(E123,'[1]Bieu phi VCX'!$A$8:$A$33,0),0),INDEX('[1]Bieu phi VCX'!$AG$8:$AG$33,MATCH(E123,'[1]Bieu phi VCX'!$A$8:$A$33,0),0))),INDEX('[1]Bieu phi VCX'!$AH$8:$AH$33,MATCH(E123,'[1]Bieu phi VCX'!$A$8:$A$33,0),0)),0)</f>
        <v>0.0005</v>
      </c>
      <c r="AM123" s="22" t="n">
        <f aca="false">IF(Y123="Y",IF(P123-O123&gt;[1]Parameters!$AC$2,1.5%*15/365,1.5%*(P123-O123)/365),0)</f>
        <v>0.000616438356164384</v>
      </c>
      <c r="AN123" s="24" t="n">
        <f aca="false">IF(Z123="Y",[1]Parameters!$AD$2,0)</f>
        <v>0.003</v>
      </c>
      <c r="AO123" s="25" t="n">
        <f aca="false">IF(P123&lt;=AA123,VLOOKUP(DATEDIF(O123,P123,"m"),[1]Parameters!$L$2:$M$6,2,1),(DATEDIF(O123,P123,"m")+1)/12)</f>
        <v>1</v>
      </c>
      <c r="AP123" s="26" t="n">
        <f aca="false">(AJ123*(SUM(AD123,AE123,AF123,AH123,AI123,AK123,AL123,AN123)*K123+AG123)+AM123*K123)*AO123</f>
        <v>8986643.83561644</v>
      </c>
      <c r="AQ123" s="27" t="s">
        <v>607</v>
      </c>
    </row>
    <row r="124" customFormat="false" ht="13.8" hidden="false" customHeight="false" outlineLevel="0" collapsed="false">
      <c r="A124" s="17"/>
      <c r="B124" s="17" t="s">
        <v>609</v>
      </c>
      <c r="C124" s="0" t="s">
        <v>523</v>
      </c>
      <c r="D124" s="17" t="s">
        <v>531</v>
      </c>
      <c r="E124" s="18" t="s">
        <v>622</v>
      </c>
      <c r="F124" s="19" t="n">
        <v>0</v>
      </c>
      <c r="G124" s="18" t="s">
        <v>602</v>
      </c>
      <c r="H124" s="18" t="s">
        <v>212</v>
      </c>
      <c r="I124" s="18" t="s">
        <v>604</v>
      </c>
      <c r="J124" s="19" t="n">
        <v>390000000</v>
      </c>
      <c r="K124" s="19" t="n">
        <v>100000000</v>
      </c>
      <c r="L124" s="0" t="n">
        <v>2014</v>
      </c>
      <c r="M124" s="20" t="n">
        <v>41640</v>
      </c>
      <c r="N124" s="20" t="n">
        <v>43831</v>
      </c>
      <c r="O124" s="20" t="n">
        <v>43831</v>
      </c>
      <c r="P124" s="20" t="n">
        <v>44196</v>
      </c>
      <c r="Q124" s="21" t="s">
        <v>605</v>
      </c>
      <c r="R124" s="21" t="s">
        <v>605</v>
      </c>
      <c r="S124" s="19" t="s">
        <v>606</v>
      </c>
      <c r="T124" s="21" t="s">
        <v>605</v>
      </c>
      <c r="U124" s="21" t="s">
        <v>605</v>
      </c>
      <c r="V124" s="21" t="s">
        <v>605</v>
      </c>
      <c r="W124" s="21" t="s">
        <v>605</v>
      </c>
      <c r="X124" s="21" t="s">
        <v>605</v>
      </c>
      <c r="Y124" s="21" t="s">
        <v>605</v>
      </c>
      <c r="Z124" s="21" t="s">
        <v>605</v>
      </c>
      <c r="AA124" s="20" t="n">
        <f aca="false">DATE(YEAR(O124)+1,MONTH(O124),DAY(O124))</f>
        <v>44197</v>
      </c>
      <c r="AB124" s="0" t="n">
        <f aca="false">IF(G124="Trong nước", DATEDIF(DATE(YEAR(M124),MONTH(M124),1),DATE(YEAR(N124),MONTH(N124),1),"m"), DATEDIF(DATE(L124,1,1),DATE(YEAR(N124),MONTH(N124),1),"m"))</f>
        <v>72</v>
      </c>
      <c r="AC124" s="0" t="str">
        <f aca="false">VLOOKUP(AB124,[1]Parameters!$A$2:$B$6,2,1)</f>
        <v>72-120</v>
      </c>
      <c r="AD124" s="22" t="n">
        <f aca="false">IF(J124&lt;=[1]Parameters!$Y$2,INDEX('[1]Bieu phi VCX'!$D$8:$N$33,MATCH(E124,'[1]Bieu phi VCX'!$A$8:$A$33,0),MATCH(AC124,'[1]Bieu phi VCX'!$D$7:$I$7,)),INDEX('[1]Bieu phi VCX'!$J$8:$O$33,MATCH(E124,'[1]Bieu phi VCX'!$A$8:$A$33,0),MATCH(AC124,'[1]Bieu phi VCX'!$J$7:$O$7,)))</f>
        <v>0.045</v>
      </c>
      <c r="AE124" s="22" t="n">
        <f aca="false">IF(Q124="Y",[1]Parameters!$Z$2,0)</f>
        <v>0.0005</v>
      </c>
      <c r="AF124" s="22" t="n">
        <f aca="false">IF(R124="Y", INDEX('[1]Bieu phi VCX'!$R$8:$W$33,MATCH(E124,'[1]Bieu phi VCX'!$A$8:$A$33,0),MATCH(AC124,'[1]Bieu phi VCX'!$R$7:$V$7,0)), 0)</f>
        <v>0.0025</v>
      </c>
      <c r="AG124" s="19" t="n">
        <f aca="false">VLOOKUP(S124,[1]Parameters!$F$2:$G$5,2,0)</f>
        <v>0</v>
      </c>
      <c r="AH124" s="22" t="n">
        <f aca="false">IF(T124="Y", INDEX('[1]Bieu phi VCX'!$X$8:$AB$33,MATCH(E124,'[1]Bieu phi VCX'!$A$8:$A$33,0),MATCH(AC124,'[1]Bieu phi VCX'!$X$7:$AB$7,0)),0)</f>
        <v>0.0025</v>
      </c>
      <c r="AI124" s="23" t="n">
        <f aca="false">IF(U124="Y",INDEX('[1]Bieu phi VCX'!$AJ$8:$AL$33,MATCH(E124,'[1]Bieu phi VCX'!$A$8:$A$33,0),MATCH(VLOOKUP(F124,[1]Parameters!$I$2:$J$4,2),'[1]Bieu phi VCX'!$AJ$7:$AL$7,0))-AD124, 0)</f>
        <v>0.005</v>
      </c>
      <c r="AJ124" s="0" t="n">
        <f aca="false">IF(V124="Y",[1]Parameters!$AA$2,1)</f>
        <v>1.5</v>
      </c>
      <c r="AK124" s="22" t="n">
        <f aca="false">IF(W124="Y", INDEX('[1]Bieu phi VCX'!$AE$8:$AE$33,MATCH(E124,'[1]Bieu phi VCX'!$A$8:$A$33,0),0),0)</f>
        <v>0.0025</v>
      </c>
      <c r="AL124" s="22" t="n">
        <f aca="false">IF(X124="Y",IF(AB124&lt;120,IF(OR(E124='[1]Bieu phi VCX'!$A$24,E124='[1]Bieu phi VCX'!$A$25,E124='[1]Bieu phi VCX'!$A$27),0.2%,IF(OR(AND(OR(H124="SEDAN",H124="HATCHBACK"),J124&gt;[1]Parameters!$AB$2),AND(OR(H124="SEDAN",H124="HATCHBACK"),I124="GERMANY")),INDEX('[1]Bieu phi VCX'!$AF$8:$AF$33,MATCH(E124,'[1]Bieu phi VCX'!$A$8:$A$33,0),0),INDEX('[1]Bieu phi VCX'!$AG$8:$AG$33,MATCH(E124,'[1]Bieu phi VCX'!$A$8:$A$33,0),0))),INDEX('[1]Bieu phi VCX'!$AH$8:$AH$33,MATCH(E124,'[1]Bieu phi VCX'!$A$8:$A$33,0),0)),0)</f>
        <v>0.0005</v>
      </c>
      <c r="AM124" s="22" t="n">
        <f aca="false">IF(Y124="Y",IF(P124-O124&gt;[1]Parameters!$AC$2,1.5%*15/365,1.5%*(P124-O124)/365),0)</f>
        <v>0.000616438356164384</v>
      </c>
      <c r="AN124" s="24" t="n">
        <f aca="false">IF(Z124="Y",[1]Parameters!$AD$2,0)</f>
        <v>0.003</v>
      </c>
      <c r="AO124" s="25" t="n">
        <f aca="false">IF(P124&lt;=AA124,VLOOKUP(DATEDIF(O124,P124,"m"),[1]Parameters!$L$2:$M$6,2,1),(DATEDIF(O124,P124,"m")+1)/12)</f>
        <v>1</v>
      </c>
      <c r="AP124" s="26" t="n">
        <f aca="false">(AJ124*(SUM(AD124,AE124,AF124,AH124,AI124,AK124,AL124,AN124)*K124+AG124)+AM124*K124)*AO124</f>
        <v>9286643.83561644</v>
      </c>
      <c r="AQ124" s="27" t="s">
        <v>607</v>
      </c>
    </row>
    <row r="125" customFormat="false" ht="13.8" hidden="false" customHeight="false" outlineLevel="0" collapsed="false">
      <c r="A125" s="17"/>
      <c r="B125" s="17" t="s">
        <v>610</v>
      </c>
      <c r="C125" s="0" t="s">
        <v>523</v>
      </c>
      <c r="D125" s="17" t="s">
        <v>531</v>
      </c>
      <c r="E125" s="18" t="s">
        <v>622</v>
      </c>
      <c r="F125" s="19" t="n">
        <v>0</v>
      </c>
      <c r="G125" s="18" t="s">
        <v>602</v>
      </c>
      <c r="H125" s="18" t="s">
        <v>212</v>
      </c>
      <c r="I125" s="18" t="s">
        <v>604</v>
      </c>
      <c r="J125" s="19" t="n">
        <v>390000000</v>
      </c>
      <c r="K125" s="19" t="n">
        <v>100000000</v>
      </c>
      <c r="L125" s="0" t="n">
        <v>2010</v>
      </c>
      <c r="M125" s="20" t="n">
        <v>40179</v>
      </c>
      <c r="N125" s="20" t="n">
        <v>43831</v>
      </c>
      <c r="O125" s="20" t="n">
        <v>43831</v>
      </c>
      <c r="P125" s="20" t="n">
        <v>44196</v>
      </c>
      <c r="Q125" s="21" t="s">
        <v>605</v>
      </c>
      <c r="R125" s="21" t="s">
        <v>605</v>
      </c>
      <c r="S125" s="19" t="s">
        <v>606</v>
      </c>
      <c r="T125" s="21" t="s">
        <v>605</v>
      </c>
      <c r="U125" s="21" t="s">
        <v>605</v>
      </c>
      <c r="V125" s="21" t="s">
        <v>605</v>
      </c>
      <c r="W125" s="21" t="s">
        <v>605</v>
      </c>
      <c r="X125" s="21" t="s">
        <v>605</v>
      </c>
      <c r="Y125" s="21" t="s">
        <v>605</v>
      </c>
      <c r="Z125" s="21" t="s">
        <v>605</v>
      </c>
      <c r="AA125" s="20" t="n">
        <f aca="false">DATE(YEAR(O125)+1,MONTH(O125),DAY(O125))</f>
        <v>44197</v>
      </c>
      <c r="AB125" s="0" t="n">
        <f aca="false">IF(G125="Trong nước", DATEDIF(DATE(YEAR(M125),MONTH(M125),1),DATE(YEAR(N125),MONTH(N125),1),"m"), DATEDIF(DATE(L125,1,1),DATE(YEAR(N125),MONTH(N125),1),"m"))</f>
        <v>120</v>
      </c>
      <c r="AC125" s="0" t="str">
        <f aca="false">VLOOKUP(AB125,[1]Parameters!$A$2:$B$6,2,1)</f>
        <v>&gt;=120</v>
      </c>
      <c r="AD125" s="22" t="n">
        <f aca="false">IF(J125&lt;=[1]Parameters!$Y$2,INDEX('[1]Bieu phi VCX'!$D$8:$N$33,MATCH(E125,'[1]Bieu phi VCX'!$A$8:$A$33,0),MATCH(AC125,'[1]Bieu phi VCX'!$D$7:$I$7,)),INDEX('[1]Bieu phi VCX'!$J$8:$O$33,MATCH(E125,'[1]Bieu phi VCX'!$A$8:$A$33,0),MATCH(AC125,'[1]Bieu phi VCX'!$J$7:$O$7,)))</f>
        <v>0.05</v>
      </c>
      <c r="AE125" s="22" t="n">
        <f aca="false">IF(Q125="Y",[1]Parameters!$Z$2,0)</f>
        <v>0.0005</v>
      </c>
      <c r="AF125" s="22" t="n">
        <f aca="false">IF(R125="Y", INDEX('[1]Bieu phi VCX'!$R$8:$W$33,MATCH(E125,'[1]Bieu phi VCX'!$A$8:$A$33,0),MATCH(AC125,'[1]Bieu phi VCX'!$R$7:$V$7,0)), 0)</f>
        <v>0.0035</v>
      </c>
      <c r="AG125" s="19" t="n">
        <f aca="false">VLOOKUP(S125,[1]Parameters!$F$2:$G$5,2,0)</f>
        <v>0</v>
      </c>
      <c r="AH125" s="22" t="n">
        <f aca="false">IF(T125="Y", INDEX('[1]Bieu phi VCX'!$X$8:$AB$33,MATCH(E125,'[1]Bieu phi VCX'!$A$8:$A$33,0),MATCH(AC125,'[1]Bieu phi VCX'!$X$7:$AB$7,0)),0)</f>
        <v>0.0035</v>
      </c>
      <c r="AI125" s="23" t="n">
        <f aca="false">IF(U125="Y",INDEX('[1]Bieu phi VCX'!$AJ$8:$AL$33,MATCH(E125,'[1]Bieu phi VCX'!$A$8:$A$33,0),MATCH(VLOOKUP(F125,[1]Parameters!$I$2:$J$4,2),'[1]Bieu phi VCX'!$AJ$7:$AL$7,0))-AD125, 0)</f>
        <v>0</v>
      </c>
      <c r="AJ125" s="0" t="n">
        <f aca="false">IF(V125="Y",[1]Parameters!$AA$2,1)</f>
        <v>1.5</v>
      </c>
      <c r="AK125" s="22" t="n">
        <f aca="false">IF(W125="Y", INDEX('[1]Bieu phi VCX'!$AE$8:$AE$33,MATCH(E125,'[1]Bieu phi VCX'!$A$8:$A$33,0),0),0)</f>
        <v>0.0025</v>
      </c>
      <c r="AL125" s="22" t="n">
        <f aca="false">IF(X125="Y",IF(AB125&lt;120,IF(OR(E125='[1]Bieu phi VCX'!$A$24,E125='[1]Bieu phi VCX'!$A$25,E125='[1]Bieu phi VCX'!$A$27),0.2%,IF(OR(AND(OR(H125="SEDAN",H125="HATCHBACK"),J125&gt;[1]Parameters!$AB$2),AND(OR(H125="SEDAN",H125="HATCHBACK"),I125="GERMANY")),INDEX('[1]Bieu phi VCX'!$AF$8:$AF$33,MATCH(E125,'[1]Bieu phi VCX'!$A$8:$A$33,0),0),INDEX('[1]Bieu phi VCX'!$AG$8:$AG$33,MATCH(E125,'[1]Bieu phi VCX'!$A$8:$A$33,0),0))),INDEX('[1]Bieu phi VCX'!$AH$8:$AH$33,MATCH(E125,'[1]Bieu phi VCX'!$A$8:$A$33,0),0)),0)</f>
        <v>0.0015</v>
      </c>
      <c r="AM125" s="22" t="n">
        <f aca="false">IF(Y125="Y",IF(P125-O125&gt;[1]Parameters!$AC$2,1.5%*15/365,1.5%*(P125-O125)/365),0)</f>
        <v>0.000616438356164384</v>
      </c>
      <c r="AN125" s="24" t="n">
        <f aca="false">IF(Z125="Y",[1]Parameters!$AD$2,0)</f>
        <v>0.003</v>
      </c>
      <c r="AO125" s="25" t="n">
        <f aca="false">IF(P125&lt;=AA125,VLOOKUP(DATEDIF(O125,P125,"m"),[1]Parameters!$L$2:$M$6,2,1),(DATEDIF(O125,P125,"m")+1)/12)</f>
        <v>1</v>
      </c>
      <c r="AP125" s="26" t="n">
        <f aca="false">(AJ125*(SUM(AD125,AE125,AF125,AH125,AI125,AK125,AL125,AN125)*K125+AG125)+AM125*K125)*AO125</f>
        <v>9736643.83561644</v>
      </c>
      <c r="AQ125" s="27" t="s">
        <v>607</v>
      </c>
    </row>
    <row r="126" customFormat="false" ht="13.8" hidden="false" customHeight="false" outlineLevel="0" collapsed="false">
      <c r="A126" s="17"/>
      <c r="B126" s="17" t="s">
        <v>611</v>
      </c>
      <c r="C126" s="0" t="s">
        <v>523</v>
      </c>
      <c r="D126" s="17" t="s">
        <v>531</v>
      </c>
      <c r="E126" s="18" t="s">
        <v>622</v>
      </c>
      <c r="F126" s="19" t="n">
        <v>0</v>
      </c>
      <c r="G126" s="18" t="s">
        <v>602</v>
      </c>
      <c r="H126" s="18" t="s">
        <v>212</v>
      </c>
      <c r="I126" s="18" t="s">
        <v>604</v>
      </c>
      <c r="J126" s="19" t="n">
        <v>390000000</v>
      </c>
      <c r="K126" s="19" t="n">
        <v>100000000</v>
      </c>
      <c r="L126" s="0" t="n">
        <v>2005</v>
      </c>
      <c r="M126" s="20" t="n">
        <v>38353</v>
      </c>
      <c r="N126" s="20" t="n">
        <v>43831</v>
      </c>
      <c r="O126" s="20" t="n">
        <v>43831</v>
      </c>
      <c r="P126" s="20" t="n">
        <v>44196</v>
      </c>
      <c r="Q126" s="21" t="s">
        <v>605</v>
      </c>
      <c r="R126" s="21" t="s">
        <v>605</v>
      </c>
      <c r="S126" s="19" t="n">
        <v>9000000</v>
      </c>
      <c r="T126" s="21" t="s">
        <v>605</v>
      </c>
      <c r="U126" s="21" t="s">
        <v>605</v>
      </c>
      <c r="V126" s="21" t="s">
        <v>605</v>
      </c>
      <c r="W126" s="21" t="s">
        <v>605</v>
      </c>
      <c r="X126" s="21" t="s">
        <v>605</v>
      </c>
      <c r="Y126" s="21" t="s">
        <v>605</v>
      </c>
      <c r="Z126" s="21" t="s">
        <v>605</v>
      </c>
      <c r="AA126" s="20" t="n">
        <f aca="false">DATE(YEAR(O126)+1,MONTH(O126),DAY(O126))</f>
        <v>44197</v>
      </c>
      <c r="AB126" s="0" t="n">
        <f aca="false">IF(G126="Trong nước", DATEDIF(DATE(YEAR(M126),MONTH(M126),1),DATE(YEAR(N126),MONTH(N126),1),"m"), DATEDIF(DATE(L126,1,1),DATE(YEAR(N126),MONTH(N126),1),"m"))</f>
        <v>180</v>
      </c>
      <c r="AC126" s="0" t="str">
        <f aca="false">VLOOKUP(AB126,[1]Parameters!$A$2:$B$7,2,1)</f>
        <v>&gt;=180</v>
      </c>
      <c r="AD126" s="22" t="n">
        <f aca="false">IF(J126&lt;=[1]Parameters!$Y$2,INDEX('[1]Bieu phi VCX'!$D$8:$N$33,MATCH(E126,'[1]Bieu phi VCX'!$A$8:$A$33,0),MATCH(AC126,'[1]Bieu phi VCX'!$D$7:$I$7,)),INDEX('[1]Bieu phi VCX'!$J$8:$O$33,MATCH(E126,'[1]Bieu phi VCX'!$A$8:$A$33,0),MATCH(AC126,'[1]Bieu phi VCX'!$J$7:$O$7,)))</f>
        <v>0.05</v>
      </c>
      <c r="AE126" s="22" t="n">
        <f aca="false">IF(Q126="Y",[1]Parameters!$Z$2,0)</f>
        <v>0.0005</v>
      </c>
      <c r="AF126" s="22" t="n">
        <f aca="false">IF(R126="Y", INDEX('[1]Bieu phi VCX'!$R$8:$W$33,MATCH(E126,'[1]Bieu phi VCX'!$A$8:$A$33,0),MATCH(AC126,'[1]Bieu phi VCX'!$R$7:$W$7,0)), 0)</f>
        <v>0.0045</v>
      </c>
      <c r="AG126" s="19" t="n">
        <f aca="false">VLOOKUP(S126,[1]Parameters!$F$2:$G$5,2,0)</f>
        <v>1400000</v>
      </c>
      <c r="AH126" s="22" t="n">
        <f aca="false">IF(T126="Y", INDEX('[1]Bieu phi VCX'!$X$8:$AC$33,MATCH(E126,'[1]Bieu phi VCX'!$A$8:$A$33,0),MATCH(AC126,'[1]Bieu phi VCX'!$X$7:$AC$7,0)),0)</f>
        <v>0.0035</v>
      </c>
      <c r="AI126" s="23" t="n">
        <f aca="false">IF(U126="Y",INDEX('[1]Bieu phi VCX'!$AJ$8:$AL$33,MATCH(E126,'[1]Bieu phi VCX'!$A$8:$A$33,0),MATCH(VLOOKUP(F126,[1]Parameters!$I$2:$J$4,2),'[1]Bieu phi VCX'!$AJ$7:$AL$7,0))-AD126, 0)</f>
        <v>0</v>
      </c>
      <c r="AJ126" s="0" t="n">
        <f aca="false">IF(V126="Y",[1]Parameters!$AA$2,1)</f>
        <v>1.5</v>
      </c>
      <c r="AK126" s="22" t="n">
        <f aca="false">IF(W126="Y", INDEX('[1]Bieu phi VCX'!$AE$8:$AE$33,MATCH(E126,'[1]Bieu phi VCX'!$A$8:$A$33,0),0),0)</f>
        <v>0.0025</v>
      </c>
      <c r="AL126" s="22" t="n">
        <f aca="false">IF(X126="Y",IF(AB126&lt;120,IF(OR(E126='[1]Bieu phi VCX'!$A$24,E126='[1]Bieu phi VCX'!$A$25,E126='[1]Bieu phi VCX'!$A$27),0.2%,IF(OR(AND(OR(H126="SEDAN",H126="HATCHBACK"),J126&gt;[1]Parameters!$AB$2),AND(OR(H126="SEDAN",H126="HATCHBACK"),I126="GERMANY")),INDEX('[1]Bieu phi VCX'!$AF$8:$AF$33,MATCH(E126,'[1]Bieu phi VCX'!$A$8:$A$33,0),0),INDEX('[1]Bieu phi VCX'!$AG$8:$AG$33,MATCH(E126,'[1]Bieu phi VCX'!$A$8:$A$33,0),0))),INDEX('[1]Bieu phi VCX'!$AH$8:$AH$33,MATCH(E126,'[1]Bieu phi VCX'!$A$8:$A$33,0),0)),0)</f>
        <v>0.0015</v>
      </c>
      <c r="AM126" s="22" t="n">
        <f aca="false">IF(Y126="Y",IF(P126-O126&gt;[1]Parameters!$AC$2,1.5%*15/365,1.5%*(P126-O126)/365),0)</f>
        <v>0.000616438356164384</v>
      </c>
      <c r="AN126" s="24" t="n">
        <f aca="false">IF(Z126="Y",[1]Parameters!$AD$2,0)</f>
        <v>0.003</v>
      </c>
      <c r="AO126" s="25" t="n">
        <f aca="false">IF(P126&lt;=AA126,VLOOKUP(DATEDIF(O126,P126,"m"),[1]Parameters!$L$2:$M$6,2,1),(DATEDIF(O126,P126,"m")+1)/12)</f>
        <v>1</v>
      </c>
      <c r="AP126" s="26" t="n">
        <f aca="false">(AJ126*(SUM(AD126,AE126,AF126,AH126,AI126,AK126,AL126,AN126)*K126+AG126)+AM126*K126)*AO126</f>
        <v>11986643.8356164</v>
      </c>
      <c r="AQ126" s="27" t="s">
        <v>607</v>
      </c>
    </row>
    <row r="127" customFormat="false" ht="13.8" hidden="false" customHeight="false" outlineLevel="0" collapsed="false">
      <c r="A127" s="17" t="s">
        <v>612</v>
      </c>
      <c r="B127" s="17" t="s">
        <v>600</v>
      </c>
      <c r="C127" s="0" t="s">
        <v>523</v>
      </c>
      <c r="D127" s="17" t="s">
        <v>531</v>
      </c>
      <c r="E127" s="18" t="s">
        <v>622</v>
      </c>
      <c r="F127" s="19" t="n">
        <v>0</v>
      </c>
      <c r="G127" s="18" t="s">
        <v>602</v>
      </c>
      <c r="H127" s="18" t="s">
        <v>212</v>
      </c>
      <c r="I127" s="18" t="s">
        <v>604</v>
      </c>
      <c r="J127" s="19" t="n">
        <v>400000000</v>
      </c>
      <c r="K127" s="19" t="n">
        <v>100000000</v>
      </c>
      <c r="L127" s="0" t="n">
        <v>2020</v>
      </c>
      <c r="M127" s="20" t="n">
        <v>43831</v>
      </c>
      <c r="N127" s="20" t="n">
        <v>43831</v>
      </c>
      <c r="O127" s="20" t="n">
        <v>43831</v>
      </c>
      <c r="P127" s="20" t="n">
        <v>44196</v>
      </c>
      <c r="Q127" s="21" t="s">
        <v>605</v>
      </c>
      <c r="R127" s="21" t="s">
        <v>605</v>
      </c>
      <c r="S127" s="19" t="n">
        <v>9000000</v>
      </c>
      <c r="T127" s="21" t="s">
        <v>605</v>
      </c>
      <c r="U127" s="21" t="s">
        <v>605</v>
      </c>
      <c r="V127" s="21" t="s">
        <v>605</v>
      </c>
      <c r="W127" s="21" t="s">
        <v>605</v>
      </c>
      <c r="X127" s="21" t="s">
        <v>605</v>
      </c>
      <c r="Y127" s="21" t="s">
        <v>605</v>
      </c>
      <c r="Z127" s="21" t="s">
        <v>605</v>
      </c>
      <c r="AA127" s="20" t="n">
        <f aca="false">DATE(YEAR(O127)+1,MONTH(O127),DAY(O127))</f>
        <v>44197</v>
      </c>
      <c r="AB127" s="0" t="n">
        <f aca="false">IF(G127="Trong nước", DATEDIF(DATE(YEAR(M127),MONTH(M127),1),DATE(YEAR(N127),MONTH(N127),1),"m"), DATEDIF(DATE(L127,1,1),DATE(YEAR(N127),MONTH(N127),1),"m"))</f>
        <v>0</v>
      </c>
      <c r="AC127" s="0" t="str">
        <f aca="false">VLOOKUP(AB127,[1]Parameters!$A$2:$B$6,2,1)</f>
        <v>&lt;6</v>
      </c>
      <c r="AD127" s="22" t="n">
        <f aca="false">IF(J127&lt;=[1]Parameters!$Y$2,INDEX('[1]Bieu phi VCX'!$D$8:$N$33,MATCH(E127,'[1]Bieu phi VCX'!$A$8:$A$33,0),MATCH(AC127,'[1]Bieu phi VCX'!$D$7:$I$7,)),INDEX('[1]Bieu phi VCX'!$J$8:$O$33,MATCH(E127,'[1]Bieu phi VCX'!$A$8:$A$33,0),MATCH(AC127,'[1]Bieu phi VCX'!$J$7:$O$7,)))</f>
        <v>0.025</v>
      </c>
      <c r="AE127" s="22" t="n">
        <f aca="false">IF(Q127="Y",[1]Parameters!$Z$2,0)</f>
        <v>0.0005</v>
      </c>
      <c r="AF127" s="22" t="n">
        <f aca="false">IF(R127="Y", INDEX('[1]Bieu phi VCX'!$R$8:$W$33,MATCH(E127,'[1]Bieu phi VCX'!$A$8:$A$33,0),MATCH(AC127,'[1]Bieu phi VCX'!$R$7:$V$7,0)), 0)</f>
        <v>0</v>
      </c>
      <c r="AG127" s="19" t="n">
        <f aca="false">VLOOKUP(S127,[1]Parameters!$F$2:$G$5,2,0)</f>
        <v>1400000</v>
      </c>
      <c r="AH127" s="22" t="n">
        <f aca="false">IF(T127="Y", INDEX('[1]Bieu phi VCX'!$X$8:$AB$33,MATCH(E127,'[1]Bieu phi VCX'!$A$8:$A$33,0),MATCH(AC127,'[1]Bieu phi VCX'!$X$7:$AB$7,0)),0)</f>
        <v>0.001</v>
      </c>
      <c r="AI127" s="23" t="n">
        <f aca="false">IF(U127="Y",INDEX('[1]Bieu phi VCX'!$AJ$8:$AL$33,MATCH(E127,'[1]Bieu phi VCX'!$A$8:$A$33,0),MATCH(VLOOKUP(F127,[1]Parameters!$I$2:$J$4,2),'[1]Bieu phi VCX'!$AJ$7:$AL$7,0))-AD127, 0)</f>
        <v>0.025</v>
      </c>
      <c r="AJ127" s="0" t="n">
        <f aca="false">IF(V127="Y",[1]Parameters!$AA$2,1)</f>
        <v>1.5</v>
      </c>
      <c r="AK127" s="22" t="n">
        <f aca="false">IF(W127="Y", INDEX('[1]Bieu phi VCX'!$AE$8:$AE$33,MATCH(E127,'[1]Bieu phi VCX'!$A$8:$A$33,0),0),0)</f>
        <v>0.0025</v>
      </c>
      <c r="AL127" s="22" t="n">
        <f aca="false">IF(X127="Y",IF(AB127&lt;120,IF(OR(E127='[1]Bieu phi VCX'!$A$24,E127='[1]Bieu phi VCX'!$A$25,E127='[1]Bieu phi VCX'!$A$27),0.2%,IF(OR(AND(OR(H127="SEDAN",H127="HATCHBACK"),J127&gt;[1]Parameters!$AB$2),AND(OR(H127="SEDAN",H127="HATCHBACK"),I127="GERMANY")),INDEX('[1]Bieu phi VCX'!$AF$8:$AF$33,MATCH(E127,'[1]Bieu phi VCX'!$A$8:$A$33,0),0),INDEX('[1]Bieu phi VCX'!$AG$8:$AG$33,MATCH(E127,'[1]Bieu phi VCX'!$A$8:$A$33,0),0))),INDEX('[1]Bieu phi VCX'!$AH$8:$AH$33,MATCH(E127,'[1]Bieu phi VCX'!$A$8:$A$33,0),0)),0)</f>
        <v>0.0005</v>
      </c>
      <c r="AM127" s="22" t="n">
        <f aca="false">IF(Y127="Y",IF(P127-O127&gt;[1]Parameters!$AC$2,1.5%*15/365,1.5%*(P127-O127)/365),0)</f>
        <v>0.000616438356164384</v>
      </c>
      <c r="AN127" s="24" t="n">
        <f aca="false">IF(Z127="Y",[1]Parameters!$AD$2,0)</f>
        <v>0.003</v>
      </c>
      <c r="AO127" s="25" t="n">
        <f aca="false">IF(P127&lt;=AA127,VLOOKUP(DATEDIF(O127,P127,"m"),[1]Parameters!$L$2:$M$6,2,1),(DATEDIF(O127,P127,"m")+1)/12)</f>
        <v>1</v>
      </c>
      <c r="AP127" s="26" t="n">
        <f aca="false">(AJ127*(SUM(AD127,AE127,AF127,AH127,AI127,AK127,AL127,AN127)*K127+AG127)+AM127*K127)*AO127</f>
        <v>10786643.8356164</v>
      </c>
      <c r="AQ127" s="27" t="s">
        <v>607</v>
      </c>
    </row>
    <row r="128" customFormat="false" ht="13.8" hidden="false" customHeight="false" outlineLevel="0" collapsed="false">
      <c r="A128" s="17"/>
      <c r="B128" s="17" t="s">
        <v>608</v>
      </c>
      <c r="C128" s="0" t="s">
        <v>523</v>
      </c>
      <c r="D128" s="17" t="s">
        <v>531</v>
      </c>
      <c r="E128" s="18" t="s">
        <v>622</v>
      </c>
      <c r="F128" s="19" t="n">
        <v>0</v>
      </c>
      <c r="G128" s="18" t="s">
        <v>602</v>
      </c>
      <c r="H128" s="18" t="s">
        <v>212</v>
      </c>
      <c r="I128" s="18" t="s">
        <v>604</v>
      </c>
      <c r="J128" s="19" t="n">
        <v>400000000</v>
      </c>
      <c r="K128" s="19" t="n">
        <v>100000000</v>
      </c>
      <c r="L128" s="0" t="n">
        <v>2017</v>
      </c>
      <c r="M128" s="20" t="n">
        <v>42736</v>
      </c>
      <c r="N128" s="20" t="n">
        <v>43831</v>
      </c>
      <c r="O128" s="20" t="n">
        <v>43831</v>
      </c>
      <c r="P128" s="20" t="n">
        <v>44196</v>
      </c>
      <c r="Q128" s="21" t="s">
        <v>605</v>
      </c>
      <c r="R128" s="21" t="s">
        <v>605</v>
      </c>
      <c r="S128" s="19" t="n">
        <v>15000000</v>
      </c>
      <c r="T128" s="21" t="s">
        <v>605</v>
      </c>
      <c r="U128" s="21" t="s">
        <v>605</v>
      </c>
      <c r="V128" s="21" t="s">
        <v>605</v>
      </c>
      <c r="W128" s="21" t="s">
        <v>605</v>
      </c>
      <c r="X128" s="21" t="s">
        <v>605</v>
      </c>
      <c r="Y128" s="21" t="s">
        <v>605</v>
      </c>
      <c r="Z128" s="21" t="s">
        <v>605</v>
      </c>
      <c r="AA128" s="20" t="n">
        <f aca="false">DATE(YEAR(O128)+1,MONTH(O128),DAY(O128))</f>
        <v>44197</v>
      </c>
      <c r="AB128" s="0" t="n">
        <f aca="false">IF(G128="Trong nước", DATEDIF(DATE(YEAR(M128),MONTH(M128),1),DATE(YEAR(N128),MONTH(N128),1),"m"), DATEDIF(DATE(L128,1,1),DATE(YEAR(N128),MONTH(N128),1),"m"))</f>
        <v>36</v>
      </c>
      <c r="AC128" s="0" t="str">
        <f aca="false">VLOOKUP(AB128,[1]Parameters!$A$2:$B$6,2,1)</f>
        <v>36-72</v>
      </c>
      <c r="AD128" s="22" t="n">
        <f aca="false">IF(J128&lt;=[1]Parameters!$Y$2,INDEX('[1]Bieu phi VCX'!$D$8:$N$33,MATCH(E128,'[1]Bieu phi VCX'!$A$8:$A$33,0),MATCH(AC128,'[1]Bieu phi VCX'!$D$7:$I$7,)),INDEX('[1]Bieu phi VCX'!$J$8:$O$33,MATCH(E128,'[1]Bieu phi VCX'!$A$8:$A$33,0),MATCH(AC128,'[1]Bieu phi VCX'!$J$7:$O$7,)))</f>
        <v>0.028</v>
      </c>
      <c r="AE128" s="22" t="n">
        <f aca="false">IF(Q128="Y",[1]Parameters!$Z$2,0)</f>
        <v>0.0005</v>
      </c>
      <c r="AF128" s="22" t="n">
        <f aca="false">IF(R128="Y", INDEX('[1]Bieu phi VCX'!$R$8:$W$33,MATCH(E128,'[1]Bieu phi VCX'!$A$8:$A$33,0),MATCH(AC128,'[1]Bieu phi VCX'!$R$7:$V$7,0)), 0)</f>
        <v>0.0015</v>
      </c>
      <c r="AG128" s="19" t="n">
        <f aca="false">VLOOKUP(S128,[1]Parameters!$F$2:$G$5,2,0)</f>
        <v>2000000</v>
      </c>
      <c r="AH128" s="22" t="n">
        <f aca="false">IF(T128="Y", INDEX('[1]Bieu phi VCX'!$X$8:$AB$33,MATCH(E128,'[1]Bieu phi VCX'!$A$8:$A$33,0),MATCH(AC128,'[1]Bieu phi VCX'!$X$7:$AB$7,0)),0)</f>
        <v>0.0015</v>
      </c>
      <c r="AI128" s="23" t="n">
        <f aca="false">IF(U128="Y",INDEX('[1]Bieu phi VCX'!$AJ$8:$AL$33,MATCH(E128,'[1]Bieu phi VCX'!$A$8:$A$33,0),MATCH(VLOOKUP(F128,[1]Parameters!$I$2:$J$4,2),'[1]Bieu phi VCX'!$AJ$7:$AL$7,0))-AD128, 0)</f>
        <v>0.022</v>
      </c>
      <c r="AJ128" s="0" t="n">
        <f aca="false">IF(V128="Y",[1]Parameters!$AA$2,1)</f>
        <v>1.5</v>
      </c>
      <c r="AK128" s="22" t="n">
        <f aca="false">IF(W128="Y", INDEX('[1]Bieu phi VCX'!$AE$8:$AE$33,MATCH(E128,'[1]Bieu phi VCX'!$A$8:$A$33,0),0),0)</f>
        <v>0.0025</v>
      </c>
      <c r="AL128" s="22" t="n">
        <f aca="false">IF(X128="Y",IF(AB128&lt;120,IF(OR(E128='[1]Bieu phi VCX'!$A$24,E128='[1]Bieu phi VCX'!$A$25,E128='[1]Bieu phi VCX'!$A$27),0.2%,IF(OR(AND(OR(H128="SEDAN",H128="HATCHBACK"),J128&gt;[1]Parameters!$AB$2),AND(OR(H128="SEDAN",H128="HATCHBACK"),I128="GERMANY")),INDEX('[1]Bieu phi VCX'!$AF$8:$AF$33,MATCH(E128,'[1]Bieu phi VCX'!$A$8:$A$33,0),0),INDEX('[1]Bieu phi VCX'!$AG$8:$AG$33,MATCH(E128,'[1]Bieu phi VCX'!$A$8:$A$33,0),0))),INDEX('[1]Bieu phi VCX'!$AH$8:$AH$33,MATCH(E128,'[1]Bieu phi VCX'!$A$8:$A$33,0),0)),0)</f>
        <v>0.0005</v>
      </c>
      <c r="AM128" s="22" t="n">
        <f aca="false">IF(Y128="Y",IF(P128-O128&gt;[1]Parameters!$AC$2,1.5%*15/365,1.5%*(P128-O128)/365),0)</f>
        <v>0.000616438356164384</v>
      </c>
      <c r="AN128" s="24" t="n">
        <f aca="false">IF(Z128="Y",[1]Parameters!$AD$2,0)</f>
        <v>0.003</v>
      </c>
      <c r="AO128" s="25" t="n">
        <f aca="false">IF(P128&lt;=AA128,VLOOKUP(DATEDIF(O128,P128,"m"),[1]Parameters!$L$2:$M$6,2,1),(DATEDIF(O128,P128,"m")+1)/12)</f>
        <v>1</v>
      </c>
      <c r="AP128" s="26" t="n">
        <f aca="false">(AJ128*(SUM(AD128,AE128,AF128,AH128,AI128,AK128,AL128,AN128)*K128+AG128)+AM128*K128)*AO128</f>
        <v>11986643.8356164</v>
      </c>
      <c r="AQ128" s="27" t="s">
        <v>607</v>
      </c>
    </row>
    <row r="129" customFormat="false" ht="13.8" hidden="false" customHeight="false" outlineLevel="0" collapsed="false">
      <c r="A129" s="17"/>
      <c r="B129" s="17" t="s">
        <v>609</v>
      </c>
      <c r="C129" s="0" t="s">
        <v>523</v>
      </c>
      <c r="D129" s="17" t="s">
        <v>531</v>
      </c>
      <c r="E129" s="18" t="s">
        <v>622</v>
      </c>
      <c r="F129" s="19" t="n">
        <v>0</v>
      </c>
      <c r="G129" s="18" t="s">
        <v>602</v>
      </c>
      <c r="H129" s="18" t="s">
        <v>212</v>
      </c>
      <c r="I129" s="18" t="s">
        <v>604</v>
      </c>
      <c r="J129" s="19" t="n">
        <v>400000000</v>
      </c>
      <c r="K129" s="19" t="n">
        <v>100000000</v>
      </c>
      <c r="L129" s="0" t="n">
        <v>2014</v>
      </c>
      <c r="M129" s="20" t="n">
        <v>41640</v>
      </c>
      <c r="N129" s="20" t="n">
        <v>43831</v>
      </c>
      <c r="O129" s="20" t="n">
        <v>43831</v>
      </c>
      <c r="P129" s="20" t="n">
        <v>44196</v>
      </c>
      <c r="Q129" s="21" t="s">
        <v>605</v>
      </c>
      <c r="R129" s="21" t="s">
        <v>605</v>
      </c>
      <c r="S129" s="19" t="n">
        <v>21000000</v>
      </c>
      <c r="T129" s="21" t="s">
        <v>605</v>
      </c>
      <c r="U129" s="21" t="s">
        <v>605</v>
      </c>
      <c r="V129" s="21" t="s">
        <v>605</v>
      </c>
      <c r="W129" s="21" t="s">
        <v>605</v>
      </c>
      <c r="X129" s="21" t="s">
        <v>605</v>
      </c>
      <c r="Y129" s="21" t="s">
        <v>605</v>
      </c>
      <c r="Z129" s="21" t="s">
        <v>605</v>
      </c>
      <c r="AA129" s="20" t="n">
        <f aca="false">DATE(YEAR(O129)+1,MONTH(O129),DAY(O129))</f>
        <v>44197</v>
      </c>
      <c r="AB129" s="0" t="n">
        <f aca="false">IF(G129="Trong nước", DATEDIF(DATE(YEAR(M129),MONTH(M129),1),DATE(YEAR(N129),MONTH(N129),1),"m"), DATEDIF(DATE(L129,1,1),DATE(YEAR(N129),MONTH(N129),1),"m"))</f>
        <v>72</v>
      </c>
      <c r="AC129" s="0" t="str">
        <f aca="false">VLOOKUP(AB129,[1]Parameters!$A$2:$B$6,2,1)</f>
        <v>72-120</v>
      </c>
      <c r="AD129" s="22" t="n">
        <f aca="false">IF(J129&lt;=[1]Parameters!$Y$2,INDEX('[1]Bieu phi VCX'!$D$8:$N$33,MATCH(E129,'[1]Bieu phi VCX'!$A$8:$A$33,0),MATCH(AC129,'[1]Bieu phi VCX'!$D$7:$I$7,)),INDEX('[1]Bieu phi VCX'!$J$8:$O$33,MATCH(E129,'[1]Bieu phi VCX'!$A$8:$A$33,0),MATCH(AC129,'[1]Bieu phi VCX'!$J$7:$O$7,)))</f>
        <v>0.045</v>
      </c>
      <c r="AE129" s="22" t="n">
        <f aca="false">IF(Q129="Y",[1]Parameters!$Z$2,0)</f>
        <v>0.0005</v>
      </c>
      <c r="AF129" s="22" t="n">
        <f aca="false">IF(R129="Y", INDEX('[1]Bieu phi VCX'!$R$8:$W$33,MATCH(E129,'[1]Bieu phi VCX'!$A$8:$A$33,0),MATCH(AC129,'[1]Bieu phi VCX'!$R$7:$V$7,0)), 0)</f>
        <v>0.0025</v>
      </c>
      <c r="AG129" s="19" t="n">
        <f aca="false">VLOOKUP(S129,[1]Parameters!$F$2:$G$5,2,0)</f>
        <v>3400000</v>
      </c>
      <c r="AH129" s="22" t="n">
        <f aca="false">IF(T129="Y", INDEX('[1]Bieu phi VCX'!$X$8:$AB$33,MATCH(E129,'[1]Bieu phi VCX'!$A$8:$A$33,0),MATCH(AC129,'[1]Bieu phi VCX'!$X$7:$AB$7,0)),0)</f>
        <v>0.0025</v>
      </c>
      <c r="AI129" s="23" t="n">
        <f aca="false">IF(U129="Y",INDEX('[1]Bieu phi VCX'!$AJ$8:$AL$33,MATCH(E129,'[1]Bieu phi VCX'!$A$8:$A$33,0),MATCH(VLOOKUP(F129,[1]Parameters!$I$2:$J$4,2),'[1]Bieu phi VCX'!$AJ$7:$AL$7,0))-AD129, 0)</f>
        <v>0.005</v>
      </c>
      <c r="AJ129" s="0" t="n">
        <f aca="false">IF(V129="Y",[1]Parameters!$AA$2,1)</f>
        <v>1.5</v>
      </c>
      <c r="AK129" s="22" t="n">
        <f aca="false">IF(W129="Y", INDEX('[1]Bieu phi VCX'!$AE$8:$AE$33,MATCH(E129,'[1]Bieu phi VCX'!$A$8:$A$33,0),0),0)</f>
        <v>0.0025</v>
      </c>
      <c r="AL129" s="22" t="n">
        <f aca="false">IF(X129="Y",IF(AB129&lt;120,IF(OR(E129='[1]Bieu phi VCX'!$A$24,E129='[1]Bieu phi VCX'!$A$25,E129='[1]Bieu phi VCX'!$A$27),0.2%,IF(OR(AND(OR(H129="SEDAN",H129="HATCHBACK"),J129&gt;[1]Parameters!$AB$2),AND(OR(H129="SEDAN",H129="HATCHBACK"),I129="GERMANY")),INDEX('[1]Bieu phi VCX'!$AF$8:$AF$33,MATCH(E129,'[1]Bieu phi VCX'!$A$8:$A$33,0),0),INDEX('[1]Bieu phi VCX'!$AG$8:$AG$33,MATCH(E129,'[1]Bieu phi VCX'!$A$8:$A$33,0),0))),INDEX('[1]Bieu phi VCX'!$AH$8:$AH$33,MATCH(E129,'[1]Bieu phi VCX'!$A$8:$A$33,0),0)),0)</f>
        <v>0.0005</v>
      </c>
      <c r="AM129" s="22" t="n">
        <f aca="false">IF(Y129="Y",IF(P129-O129&gt;[1]Parameters!$AC$2,1.5%*15/365,1.5%*(P129-O129)/365),0)</f>
        <v>0.000616438356164384</v>
      </c>
      <c r="AN129" s="24" t="n">
        <f aca="false">IF(Z129="Y",[1]Parameters!$AD$2,0)</f>
        <v>0.003</v>
      </c>
      <c r="AO129" s="25" t="n">
        <f aca="false">IF(P129&lt;=AA129,VLOOKUP(DATEDIF(O129,P129,"m"),[1]Parameters!$L$2:$M$6,2,1),(DATEDIF(O129,P129,"m")+1)/12)</f>
        <v>1</v>
      </c>
      <c r="AP129" s="26" t="n">
        <f aca="false">(AJ129*(SUM(AD129,AE129,AF129,AH129,AI129,AK129,AL129,AN129)*K129+AG129)+AM129*K129)*AO129</f>
        <v>14386643.8356164</v>
      </c>
      <c r="AQ129" s="27" t="s">
        <v>607</v>
      </c>
    </row>
    <row r="130" customFormat="false" ht="13.8" hidden="false" customHeight="false" outlineLevel="0" collapsed="false">
      <c r="A130" s="17"/>
      <c r="B130" s="17" t="s">
        <v>610</v>
      </c>
      <c r="C130" s="0" t="s">
        <v>523</v>
      </c>
      <c r="D130" s="17" t="s">
        <v>531</v>
      </c>
      <c r="E130" s="18" t="s">
        <v>622</v>
      </c>
      <c r="F130" s="19" t="n">
        <v>0</v>
      </c>
      <c r="G130" s="18" t="s">
        <v>602</v>
      </c>
      <c r="H130" s="18" t="s">
        <v>212</v>
      </c>
      <c r="I130" s="18" t="s">
        <v>604</v>
      </c>
      <c r="J130" s="19" t="n">
        <v>400000000</v>
      </c>
      <c r="K130" s="19" t="n">
        <v>100000000</v>
      </c>
      <c r="L130" s="0" t="n">
        <v>2010</v>
      </c>
      <c r="M130" s="20" t="n">
        <v>40179</v>
      </c>
      <c r="N130" s="20" t="n">
        <v>43831</v>
      </c>
      <c r="O130" s="20" t="n">
        <v>43831</v>
      </c>
      <c r="P130" s="20" t="n">
        <v>44196</v>
      </c>
      <c r="Q130" s="21" t="s">
        <v>605</v>
      </c>
      <c r="R130" s="21" t="s">
        <v>605</v>
      </c>
      <c r="S130" s="19" t="n">
        <v>9000000</v>
      </c>
      <c r="T130" s="21" t="s">
        <v>605</v>
      </c>
      <c r="U130" s="21" t="s">
        <v>605</v>
      </c>
      <c r="V130" s="21" t="s">
        <v>605</v>
      </c>
      <c r="W130" s="21" t="s">
        <v>605</v>
      </c>
      <c r="X130" s="21" t="s">
        <v>605</v>
      </c>
      <c r="Y130" s="21" t="s">
        <v>605</v>
      </c>
      <c r="Z130" s="21" t="s">
        <v>605</v>
      </c>
      <c r="AA130" s="20" t="n">
        <f aca="false">DATE(YEAR(O130)+1,MONTH(O130),DAY(O130))</f>
        <v>44197</v>
      </c>
      <c r="AB130" s="0" t="n">
        <f aca="false">IF(G130="Trong nước", DATEDIF(DATE(YEAR(M130),MONTH(M130),1),DATE(YEAR(N130),MONTH(N130),1),"m"), DATEDIF(DATE(L130,1,1),DATE(YEAR(N130),MONTH(N130),1),"m"))</f>
        <v>120</v>
      </c>
      <c r="AC130" s="0" t="str">
        <f aca="false">VLOOKUP(AB130,[1]Parameters!$A$2:$B$6,2,1)</f>
        <v>&gt;=120</v>
      </c>
      <c r="AD130" s="22" t="n">
        <f aca="false">IF(J130&lt;=[1]Parameters!$Y$2,INDEX('[1]Bieu phi VCX'!$D$8:$N$33,MATCH(E130,'[1]Bieu phi VCX'!$A$8:$A$33,0),MATCH(AC130,'[1]Bieu phi VCX'!$D$7:$I$7,)),INDEX('[1]Bieu phi VCX'!$J$8:$O$33,MATCH(E130,'[1]Bieu phi VCX'!$A$8:$A$33,0),MATCH(AC130,'[1]Bieu phi VCX'!$J$7:$O$7,)))</f>
        <v>0.05</v>
      </c>
      <c r="AE130" s="22" t="n">
        <f aca="false">IF(Q130="Y",[1]Parameters!$Z$2,0)</f>
        <v>0.0005</v>
      </c>
      <c r="AF130" s="22" t="n">
        <f aca="false">IF(R130="Y", INDEX('[1]Bieu phi VCX'!$R$8:$W$33,MATCH(E130,'[1]Bieu phi VCX'!$A$8:$A$33,0),MATCH(AC130,'[1]Bieu phi VCX'!$R$7:$V$7,0)), 0)</f>
        <v>0.0035</v>
      </c>
      <c r="AG130" s="19" t="n">
        <f aca="false">VLOOKUP(S130,[1]Parameters!$F$2:$G$5,2,0)</f>
        <v>1400000</v>
      </c>
      <c r="AH130" s="22" t="n">
        <f aca="false">IF(T130="Y", INDEX('[1]Bieu phi VCX'!$X$8:$AB$33,MATCH(E130,'[1]Bieu phi VCX'!$A$8:$A$33,0),MATCH(AC130,'[1]Bieu phi VCX'!$X$7:$AB$7,0)),0)</f>
        <v>0.0035</v>
      </c>
      <c r="AI130" s="23" t="n">
        <f aca="false">IF(U130="Y",INDEX('[1]Bieu phi VCX'!$AJ$8:$AL$33,MATCH(E130,'[1]Bieu phi VCX'!$A$8:$A$33,0),MATCH(VLOOKUP(F130,[1]Parameters!$I$2:$J$4,2),'[1]Bieu phi VCX'!$AJ$7:$AL$7,0))-AD130, 0)</f>
        <v>0</v>
      </c>
      <c r="AJ130" s="0" t="n">
        <f aca="false">IF(V130="Y",[1]Parameters!$AA$2,1)</f>
        <v>1.5</v>
      </c>
      <c r="AK130" s="22" t="n">
        <f aca="false">IF(W130="Y", INDEX('[1]Bieu phi VCX'!$AE$8:$AE$33,MATCH(E130,'[1]Bieu phi VCX'!$A$8:$A$33,0),0),0)</f>
        <v>0.0025</v>
      </c>
      <c r="AL130" s="22" t="n">
        <f aca="false">IF(X130="Y",IF(AB130&lt;120,IF(OR(E130='[1]Bieu phi VCX'!$A$24,E130='[1]Bieu phi VCX'!$A$25,E130='[1]Bieu phi VCX'!$A$27),0.2%,IF(OR(AND(OR(H130="SEDAN",H130="HATCHBACK"),J130&gt;[1]Parameters!$AB$2),AND(OR(H130="SEDAN",H130="HATCHBACK"),I130="GERMANY")),INDEX('[1]Bieu phi VCX'!$AF$8:$AF$33,MATCH(E130,'[1]Bieu phi VCX'!$A$8:$A$33,0),0),INDEX('[1]Bieu phi VCX'!$AG$8:$AG$33,MATCH(E130,'[1]Bieu phi VCX'!$A$8:$A$33,0),0))),INDEX('[1]Bieu phi VCX'!$AH$8:$AH$33,MATCH(E130,'[1]Bieu phi VCX'!$A$8:$A$33,0),0)),0)</f>
        <v>0.0015</v>
      </c>
      <c r="AM130" s="22" t="n">
        <f aca="false">IF(Y130="Y",IF(P130-O130&gt;[1]Parameters!$AC$2,1.5%*15/365,1.5%*(P130-O130)/365),0)</f>
        <v>0.000616438356164384</v>
      </c>
      <c r="AN130" s="24" t="n">
        <f aca="false">IF(Z130="Y",[1]Parameters!$AD$2,0)</f>
        <v>0.003</v>
      </c>
      <c r="AO130" s="25" t="n">
        <f aca="false">IF(P130&lt;=AA130,VLOOKUP(DATEDIF(O130,P130,"m"),[1]Parameters!$L$2:$M$6,2,1),(DATEDIF(O130,P130,"m")+1)/12)</f>
        <v>1</v>
      </c>
      <c r="AP130" s="26" t="n">
        <f aca="false">(AJ130*(SUM(AD130,AE130,AF130,AH130,AI130,AK130,AL130,AN130)*K130+AG130)+AM130*K130)*AO130</f>
        <v>11836643.8356164</v>
      </c>
      <c r="AQ130" s="27" t="s">
        <v>607</v>
      </c>
    </row>
    <row r="131" customFormat="false" ht="13.8" hidden="false" customHeight="false" outlineLevel="0" collapsed="false">
      <c r="A131" s="17"/>
      <c r="B131" s="17" t="s">
        <v>611</v>
      </c>
      <c r="C131" s="0" t="s">
        <v>523</v>
      </c>
      <c r="D131" s="17" t="s">
        <v>531</v>
      </c>
      <c r="E131" s="18" t="s">
        <v>622</v>
      </c>
      <c r="F131" s="19" t="n">
        <v>0</v>
      </c>
      <c r="G131" s="18" t="s">
        <v>602</v>
      </c>
      <c r="H131" s="18" t="s">
        <v>212</v>
      </c>
      <c r="I131" s="18" t="s">
        <v>604</v>
      </c>
      <c r="J131" s="19" t="n">
        <v>400000000</v>
      </c>
      <c r="K131" s="19" t="n">
        <v>100000000</v>
      </c>
      <c r="L131" s="0" t="n">
        <v>2005</v>
      </c>
      <c r="M131" s="20" t="n">
        <v>38353</v>
      </c>
      <c r="N131" s="20" t="n">
        <v>43831</v>
      </c>
      <c r="O131" s="20" t="n">
        <v>43831</v>
      </c>
      <c r="P131" s="20" t="n">
        <v>44196</v>
      </c>
      <c r="Q131" s="21" t="s">
        <v>605</v>
      </c>
      <c r="R131" s="21" t="s">
        <v>605</v>
      </c>
      <c r="S131" s="19" t="n">
        <v>9000000</v>
      </c>
      <c r="T131" s="21" t="s">
        <v>605</v>
      </c>
      <c r="U131" s="21" t="s">
        <v>605</v>
      </c>
      <c r="V131" s="21" t="s">
        <v>605</v>
      </c>
      <c r="W131" s="21" t="s">
        <v>605</v>
      </c>
      <c r="X131" s="21" t="s">
        <v>605</v>
      </c>
      <c r="Y131" s="21" t="s">
        <v>605</v>
      </c>
      <c r="Z131" s="21" t="s">
        <v>605</v>
      </c>
      <c r="AA131" s="20" t="n">
        <f aca="false">DATE(YEAR(O131)+1,MONTH(O131),DAY(O131))</f>
        <v>44197</v>
      </c>
      <c r="AB131" s="0" t="n">
        <f aca="false">IF(G131="Trong nước", DATEDIF(DATE(YEAR(M131),MONTH(M131),1),DATE(YEAR(N131),MONTH(N131),1),"m"), DATEDIF(DATE(L131,1,1),DATE(YEAR(N131),MONTH(N131),1),"m"))</f>
        <v>180</v>
      </c>
      <c r="AC131" s="0" t="str">
        <f aca="false">VLOOKUP(AB131,[1]Parameters!$A$2:$B$7,2,1)</f>
        <v>&gt;=180</v>
      </c>
      <c r="AD131" s="22" t="n">
        <f aca="false">IF(J131&lt;=[1]Parameters!$Y$2,INDEX('[1]Bieu phi VCX'!$D$8:$N$33,MATCH(E131,'[1]Bieu phi VCX'!$A$8:$A$33,0),MATCH(AC131,'[1]Bieu phi VCX'!$D$7:$I$7,)),INDEX('[1]Bieu phi VCX'!$J$8:$O$33,MATCH(E131,'[1]Bieu phi VCX'!$A$8:$A$33,0),MATCH(AC131,'[1]Bieu phi VCX'!$J$7:$O$7,)))</f>
        <v>0.05</v>
      </c>
      <c r="AE131" s="22" t="n">
        <f aca="false">IF(Q131="Y",[1]Parameters!$Z$2,0)</f>
        <v>0.0005</v>
      </c>
      <c r="AF131" s="22" t="n">
        <f aca="false">IF(R131="Y", INDEX('[1]Bieu phi VCX'!$R$8:$W$33,MATCH(E131,'[1]Bieu phi VCX'!$A$8:$A$33,0),MATCH(AC131,'[1]Bieu phi VCX'!$R$7:$W$7,0)), 0)</f>
        <v>0.0045</v>
      </c>
      <c r="AG131" s="19" t="n">
        <f aca="false">VLOOKUP(S131,[1]Parameters!$F$2:$G$5,2,0)</f>
        <v>1400000</v>
      </c>
      <c r="AH131" s="22" t="n">
        <f aca="false">IF(T131="Y", INDEX('[1]Bieu phi VCX'!$X$8:$AC$33,MATCH(E131,'[1]Bieu phi VCX'!$A$8:$A$33,0),MATCH(AC131,'[1]Bieu phi VCX'!$X$7:$AC$7,0)),0)</f>
        <v>0.0035</v>
      </c>
      <c r="AI131" s="23" t="n">
        <f aca="false">IF(U131="Y",INDEX('[1]Bieu phi VCX'!$AJ$8:$AL$33,MATCH(E131,'[1]Bieu phi VCX'!$A$8:$A$33,0),MATCH(VLOOKUP(F131,[1]Parameters!$I$2:$J$4,2),'[1]Bieu phi VCX'!$AJ$7:$AL$7,0))-AD131, 0)</f>
        <v>0</v>
      </c>
      <c r="AJ131" s="0" t="n">
        <f aca="false">IF(V131="Y",[1]Parameters!$AA$2,1)</f>
        <v>1.5</v>
      </c>
      <c r="AK131" s="22" t="n">
        <f aca="false">IF(W131="Y", INDEX('[1]Bieu phi VCX'!$AE$8:$AE$33,MATCH(E131,'[1]Bieu phi VCX'!$A$8:$A$33,0),0),0)</f>
        <v>0.0025</v>
      </c>
      <c r="AL131" s="22" t="n">
        <f aca="false">IF(X131="Y",IF(AB131&lt;120,IF(OR(E131='[1]Bieu phi VCX'!$A$24,E131='[1]Bieu phi VCX'!$A$25,E131='[1]Bieu phi VCX'!$A$27),0.2%,IF(OR(AND(OR(H131="SEDAN",H131="HATCHBACK"),J131&gt;[1]Parameters!$AB$2),AND(OR(H131="SEDAN",H131="HATCHBACK"),I131="GERMANY")),INDEX('[1]Bieu phi VCX'!$AF$8:$AF$33,MATCH(E131,'[1]Bieu phi VCX'!$A$8:$A$33,0),0),INDEX('[1]Bieu phi VCX'!$AG$8:$AG$33,MATCH(E131,'[1]Bieu phi VCX'!$A$8:$A$33,0),0))),INDEX('[1]Bieu phi VCX'!$AH$8:$AH$33,MATCH(E131,'[1]Bieu phi VCX'!$A$8:$A$33,0),0)),0)</f>
        <v>0.0015</v>
      </c>
      <c r="AM131" s="22" t="n">
        <f aca="false">IF(Y131="Y",IF(P131-O131&gt;[1]Parameters!$AC$2,1.5%*15/365,1.5%*(P131-O131)/365),0)</f>
        <v>0.000616438356164384</v>
      </c>
      <c r="AN131" s="24" t="n">
        <f aca="false">IF(Z131="Y",[1]Parameters!$AD$2,0)</f>
        <v>0.003</v>
      </c>
      <c r="AO131" s="25" t="n">
        <f aca="false">IF(P131&lt;=AA131,VLOOKUP(DATEDIF(O131,P131,"m"),[1]Parameters!$L$2:$M$6,2,1),(DATEDIF(O131,P131,"m")+1)/12)</f>
        <v>1</v>
      </c>
      <c r="AP131" s="26" t="n">
        <f aca="false">(AJ131*(SUM(AD131,AE131,AF131,AH131,AI131,AK131,AL131,AN131)*K131+AG131)+AM131*K131)*AO131</f>
        <v>11986643.8356164</v>
      </c>
      <c r="AQ131" s="27" t="s">
        <v>607</v>
      </c>
    </row>
    <row r="132" customFormat="false" ht="13.8" hidden="false" customHeight="false" outlineLevel="0" collapsed="false">
      <c r="A132" s="17" t="s">
        <v>613</v>
      </c>
      <c r="B132" s="17" t="s">
        <v>600</v>
      </c>
      <c r="C132" s="0" t="s">
        <v>523</v>
      </c>
      <c r="D132" s="17" t="s">
        <v>531</v>
      </c>
      <c r="E132" s="18" t="s">
        <v>622</v>
      </c>
      <c r="F132" s="19" t="n">
        <v>0</v>
      </c>
      <c r="G132" s="18" t="s">
        <v>602</v>
      </c>
      <c r="H132" s="18" t="s">
        <v>212</v>
      </c>
      <c r="I132" s="18" t="s">
        <v>604</v>
      </c>
      <c r="J132" s="19" t="n">
        <v>410000000</v>
      </c>
      <c r="K132" s="19" t="n">
        <v>400000000</v>
      </c>
      <c r="L132" s="0" t="n">
        <v>2020</v>
      </c>
      <c r="M132" s="20" t="n">
        <v>43831</v>
      </c>
      <c r="N132" s="20" t="n">
        <v>43831</v>
      </c>
      <c r="O132" s="20" t="n">
        <v>43831</v>
      </c>
      <c r="P132" s="20" t="n">
        <v>44196</v>
      </c>
      <c r="Q132" s="21" t="s">
        <v>605</v>
      </c>
      <c r="R132" s="21" t="s">
        <v>605</v>
      </c>
      <c r="S132" s="19" t="s">
        <v>606</v>
      </c>
      <c r="T132" s="21" t="s">
        <v>605</v>
      </c>
      <c r="U132" s="21" t="s">
        <v>605</v>
      </c>
      <c r="V132" s="21" t="s">
        <v>605</v>
      </c>
      <c r="W132" s="21" t="s">
        <v>605</v>
      </c>
      <c r="X132" s="21" t="s">
        <v>605</v>
      </c>
      <c r="Y132" s="21" t="s">
        <v>605</v>
      </c>
      <c r="Z132" s="21" t="s">
        <v>605</v>
      </c>
      <c r="AA132" s="20" t="n">
        <f aca="false">DATE(YEAR(O132)+1,MONTH(O132),DAY(O132))</f>
        <v>44197</v>
      </c>
      <c r="AB132" s="0" t="n">
        <f aca="false">IF(G132="Trong nước", DATEDIF(DATE(YEAR(M132),MONTH(M132),1),DATE(YEAR(N132),MONTH(N132),1),"m"), DATEDIF(DATE(L132,1,1),DATE(YEAR(N132),MONTH(N132),1),"m"))</f>
        <v>0</v>
      </c>
      <c r="AC132" s="0" t="str">
        <f aca="false">VLOOKUP(AB132,[1]Parameters!$A$2:$B$6,2,1)</f>
        <v>&lt;6</v>
      </c>
      <c r="AD132" s="22" t="n">
        <f aca="false">IF(J132&lt;=[1]Parameters!$Y$2,INDEX('[1]Bieu phi VCX'!$D$8:$N$33,MATCH(E132,'[1]Bieu phi VCX'!$A$8:$A$33,0),MATCH(AC132,'[1]Bieu phi VCX'!$D$7:$I$7,)),INDEX('[1]Bieu phi VCX'!$J$8:$O$33,MATCH(E132,'[1]Bieu phi VCX'!$A$8:$A$33,0),MATCH(AC132,'[1]Bieu phi VCX'!$J$7:$O$7,)))</f>
        <v>0.024</v>
      </c>
      <c r="AE132" s="22" t="n">
        <f aca="false">IF(Q132="Y",[1]Parameters!$Z$2,0)</f>
        <v>0.0005</v>
      </c>
      <c r="AF132" s="22" t="n">
        <f aca="false">IF(R132="Y", INDEX('[1]Bieu phi VCX'!$R$8:$W$33,MATCH(E132,'[1]Bieu phi VCX'!$A$8:$A$33,0),MATCH(AC132,'[1]Bieu phi VCX'!$R$7:$V$7,0)), 0)</f>
        <v>0</v>
      </c>
      <c r="AG132" s="19" t="n">
        <f aca="false">VLOOKUP(S132,[1]Parameters!$F$2:$G$5,2,0)</f>
        <v>0</v>
      </c>
      <c r="AH132" s="22" t="n">
        <f aca="false">IF(T132="Y", INDEX('[1]Bieu phi VCX'!$X$8:$AB$33,MATCH(E132,'[1]Bieu phi VCX'!$A$8:$A$33,0),MATCH(AC132,'[1]Bieu phi VCX'!$X$7:$AB$7,0)),0)</f>
        <v>0.001</v>
      </c>
      <c r="AI132" s="23" t="n">
        <f aca="false">IF(U132="Y",INDEX('[1]Bieu phi VCX'!$AJ$8:$AL$33,MATCH(E132,'[1]Bieu phi VCX'!$A$8:$A$33,0),MATCH(VLOOKUP(F132,[1]Parameters!$I$2:$J$4,2),'[1]Bieu phi VCX'!$AJ$7:$AL$7,0))-AD132, 0)</f>
        <v>0.026</v>
      </c>
      <c r="AJ132" s="0" t="n">
        <f aca="false">IF(V132="Y",[1]Parameters!$AA$2,1)</f>
        <v>1.5</v>
      </c>
      <c r="AK132" s="22" t="n">
        <f aca="false">IF(W132="Y", INDEX('[1]Bieu phi VCX'!$AE$8:$AE$33,MATCH(E132,'[1]Bieu phi VCX'!$A$8:$A$33,0),0),0)</f>
        <v>0.0025</v>
      </c>
      <c r="AL132" s="22" t="n">
        <f aca="false">IF(X132="Y",IF(AB132&lt;120,IF(OR(E132='[1]Bieu phi VCX'!$A$24,E132='[1]Bieu phi VCX'!$A$25,E132='[1]Bieu phi VCX'!$A$27),0.2%,IF(OR(AND(OR(H132="SEDAN",H132="HATCHBACK"),J132&gt;[1]Parameters!$AB$2),AND(OR(H132="SEDAN",H132="HATCHBACK"),I132="GERMANY")),INDEX('[1]Bieu phi VCX'!$AF$8:$AF$33,MATCH(E132,'[1]Bieu phi VCX'!$A$8:$A$33,0),0),INDEX('[1]Bieu phi VCX'!$AG$8:$AG$33,MATCH(E132,'[1]Bieu phi VCX'!$A$8:$A$33,0),0))),INDEX('[1]Bieu phi VCX'!$AH$8:$AH$33,MATCH(E132,'[1]Bieu phi VCX'!$A$8:$A$33,0),0)),0)</f>
        <v>0.0005</v>
      </c>
      <c r="AM132" s="22" t="n">
        <f aca="false">IF(Y132="Y",IF(P132-O132&gt;[1]Parameters!$AC$2,1.5%*15/365,1.5%*(P132-O132)/365),0)</f>
        <v>0.000616438356164384</v>
      </c>
      <c r="AN132" s="24" t="n">
        <f aca="false">IF(Z132="Y",[1]Parameters!$AD$2,0)</f>
        <v>0.003</v>
      </c>
      <c r="AO132" s="25" t="n">
        <f aca="false">IF(P132&lt;=AA132,VLOOKUP(DATEDIF(O132,P132,"m"),[1]Parameters!$L$2:$M$6,2,1),(DATEDIF(O132,P132,"m")+1)/12)</f>
        <v>1</v>
      </c>
      <c r="AP132" s="26" t="n">
        <f aca="false">(AJ132*(SUM(AD132,AE132,AF132,AH132,AI132,AK132,AL132,AN132)*K132+AG132)+AM132*K132)*AO132</f>
        <v>34746575.3424658</v>
      </c>
      <c r="AQ132" s="27" t="s">
        <v>607</v>
      </c>
    </row>
    <row r="133" customFormat="false" ht="13.8" hidden="false" customHeight="false" outlineLevel="0" collapsed="false">
      <c r="A133" s="17"/>
      <c r="B133" s="17" t="s">
        <v>608</v>
      </c>
      <c r="C133" s="0" t="s">
        <v>523</v>
      </c>
      <c r="D133" s="17" t="s">
        <v>531</v>
      </c>
      <c r="E133" s="18" t="s">
        <v>622</v>
      </c>
      <c r="F133" s="19" t="n">
        <v>0</v>
      </c>
      <c r="G133" s="18" t="s">
        <v>602</v>
      </c>
      <c r="H133" s="18" t="s">
        <v>212</v>
      </c>
      <c r="I133" s="18" t="s">
        <v>604</v>
      </c>
      <c r="J133" s="19" t="n">
        <v>500000000</v>
      </c>
      <c r="K133" s="19" t="n">
        <v>400000000</v>
      </c>
      <c r="L133" s="0" t="n">
        <v>2017</v>
      </c>
      <c r="M133" s="20" t="n">
        <v>42736</v>
      </c>
      <c r="N133" s="20" t="n">
        <v>43831</v>
      </c>
      <c r="O133" s="20" t="n">
        <v>43831</v>
      </c>
      <c r="P133" s="20" t="n">
        <v>44196</v>
      </c>
      <c r="Q133" s="21" t="s">
        <v>605</v>
      </c>
      <c r="R133" s="21" t="s">
        <v>605</v>
      </c>
      <c r="S133" s="19" t="s">
        <v>606</v>
      </c>
      <c r="T133" s="21" t="s">
        <v>605</v>
      </c>
      <c r="U133" s="21" t="s">
        <v>605</v>
      </c>
      <c r="V133" s="21" t="s">
        <v>605</v>
      </c>
      <c r="W133" s="21" t="s">
        <v>605</v>
      </c>
      <c r="X133" s="21" t="s">
        <v>605</v>
      </c>
      <c r="Y133" s="21" t="s">
        <v>605</v>
      </c>
      <c r="Z133" s="21" t="s">
        <v>605</v>
      </c>
      <c r="AA133" s="20" t="n">
        <f aca="false">DATE(YEAR(O133)+1,MONTH(O133),DAY(O133))</f>
        <v>44197</v>
      </c>
      <c r="AB133" s="0" t="n">
        <f aca="false">IF(G133="Trong nước", DATEDIF(DATE(YEAR(M133),MONTH(M133),1),DATE(YEAR(N133),MONTH(N133),1),"m"), DATEDIF(DATE(L133,1,1),DATE(YEAR(N133),MONTH(N133),1),"m"))</f>
        <v>36</v>
      </c>
      <c r="AC133" s="0" t="str">
        <f aca="false">VLOOKUP(AB133,[1]Parameters!$A$2:$B$6,2,1)</f>
        <v>36-72</v>
      </c>
      <c r="AD133" s="22" t="n">
        <f aca="false">IF(J133&lt;=[1]Parameters!$Y$2,INDEX('[1]Bieu phi VCX'!$D$8:$N$33,MATCH(E133,'[1]Bieu phi VCX'!$A$8:$A$33,0),MATCH(AC133,'[1]Bieu phi VCX'!$D$7:$I$7,)),INDEX('[1]Bieu phi VCX'!$J$8:$O$33,MATCH(E133,'[1]Bieu phi VCX'!$A$8:$A$33,0),MATCH(AC133,'[1]Bieu phi VCX'!$J$7:$O$7,)))</f>
        <v>0.026</v>
      </c>
      <c r="AE133" s="22" t="n">
        <f aca="false">IF(Q133="Y",[1]Parameters!$Z$2,0)</f>
        <v>0.0005</v>
      </c>
      <c r="AF133" s="22" t="n">
        <f aca="false">IF(R133="Y", INDEX('[1]Bieu phi VCX'!$R$8:$W$33,MATCH(E133,'[1]Bieu phi VCX'!$A$8:$A$33,0),MATCH(AC133,'[1]Bieu phi VCX'!$R$7:$V$7,0)), 0)</f>
        <v>0.0015</v>
      </c>
      <c r="AG133" s="19" t="n">
        <f aca="false">VLOOKUP(S133,[1]Parameters!$F$2:$G$5,2,0)</f>
        <v>0</v>
      </c>
      <c r="AH133" s="22" t="n">
        <f aca="false">IF(T133="Y", INDEX('[1]Bieu phi VCX'!$X$8:$AB$33,MATCH(E133,'[1]Bieu phi VCX'!$A$8:$A$33,0),MATCH(AC133,'[1]Bieu phi VCX'!$X$7:$AB$7,0)),0)</f>
        <v>0.0015</v>
      </c>
      <c r="AI133" s="23" t="n">
        <f aca="false">IF(U133="Y",INDEX('[1]Bieu phi VCX'!$AJ$8:$AL$33,MATCH(E133,'[1]Bieu phi VCX'!$A$8:$A$33,0),MATCH(VLOOKUP(F133,[1]Parameters!$I$2:$J$4,2),'[1]Bieu phi VCX'!$AJ$7:$AL$7,0))-AD133, 0)</f>
        <v>0.024</v>
      </c>
      <c r="AJ133" s="0" t="n">
        <f aca="false">IF(V133="Y",[1]Parameters!$AA$2,1)</f>
        <v>1.5</v>
      </c>
      <c r="AK133" s="22" t="n">
        <f aca="false">IF(W133="Y", INDEX('[1]Bieu phi VCX'!$AE$8:$AE$33,MATCH(E133,'[1]Bieu phi VCX'!$A$8:$A$33,0),0),0)</f>
        <v>0.0025</v>
      </c>
      <c r="AL133" s="22" t="n">
        <f aca="false">IF(X133="Y",IF(AB133&lt;120,IF(OR(E133='[1]Bieu phi VCX'!$A$24,E133='[1]Bieu phi VCX'!$A$25,E133='[1]Bieu phi VCX'!$A$27),0.2%,IF(OR(AND(OR(H133="SEDAN",H133="HATCHBACK"),J133&gt;[1]Parameters!$AB$2),AND(OR(H133="SEDAN",H133="HATCHBACK"),I133="GERMANY")),INDEX('[1]Bieu phi VCX'!$AF$8:$AF$33,MATCH(E133,'[1]Bieu phi VCX'!$A$8:$A$33,0),0),INDEX('[1]Bieu phi VCX'!$AG$8:$AG$33,MATCH(E133,'[1]Bieu phi VCX'!$A$8:$A$33,0),0))),INDEX('[1]Bieu phi VCX'!$AH$8:$AH$33,MATCH(E133,'[1]Bieu phi VCX'!$A$8:$A$33,0),0)),0)</f>
        <v>0.0005</v>
      </c>
      <c r="AM133" s="22" t="n">
        <f aca="false">IF(Y133="Y",IF(P133-O133&gt;[1]Parameters!$AC$2,1.5%*15/365,1.5%*(P133-O133)/365),0)</f>
        <v>0.000616438356164384</v>
      </c>
      <c r="AN133" s="24" t="n">
        <f aca="false">IF(Z133="Y",[1]Parameters!$AD$2,0)</f>
        <v>0.003</v>
      </c>
      <c r="AO133" s="25" t="n">
        <f aca="false">IF(P133&lt;=AA133,VLOOKUP(DATEDIF(O133,P133,"m"),[1]Parameters!$L$2:$M$6,2,1),(DATEDIF(O133,P133,"m")+1)/12)</f>
        <v>1</v>
      </c>
      <c r="AP133" s="26" t="n">
        <f aca="false">(AJ133*(SUM(AD133,AE133,AF133,AH133,AI133,AK133,AL133,AN133)*K133+AG133)+AM133*K133)*AO133</f>
        <v>35946575.3424658</v>
      </c>
      <c r="AQ133" s="27" t="s">
        <v>607</v>
      </c>
    </row>
    <row r="134" customFormat="false" ht="13.8" hidden="false" customHeight="false" outlineLevel="0" collapsed="false">
      <c r="A134" s="17"/>
      <c r="B134" s="17" t="s">
        <v>609</v>
      </c>
      <c r="C134" s="0" t="s">
        <v>523</v>
      </c>
      <c r="D134" s="17" t="s">
        <v>531</v>
      </c>
      <c r="E134" s="18" t="s">
        <v>622</v>
      </c>
      <c r="F134" s="19" t="n">
        <v>0</v>
      </c>
      <c r="G134" s="18" t="s">
        <v>602</v>
      </c>
      <c r="H134" s="18" t="s">
        <v>212</v>
      </c>
      <c r="I134" s="18" t="s">
        <v>604</v>
      </c>
      <c r="J134" s="19" t="n">
        <v>450000000</v>
      </c>
      <c r="K134" s="19" t="n">
        <v>400000000</v>
      </c>
      <c r="L134" s="0" t="n">
        <v>2014</v>
      </c>
      <c r="M134" s="20" t="n">
        <v>41640</v>
      </c>
      <c r="N134" s="20" t="n">
        <v>43831</v>
      </c>
      <c r="O134" s="20" t="n">
        <v>43831</v>
      </c>
      <c r="P134" s="20" t="n">
        <v>44196</v>
      </c>
      <c r="Q134" s="21" t="s">
        <v>605</v>
      </c>
      <c r="R134" s="21" t="s">
        <v>605</v>
      </c>
      <c r="S134" s="19" t="s">
        <v>606</v>
      </c>
      <c r="T134" s="21" t="s">
        <v>605</v>
      </c>
      <c r="U134" s="21" t="s">
        <v>605</v>
      </c>
      <c r="V134" s="21" t="s">
        <v>605</v>
      </c>
      <c r="W134" s="21" t="s">
        <v>605</v>
      </c>
      <c r="X134" s="21" t="s">
        <v>605</v>
      </c>
      <c r="Y134" s="21" t="s">
        <v>605</v>
      </c>
      <c r="Z134" s="21" t="s">
        <v>605</v>
      </c>
      <c r="AA134" s="20" t="n">
        <f aca="false">DATE(YEAR(O134)+1,MONTH(O134),DAY(O134))</f>
        <v>44197</v>
      </c>
      <c r="AB134" s="0" t="n">
        <f aca="false">IF(G134="Trong nước", DATEDIF(DATE(YEAR(M134),MONTH(M134),1),DATE(YEAR(N134),MONTH(N134),1),"m"), DATEDIF(DATE(L134,1,1),DATE(YEAR(N134),MONTH(N134),1),"m"))</f>
        <v>72</v>
      </c>
      <c r="AC134" s="0" t="str">
        <f aca="false">VLOOKUP(AB134,[1]Parameters!$A$2:$B$6,2,1)</f>
        <v>72-120</v>
      </c>
      <c r="AD134" s="22" t="n">
        <f aca="false">IF(J134&lt;=[1]Parameters!$Y$2,INDEX('[1]Bieu phi VCX'!$D$8:$N$33,MATCH(E134,'[1]Bieu phi VCX'!$A$8:$A$33,0),MATCH(AC134,'[1]Bieu phi VCX'!$D$7:$I$7,)),INDEX('[1]Bieu phi VCX'!$J$8:$O$33,MATCH(E134,'[1]Bieu phi VCX'!$A$8:$A$33,0),MATCH(AC134,'[1]Bieu phi VCX'!$J$7:$O$7,)))</f>
        <v>0.028</v>
      </c>
      <c r="AE134" s="22" t="n">
        <f aca="false">IF(Q134="Y",[1]Parameters!$Z$2,0)</f>
        <v>0.0005</v>
      </c>
      <c r="AF134" s="22" t="n">
        <f aca="false">IF(R134="Y", INDEX('[1]Bieu phi VCX'!$R$8:$W$33,MATCH(E134,'[1]Bieu phi VCX'!$A$8:$A$33,0),MATCH(AC134,'[1]Bieu phi VCX'!$R$7:$V$7,0)), 0)</f>
        <v>0.0025</v>
      </c>
      <c r="AG134" s="19" t="n">
        <f aca="false">VLOOKUP(S134,[1]Parameters!$F$2:$G$5,2,0)</f>
        <v>0</v>
      </c>
      <c r="AH134" s="22" t="n">
        <f aca="false">IF(T134="Y", INDEX('[1]Bieu phi VCX'!$X$8:$AB$33,MATCH(E134,'[1]Bieu phi VCX'!$A$8:$A$33,0),MATCH(AC134,'[1]Bieu phi VCX'!$X$7:$AB$7,0)),0)</f>
        <v>0.0025</v>
      </c>
      <c r="AI134" s="23" t="n">
        <f aca="false">IF(U134="Y",INDEX('[1]Bieu phi VCX'!$AJ$8:$AL$33,MATCH(E134,'[1]Bieu phi VCX'!$A$8:$A$33,0),MATCH(VLOOKUP(F134,[1]Parameters!$I$2:$J$4,2),'[1]Bieu phi VCX'!$AJ$7:$AL$7,0))-AD134, 0)</f>
        <v>0.022</v>
      </c>
      <c r="AJ134" s="0" t="n">
        <f aca="false">IF(V134="Y",[1]Parameters!$AA$2,1)</f>
        <v>1.5</v>
      </c>
      <c r="AK134" s="22" t="n">
        <f aca="false">IF(W134="Y", INDEX('[1]Bieu phi VCX'!$AE$8:$AE$33,MATCH(E134,'[1]Bieu phi VCX'!$A$8:$A$33,0),0),0)</f>
        <v>0.0025</v>
      </c>
      <c r="AL134" s="22" t="n">
        <f aca="false">IF(X134="Y",IF(AB134&lt;120,IF(OR(E134='[1]Bieu phi VCX'!$A$24,E134='[1]Bieu phi VCX'!$A$25,E134='[1]Bieu phi VCX'!$A$27),0.2%,IF(OR(AND(OR(H134="SEDAN",H134="HATCHBACK"),J134&gt;[1]Parameters!$AB$2),AND(OR(H134="SEDAN",H134="HATCHBACK"),I134="GERMANY")),INDEX('[1]Bieu phi VCX'!$AF$8:$AF$33,MATCH(E134,'[1]Bieu phi VCX'!$A$8:$A$33,0),0),INDEX('[1]Bieu phi VCX'!$AG$8:$AG$33,MATCH(E134,'[1]Bieu phi VCX'!$A$8:$A$33,0),0))),INDEX('[1]Bieu phi VCX'!$AH$8:$AH$33,MATCH(E134,'[1]Bieu phi VCX'!$A$8:$A$33,0),0)),0)</f>
        <v>0.0005</v>
      </c>
      <c r="AM134" s="22" t="n">
        <f aca="false">IF(Y134="Y",IF(P134-O134&gt;[1]Parameters!$AC$2,1.5%*15/365,1.5%*(P134-O134)/365),0)</f>
        <v>0.000616438356164384</v>
      </c>
      <c r="AN134" s="24" t="n">
        <f aca="false">IF(Z134="Y",[1]Parameters!$AD$2,0)</f>
        <v>0.003</v>
      </c>
      <c r="AO134" s="25" t="n">
        <f aca="false">IF(P134&lt;=AA134,VLOOKUP(DATEDIF(O134,P134,"m"),[1]Parameters!$L$2:$M$6,2,1),(DATEDIF(O134,P134,"m")+1)/12)</f>
        <v>1</v>
      </c>
      <c r="AP134" s="26" t="n">
        <f aca="false">(AJ134*(SUM(AD134,AE134,AF134,AH134,AI134,AK134,AL134,AN134)*K134+AG134)+AM134*K134)*AO134</f>
        <v>37146575.3424658</v>
      </c>
      <c r="AQ134" s="27" t="s">
        <v>607</v>
      </c>
    </row>
    <row r="135" customFormat="false" ht="13.8" hidden="false" customHeight="false" outlineLevel="0" collapsed="false">
      <c r="A135" s="17"/>
      <c r="B135" s="17" t="s">
        <v>610</v>
      </c>
      <c r="C135" s="0" t="s">
        <v>523</v>
      </c>
      <c r="D135" s="17" t="s">
        <v>531</v>
      </c>
      <c r="E135" s="18" t="s">
        <v>622</v>
      </c>
      <c r="F135" s="19" t="n">
        <v>0</v>
      </c>
      <c r="G135" s="18" t="s">
        <v>602</v>
      </c>
      <c r="H135" s="18" t="s">
        <v>212</v>
      </c>
      <c r="I135" s="18" t="s">
        <v>604</v>
      </c>
      <c r="J135" s="19" t="n">
        <v>600000000</v>
      </c>
      <c r="K135" s="19" t="n">
        <v>400000000</v>
      </c>
      <c r="L135" s="0" t="n">
        <v>2010</v>
      </c>
      <c r="M135" s="20" t="n">
        <v>40179</v>
      </c>
      <c r="N135" s="20" t="n">
        <v>43831</v>
      </c>
      <c r="O135" s="20" t="n">
        <v>43831</v>
      </c>
      <c r="P135" s="20" t="n">
        <v>44196</v>
      </c>
      <c r="Q135" s="21" t="s">
        <v>605</v>
      </c>
      <c r="R135" s="21" t="s">
        <v>605</v>
      </c>
      <c r="S135" s="19" t="s">
        <v>606</v>
      </c>
      <c r="T135" s="21" t="s">
        <v>605</v>
      </c>
      <c r="U135" s="21" t="s">
        <v>605</v>
      </c>
      <c r="V135" s="21" t="s">
        <v>605</v>
      </c>
      <c r="W135" s="21" t="s">
        <v>605</v>
      </c>
      <c r="X135" s="21" t="s">
        <v>605</v>
      </c>
      <c r="Y135" s="21" t="s">
        <v>605</v>
      </c>
      <c r="Z135" s="21" t="s">
        <v>605</v>
      </c>
      <c r="AA135" s="20" t="n">
        <f aca="false">DATE(YEAR(O135)+1,MONTH(O135),DAY(O135))</f>
        <v>44197</v>
      </c>
      <c r="AB135" s="0" t="n">
        <f aca="false">IF(G135="Trong nước", DATEDIF(DATE(YEAR(M135),MONTH(M135),1),DATE(YEAR(N135),MONTH(N135),1),"m"), DATEDIF(DATE(L135,1,1),DATE(YEAR(N135),MONTH(N135),1),"m"))</f>
        <v>120</v>
      </c>
      <c r="AC135" s="0" t="str">
        <f aca="false">VLOOKUP(AB135,[1]Parameters!$A$2:$B$6,2,1)</f>
        <v>&gt;=120</v>
      </c>
      <c r="AD135" s="22" t="n">
        <f aca="false">IF(J135&lt;=[1]Parameters!$Y$2,INDEX('[1]Bieu phi VCX'!$D$8:$N$33,MATCH(E135,'[1]Bieu phi VCX'!$A$8:$A$33,0),MATCH(AC135,'[1]Bieu phi VCX'!$D$7:$I$7,)),INDEX('[1]Bieu phi VCX'!$J$8:$O$33,MATCH(E135,'[1]Bieu phi VCX'!$A$8:$A$33,0),MATCH(AC135,'[1]Bieu phi VCX'!$J$7:$O$7,)))</f>
        <v>0.03</v>
      </c>
      <c r="AE135" s="22" t="n">
        <f aca="false">IF(Q135="Y",[1]Parameters!$Z$2,0)</f>
        <v>0.0005</v>
      </c>
      <c r="AF135" s="22" t="n">
        <f aca="false">IF(R135="Y", INDEX('[1]Bieu phi VCX'!$R$8:$W$33,MATCH(E135,'[1]Bieu phi VCX'!$A$8:$A$33,0),MATCH(AC135,'[1]Bieu phi VCX'!$R$7:$V$7,0)), 0)</f>
        <v>0.0035</v>
      </c>
      <c r="AG135" s="19" t="n">
        <f aca="false">VLOOKUP(S135,[1]Parameters!$F$2:$G$5,2,0)</f>
        <v>0</v>
      </c>
      <c r="AH135" s="22" t="n">
        <f aca="false">IF(T135="Y", INDEX('[1]Bieu phi VCX'!$X$8:$AB$33,MATCH(E135,'[1]Bieu phi VCX'!$A$8:$A$33,0),MATCH(AC135,'[1]Bieu phi VCX'!$X$7:$AB$7,0)),0)</f>
        <v>0.0035</v>
      </c>
      <c r="AI135" s="23" t="n">
        <f aca="false">IF(U135="Y",INDEX('[1]Bieu phi VCX'!$AJ$8:$AL$33,MATCH(E135,'[1]Bieu phi VCX'!$A$8:$A$33,0),MATCH(VLOOKUP(F135,[1]Parameters!$I$2:$J$4,2),'[1]Bieu phi VCX'!$AJ$7:$AL$7,0))-AD135, 0)</f>
        <v>0.02</v>
      </c>
      <c r="AJ135" s="0" t="n">
        <f aca="false">IF(V135="Y",[1]Parameters!$AA$2,1)</f>
        <v>1.5</v>
      </c>
      <c r="AK135" s="22" t="n">
        <f aca="false">IF(W135="Y", INDEX('[1]Bieu phi VCX'!$AE$8:$AE$33,MATCH(E135,'[1]Bieu phi VCX'!$A$8:$A$33,0),0),0)</f>
        <v>0.0025</v>
      </c>
      <c r="AL135" s="22" t="n">
        <f aca="false">IF(X135="Y",IF(AB135&lt;120,IF(OR(E135='[1]Bieu phi VCX'!$A$24,E135='[1]Bieu phi VCX'!$A$25,E135='[1]Bieu phi VCX'!$A$27),0.2%,IF(OR(AND(OR(H135="SEDAN",H135="HATCHBACK"),J135&gt;[1]Parameters!$AB$2),AND(OR(H135="SEDAN",H135="HATCHBACK"),I135="GERMANY")),INDEX('[1]Bieu phi VCX'!$AF$8:$AF$33,MATCH(E135,'[1]Bieu phi VCX'!$A$8:$A$33,0),0),INDEX('[1]Bieu phi VCX'!$AG$8:$AG$33,MATCH(E135,'[1]Bieu phi VCX'!$A$8:$A$33,0),0))),INDEX('[1]Bieu phi VCX'!$AH$8:$AH$33,MATCH(E135,'[1]Bieu phi VCX'!$A$8:$A$33,0),0)),0)</f>
        <v>0.0015</v>
      </c>
      <c r="AM135" s="22" t="n">
        <f aca="false">IF(Y135="Y",IF(P135-O135&gt;[1]Parameters!$AC$2,1.5%*15/365,1.5%*(P135-O135)/365),0)</f>
        <v>0.000616438356164384</v>
      </c>
      <c r="AN135" s="24" t="n">
        <f aca="false">IF(Z135="Y",[1]Parameters!$AD$2,0)</f>
        <v>0.003</v>
      </c>
      <c r="AO135" s="25" t="n">
        <f aca="false">IF(P135&lt;=AA135,VLOOKUP(DATEDIF(O135,P135,"m"),[1]Parameters!$L$2:$M$6,2,1),(DATEDIF(O135,P135,"m")+1)/12)</f>
        <v>1</v>
      </c>
      <c r="AP135" s="26" t="n">
        <f aca="false">(AJ135*(SUM(AD135,AE135,AF135,AH135,AI135,AK135,AL135,AN135)*K135+AG135)+AM135*K135)*AO135</f>
        <v>38946575.3424657</v>
      </c>
      <c r="AQ135" s="27" t="s">
        <v>607</v>
      </c>
    </row>
    <row r="136" customFormat="false" ht="13.8" hidden="false" customHeight="false" outlineLevel="0" collapsed="false">
      <c r="A136" s="17"/>
      <c r="B136" s="17" t="s">
        <v>611</v>
      </c>
      <c r="C136" s="0" t="s">
        <v>523</v>
      </c>
      <c r="D136" s="17" t="s">
        <v>531</v>
      </c>
      <c r="E136" s="18" t="s">
        <v>622</v>
      </c>
      <c r="F136" s="19" t="n">
        <v>0</v>
      </c>
      <c r="G136" s="18" t="s">
        <v>602</v>
      </c>
      <c r="H136" s="18" t="s">
        <v>212</v>
      </c>
      <c r="I136" s="18" t="s">
        <v>604</v>
      </c>
      <c r="J136" s="19" t="n">
        <v>600000000</v>
      </c>
      <c r="K136" s="19" t="n">
        <v>100000000</v>
      </c>
      <c r="L136" s="0" t="n">
        <v>2005</v>
      </c>
      <c r="M136" s="20" t="n">
        <v>38353</v>
      </c>
      <c r="N136" s="20" t="n">
        <v>43831</v>
      </c>
      <c r="O136" s="20" t="n">
        <v>43831</v>
      </c>
      <c r="P136" s="20" t="n">
        <v>44196</v>
      </c>
      <c r="Q136" s="21" t="s">
        <v>605</v>
      </c>
      <c r="R136" s="21" t="s">
        <v>605</v>
      </c>
      <c r="S136" s="19" t="n">
        <v>9000000</v>
      </c>
      <c r="T136" s="21" t="s">
        <v>605</v>
      </c>
      <c r="U136" s="21" t="s">
        <v>605</v>
      </c>
      <c r="V136" s="21" t="s">
        <v>605</v>
      </c>
      <c r="W136" s="21" t="s">
        <v>605</v>
      </c>
      <c r="X136" s="21" t="s">
        <v>605</v>
      </c>
      <c r="Y136" s="21" t="s">
        <v>605</v>
      </c>
      <c r="Z136" s="21" t="s">
        <v>605</v>
      </c>
      <c r="AA136" s="20" t="n">
        <f aca="false">DATE(YEAR(O136)+1,MONTH(O136),DAY(O136))</f>
        <v>44197</v>
      </c>
      <c r="AB136" s="0" t="n">
        <f aca="false">IF(G136="Trong nước", DATEDIF(DATE(YEAR(M136),MONTH(M136),1),DATE(YEAR(N136),MONTH(N136),1),"m"), DATEDIF(DATE(L136,1,1),DATE(YEAR(N136),MONTH(N136),1),"m"))</f>
        <v>180</v>
      </c>
      <c r="AC136" s="0" t="str">
        <f aca="false">VLOOKUP(AB136,[1]Parameters!$A$2:$B$7,2,1)</f>
        <v>&gt;=180</v>
      </c>
      <c r="AD136" s="22" t="n">
        <f aca="false">IF(J136&lt;=[1]Parameters!$Y$2,INDEX('[1]Bieu phi VCX'!$D$8:$N$33,MATCH(E136,'[1]Bieu phi VCX'!$A$8:$A$33,0),MATCH(AC136,'[1]Bieu phi VCX'!$D$7:$I$7,)),INDEX('[1]Bieu phi VCX'!$J$8:$O$33,MATCH(E136,'[1]Bieu phi VCX'!$A$8:$A$33,0),MATCH(AC136,'[1]Bieu phi VCX'!$J$7:$O$7,)))</f>
        <v>0.03</v>
      </c>
      <c r="AE136" s="22" t="n">
        <f aca="false">IF(Q136="Y",[1]Parameters!$Z$2,0)</f>
        <v>0.0005</v>
      </c>
      <c r="AF136" s="22" t="n">
        <f aca="false">IF(R136="Y", INDEX('[1]Bieu phi VCX'!$R$8:$W$33,MATCH(E136,'[1]Bieu phi VCX'!$A$8:$A$33,0),MATCH(AC136,'[1]Bieu phi VCX'!$R$7:$W$7,0)), 0)</f>
        <v>0.0045</v>
      </c>
      <c r="AG136" s="19" t="n">
        <f aca="false">VLOOKUP(S136,[1]Parameters!$F$2:$G$5,2,0)</f>
        <v>1400000</v>
      </c>
      <c r="AH136" s="22" t="n">
        <f aca="false">IF(T136="Y", INDEX('[1]Bieu phi VCX'!$X$8:$AC$33,MATCH(E136,'[1]Bieu phi VCX'!$A$8:$A$33,0),MATCH(AC136,'[1]Bieu phi VCX'!$X$7:$AC$7,0)),0)</f>
        <v>0.0035</v>
      </c>
      <c r="AI136" s="23" t="n">
        <f aca="false">IF(U136="Y",INDEX('[1]Bieu phi VCX'!$AJ$8:$AL$33,MATCH(E136,'[1]Bieu phi VCX'!$A$8:$A$33,0),MATCH(VLOOKUP(F136,[1]Parameters!$I$2:$J$4,2),'[1]Bieu phi VCX'!$AJ$7:$AL$7,0))-AD136, 0)</f>
        <v>0.02</v>
      </c>
      <c r="AJ136" s="0" t="n">
        <f aca="false">IF(V136="Y",[1]Parameters!$AA$2,1)</f>
        <v>1.5</v>
      </c>
      <c r="AK136" s="22" t="n">
        <f aca="false">IF(W136="Y", INDEX('[1]Bieu phi VCX'!$AE$8:$AE$33,MATCH(E136,'[1]Bieu phi VCX'!$A$8:$A$33,0),0),0)</f>
        <v>0.0025</v>
      </c>
      <c r="AL136" s="22" t="n">
        <f aca="false">IF(X136="Y",IF(AB136&lt;120,IF(OR(E136='[1]Bieu phi VCX'!$A$24,E136='[1]Bieu phi VCX'!$A$25,E136='[1]Bieu phi VCX'!$A$27),0.2%,IF(OR(AND(OR(H136="SEDAN",H136="HATCHBACK"),J136&gt;[1]Parameters!$AB$2),AND(OR(H136="SEDAN",H136="HATCHBACK"),I136="GERMANY")),INDEX('[1]Bieu phi VCX'!$AF$8:$AF$33,MATCH(E136,'[1]Bieu phi VCX'!$A$8:$A$33,0),0),INDEX('[1]Bieu phi VCX'!$AG$8:$AG$33,MATCH(E136,'[1]Bieu phi VCX'!$A$8:$A$33,0),0))),INDEX('[1]Bieu phi VCX'!$AH$8:$AH$33,MATCH(E136,'[1]Bieu phi VCX'!$A$8:$A$33,0),0)),0)</f>
        <v>0.0015</v>
      </c>
      <c r="AM136" s="22" t="n">
        <f aca="false">IF(Y136="Y",IF(P136-O136&gt;[1]Parameters!$AC$2,1.5%*15/365,1.5%*(P136-O136)/365),0)</f>
        <v>0.000616438356164384</v>
      </c>
      <c r="AN136" s="24" t="n">
        <f aca="false">IF(Z136="Y",[1]Parameters!$AD$2,0)</f>
        <v>0.003</v>
      </c>
      <c r="AO136" s="25" t="n">
        <f aca="false">IF(P136&lt;=AA136,VLOOKUP(DATEDIF(O136,P136,"m"),[1]Parameters!$L$2:$M$6,2,1),(DATEDIF(O136,P136,"m")+1)/12)</f>
        <v>1</v>
      </c>
      <c r="AP136" s="26" t="n">
        <f aca="false">(AJ136*(SUM(AD136,AE136,AF136,AH136,AI136,AK136,AL136,AN136)*K136+AG136)+AM136*K136)*AO136</f>
        <v>11986643.8356164</v>
      </c>
      <c r="AQ136" s="27" t="s">
        <v>607</v>
      </c>
    </row>
    <row r="137" customFormat="false" ht="13.8" hidden="false" customHeight="false" outlineLevel="0" collapsed="false">
      <c r="A137" s="17" t="s">
        <v>599</v>
      </c>
      <c r="B137" s="17" t="s">
        <v>600</v>
      </c>
      <c r="C137" s="0" t="s">
        <v>523</v>
      </c>
      <c r="D137" s="17" t="s">
        <v>537</v>
      </c>
      <c r="E137" s="18" t="s">
        <v>623</v>
      </c>
      <c r="F137" s="19" t="n">
        <v>0</v>
      </c>
      <c r="G137" s="18" t="s">
        <v>602</v>
      </c>
      <c r="H137" s="18" t="s">
        <v>212</v>
      </c>
      <c r="I137" s="18" t="s">
        <v>604</v>
      </c>
      <c r="J137" s="19" t="n">
        <v>390000000</v>
      </c>
      <c r="K137" s="19" t="n">
        <v>100000000</v>
      </c>
      <c r="L137" s="0" t="n">
        <v>2020</v>
      </c>
      <c r="M137" s="20" t="n">
        <v>43831</v>
      </c>
      <c r="N137" s="20" t="n">
        <v>43831</v>
      </c>
      <c r="O137" s="20" t="n">
        <v>43831</v>
      </c>
      <c r="P137" s="20" t="n">
        <v>44196</v>
      </c>
      <c r="Q137" s="21" t="s">
        <v>605</v>
      </c>
      <c r="R137" s="21" t="s">
        <v>605</v>
      </c>
      <c r="S137" s="19" t="s">
        <v>606</v>
      </c>
      <c r="T137" s="21" t="s">
        <v>605</v>
      </c>
      <c r="U137" s="21" t="s">
        <v>605</v>
      </c>
      <c r="V137" s="21" t="s">
        <v>605</v>
      </c>
      <c r="W137" s="21" t="s">
        <v>605</v>
      </c>
      <c r="X137" s="21" t="s">
        <v>605</v>
      </c>
      <c r="Y137" s="21" t="s">
        <v>605</v>
      </c>
      <c r="Z137" s="21" t="s">
        <v>605</v>
      </c>
      <c r="AA137" s="20" t="n">
        <f aca="false">DATE(YEAR(O137)+1,MONTH(O137),DAY(O137))</f>
        <v>44197</v>
      </c>
      <c r="AB137" s="0" t="n">
        <f aca="false">IF(G137="Trong nước", DATEDIF(DATE(YEAR(M137),MONTH(M137),1),DATE(YEAR(N137),MONTH(N137),1),"m"), DATEDIF(DATE(L137,1,1),DATE(YEAR(N137),MONTH(N137),1),"m"))</f>
        <v>0</v>
      </c>
      <c r="AC137" s="0" t="str">
        <f aca="false">VLOOKUP(AB137,[1]Parameters!$A$2:$B$6,2,1)</f>
        <v>&lt;6</v>
      </c>
      <c r="AD137" s="22" t="n">
        <f aca="false">IF(J137&lt;=[1]Parameters!$Y$2,INDEX('[1]Bieu phi VCX'!$D$8:$N$33,MATCH(E137,'[1]Bieu phi VCX'!$A$8:$A$33,0),MATCH(AC137,'[1]Bieu phi VCX'!$D$7:$I$7,)),INDEX('[1]Bieu phi VCX'!$J$8:$O$33,MATCH(E137,'[1]Bieu phi VCX'!$A$8:$A$33,0),MATCH(AC137,'[1]Bieu phi VCX'!$J$7:$O$7,)))</f>
        <v>0.025</v>
      </c>
      <c r="AE137" s="22" t="n">
        <f aca="false">IF(Q137="Y",[1]Parameters!$Z$2,0)</f>
        <v>0.0005</v>
      </c>
      <c r="AF137" s="22" t="n">
        <f aca="false">IF(R137="Y", INDEX('[1]Bieu phi VCX'!$R$8:$W$33,MATCH(E137,'[1]Bieu phi VCX'!$A$8:$A$33,0),MATCH(AC137,'[1]Bieu phi VCX'!$R$7:$V$7,0)), 0)</f>
        <v>0</v>
      </c>
      <c r="AG137" s="19" t="n">
        <f aca="false">VLOOKUP(S137,[1]Parameters!$F$2:$G$5,2,0)</f>
        <v>0</v>
      </c>
      <c r="AH137" s="22" t="n">
        <f aca="false">IF(T137="Y", INDEX('[1]Bieu phi VCX'!$X$8:$AB$33,MATCH(E137,'[1]Bieu phi VCX'!$A$8:$A$33,0),MATCH(AC137,'[1]Bieu phi VCX'!$X$7:$AB$7,0)),0)</f>
        <v>0.001</v>
      </c>
      <c r="AI137" s="23" t="n">
        <f aca="false">IF(U137="Y",INDEX('[1]Bieu phi VCX'!$AJ$8:$AL$33,MATCH(E137,'[1]Bieu phi VCX'!$A$8:$A$33,0),MATCH(VLOOKUP(F137,[1]Parameters!$I$2:$J$4,2),'[1]Bieu phi VCX'!$AJ$7:$AL$7,0))-AD137, 0)</f>
        <v>0.025</v>
      </c>
      <c r="AJ137" s="0" t="n">
        <f aca="false">IF(V137="Y",[1]Parameters!$AA$2,1)</f>
        <v>1.5</v>
      </c>
      <c r="AK137" s="22" t="n">
        <f aca="false">IF(W137="Y", INDEX('[1]Bieu phi VCX'!$AE$8:$AE$33,MATCH(E137,'[1]Bieu phi VCX'!$A$8:$A$33,0),0),0)</f>
        <v>0.0025</v>
      </c>
      <c r="AL137" s="22" t="n">
        <f aca="false">IF(X137="Y",IF(AB137&lt;120,IF(OR(E137='[1]Bieu phi VCX'!$A$24,E137='[1]Bieu phi VCX'!$A$25,E137='[1]Bieu phi VCX'!$A$27),0.2%,IF(OR(AND(OR(H137="SEDAN",H137="HATCHBACK"),J137&gt;[1]Parameters!$AB$2),AND(OR(H137="SEDAN",H137="HATCHBACK"),I137="GERMANY")),INDEX('[1]Bieu phi VCX'!$AF$8:$AF$33,MATCH(E137,'[1]Bieu phi VCX'!$A$8:$A$33,0),0),INDEX('[1]Bieu phi VCX'!$AG$8:$AG$33,MATCH(E137,'[1]Bieu phi VCX'!$A$8:$A$33,0),0))),INDEX('[1]Bieu phi VCX'!$AH$8:$AH$33,MATCH(E137,'[1]Bieu phi VCX'!$A$8:$A$33,0),0)),0)</f>
        <v>0.0005</v>
      </c>
      <c r="AM137" s="22" t="n">
        <f aca="false">IF(Y137="Y",IF(P137-O137&gt;[1]Parameters!$AC$2,1.5%*15/365,1.5%*(P137-O137)/365),0)</f>
        <v>0.000616438356164384</v>
      </c>
      <c r="AN137" s="24" t="n">
        <f aca="false">IF(Z137="Y",[1]Parameters!$AD$2,0)</f>
        <v>0.003</v>
      </c>
      <c r="AO137" s="25" t="n">
        <f aca="false">IF(P137&lt;=AA137,VLOOKUP(DATEDIF(O137,P137,"m"),[1]Parameters!$L$2:$M$6,2,1),(DATEDIF(O137,P137,"m")+1)/12)</f>
        <v>1</v>
      </c>
      <c r="AP137" s="26" t="n">
        <f aca="false">(AJ137*(SUM(AD137,AE137,AF137,AH137,AI137,AK137,AL137,AN137)*K137+AG137)+AM137*K137)*AO137</f>
        <v>8686643.83561644</v>
      </c>
      <c r="AQ137" s="27" t="s">
        <v>607</v>
      </c>
    </row>
    <row r="138" customFormat="false" ht="13.8" hidden="false" customHeight="false" outlineLevel="0" collapsed="false">
      <c r="A138" s="17"/>
      <c r="B138" s="17" t="s">
        <v>608</v>
      </c>
      <c r="C138" s="0" t="s">
        <v>523</v>
      </c>
      <c r="D138" s="17" t="s">
        <v>537</v>
      </c>
      <c r="E138" s="18" t="s">
        <v>623</v>
      </c>
      <c r="F138" s="19" t="n">
        <v>0</v>
      </c>
      <c r="G138" s="18" t="s">
        <v>602</v>
      </c>
      <c r="H138" s="18" t="s">
        <v>212</v>
      </c>
      <c r="I138" s="18" t="s">
        <v>604</v>
      </c>
      <c r="J138" s="19" t="n">
        <v>390000000</v>
      </c>
      <c r="K138" s="19" t="n">
        <v>100000000</v>
      </c>
      <c r="L138" s="0" t="n">
        <v>2017</v>
      </c>
      <c r="M138" s="20" t="n">
        <v>42736</v>
      </c>
      <c r="N138" s="20" t="n">
        <v>43831</v>
      </c>
      <c r="O138" s="20" t="n">
        <v>43831</v>
      </c>
      <c r="P138" s="20" t="n">
        <v>44196</v>
      </c>
      <c r="Q138" s="21" t="s">
        <v>605</v>
      </c>
      <c r="R138" s="21" t="s">
        <v>605</v>
      </c>
      <c r="S138" s="19" t="s">
        <v>606</v>
      </c>
      <c r="T138" s="21" t="s">
        <v>605</v>
      </c>
      <c r="U138" s="21" t="s">
        <v>605</v>
      </c>
      <c r="V138" s="21" t="s">
        <v>605</v>
      </c>
      <c r="W138" s="21" t="s">
        <v>605</v>
      </c>
      <c r="X138" s="21" t="s">
        <v>605</v>
      </c>
      <c r="Y138" s="21" t="s">
        <v>605</v>
      </c>
      <c r="Z138" s="21" t="s">
        <v>605</v>
      </c>
      <c r="AA138" s="20" t="n">
        <f aca="false">DATE(YEAR(O138)+1,MONTH(O138),DAY(O138))</f>
        <v>44197</v>
      </c>
      <c r="AB138" s="0" t="n">
        <f aca="false">IF(G138="Trong nước", DATEDIF(DATE(YEAR(M138),MONTH(M138),1),DATE(YEAR(N138),MONTH(N138),1),"m"), DATEDIF(DATE(L138,1,1),DATE(YEAR(N138),MONTH(N138),1),"m"))</f>
        <v>36</v>
      </c>
      <c r="AC138" s="0" t="str">
        <f aca="false">VLOOKUP(AB138,[1]Parameters!$A$2:$B$6,2,1)</f>
        <v>36-72</v>
      </c>
      <c r="AD138" s="22" t="n">
        <f aca="false">IF(J138&lt;=[1]Parameters!$Y$2,INDEX('[1]Bieu phi VCX'!$D$8:$N$33,MATCH(E138,'[1]Bieu phi VCX'!$A$8:$A$33,0),MATCH(AC138,'[1]Bieu phi VCX'!$D$7:$I$7,)),INDEX('[1]Bieu phi VCX'!$J$8:$O$33,MATCH(E138,'[1]Bieu phi VCX'!$A$8:$A$33,0),MATCH(AC138,'[1]Bieu phi VCX'!$J$7:$O$7,)))</f>
        <v>0.0275</v>
      </c>
      <c r="AE138" s="22" t="n">
        <f aca="false">IF(Q138="Y",[1]Parameters!$Z$2,0)</f>
        <v>0.0005</v>
      </c>
      <c r="AF138" s="22" t="n">
        <f aca="false">IF(R138="Y", INDEX('[1]Bieu phi VCX'!$R$8:$W$33,MATCH(E138,'[1]Bieu phi VCX'!$A$8:$A$33,0),MATCH(AC138,'[1]Bieu phi VCX'!$R$7:$V$7,0)), 0)</f>
        <v>0.001</v>
      </c>
      <c r="AG138" s="19" t="n">
        <f aca="false">VLOOKUP(S138,[1]Parameters!$F$2:$G$5,2,0)</f>
        <v>0</v>
      </c>
      <c r="AH138" s="22" t="n">
        <f aca="false">IF(T138="Y", INDEX('[1]Bieu phi VCX'!$X$8:$AB$33,MATCH(E138,'[1]Bieu phi VCX'!$A$8:$A$33,0),MATCH(AC138,'[1]Bieu phi VCX'!$X$7:$AB$7,0)),0)</f>
        <v>0.0015</v>
      </c>
      <c r="AI138" s="23" t="n">
        <f aca="false">IF(U138="Y",INDEX('[1]Bieu phi VCX'!$AJ$8:$AL$33,MATCH(E138,'[1]Bieu phi VCX'!$A$8:$A$33,0),MATCH(VLOOKUP(F138,[1]Parameters!$I$2:$J$4,2),'[1]Bieu phi VCX'!$AJ$7:$AL$7,0))-AD138, 0)</f>
        <v>0.0225</v>
      </c>
      <c r="AJ138" s="0" t="n">
        <f aca="false">IF(V138="Y",[1]Parameters!$AA$2,1)</f>
        <v>1.5</v>
      </c>
      <c r="AK138" s="22" t="n">
        <f aca="false">IF(W138="Y", INDEX('[1]Bieu phi VCX'!$AE$8:$AE$33,MATCH(E138,'[1]Bieu phi VCX'!$A$8:$A$33,0),0),0)</f>
        <v>0.0025</v>
      </c>
      <c r="AL138" s="22" t="n">
        <f aca="false">IF(X138="Y",IF(AB138&lt;120,IF(OR(E138='[1]Bieu phi VCX'!$A$24,E138='[1]Bieu phi VCX'!$A$25,E138='[1]Bieu phi VCX'!$A$27),0.2%,IF(OR(AND(OR(H138="SEDAN",H138="HATCHBACK"),J138&gt;[1]Parameters!$AB$2),AND(OR(H138="SEDAN",H138="HATCHBACK"),I138="GERMANY")),INDEX('[1]Bieu phi VCX'!$AF$8:$AF$33,MATCH(E138,'[1]Bieu phi VCX'!$A$8:$A$33,0),0),INDEX('[1]Bieu phi VCX'!$AG$8:$AG$33,MATCH(E138,'[1]Bieu phi VCX'!$A$8:$A$33,0),0))),INDEX('[1]Bieu phi VCX'!$AH$8:$AH$33,MATCH(E138,'[1]Bieu phi VCX'!$A$8:$A$33,0),0)),0)</f>
        <v>0.0005</v>
      </c>
      <c r="AM138" s="22" t="n">
        <f aca="false">IF(Y138="Y",IF(P138-O138&gt;[1]Parameters!$AC$2,1.5%*15/365,1.5%*(P138-O138)/365),0)</f>
        <v>0.000616438356164384</v>
      </c>
      <c r="AN138" s="24" t="n">
        <f aca="false">IF(Z138="Y",[1]Parameters!$AD$2,0)</f>
        <v>0.003</v>
      </c>
      <c r="AO138" s="25" t="n">
        <f aca="false">IF(P138&lt;=AA138,VLOOKUP(DATEDIF(O138,P138,"m"),[1]Parameters!$L$2:$M$6,2,1),(DATEDIF(O138,P138,"m")+1)/12)</f>
        <v>1</v>
      </c>
      <c r="AP138" s="26" t="n">
        <f aca="false">(AJ138*(SUM(AD138,AE138,AF138,AH138,AI138,AK138,AL138,AN138)*K138+AG138)+AM138*K138)*AO138</f>
        <v>8911643.83561644</v>
      </c>
      <c r="AQ138" s="27" t="s">
        <v>607</v>
      </c>
    </row>
    <row r="139" customFormat="false" ht="13.8" hidden="false" customHeight="false" outlineLevel="0" collapsed="false">
      <c r="A139" s="17"/>
      <c r="B139" s="17" t="s">
        <v>609</v>
      </c>
      <c r="C139" s="0" t="s">
        <v>523</v>
      </c>
      <c r="D139" s="17" t="s">
        <v>537</v>
      </c>
      <c r="E139" s="18" t="s">
        <v>623</v>
      </c>
      <c r="F139" s="19" t="n">
        <v>0</v>
      </c>
      <c r="G139" s="18" t="s">
        <v>602</v>
      </c>
      <c r="H139" s="18" t="s">
        <v>212</v>
      </c>
      <c r="I139" s="18" t="s">
        <v>604</v>
      </c>
      <c r="J139" s="19" t="n">
        <v>390000000</v>
      </c>
      <c r="K139" s="19" t="n">
        <v>100000000</v>
      </c>
      <c r="L139" s="0" t="n">
        <v>2014</v>
      </c>
      <c r="M139" s="20" t="n">
        <v>41640</v>
      </c>
      <c r="N139" s="20" t="n">
        <v>43831</v>
      </c>
      <c r="O139" s="20" t="n">
        <v>43831</v>
      </c>
      <c r="P139" s="20" t="n">
        <v>44196</v>
      </c>
      <c r="Q139" s="21" t="s">
        <v>605</v>
      </c>
      <c r="R139" s="21" t="s">
        <v>605</v>
      </c>
      <c r="S139" s="19" t="s">
        <v>606</v>
      </c>
      <c r="T139" s="21" t="s">
        <v>605</v>
      </c>
      <c r="U139" s="21" t="s">
        <v>605</v>
      </c>
      <c r="V139" s="21" t="s">
        <v>605</v>
      </c>
      <c r="W139" s="21" t="s">
        <v>605</v>
      </c>
      <c r="X139" s="21" t="s">
        <v>605</v>
      </c>
      <c r="Y139" s="21" t="s">
        <v>605</v>
      </c>
      <c r="Z139" s="21" t="s">
        <v>605</v>
      </c>
      <c r="AA139" s="20" t="n">
        <f aca="false">DATE(YEAR(O139)+1,MONTH(O139),DAY(O139))</f>
        <v>44197</v>
      </c>
      <c r="AB139" s="0" t="n">
        <f aca="false">IF(G139="Trong nước", DATEDIF(DATE(YEAR(M139),MONTH(M139),1),DATE(YEAR(N139),MONTH(N139),1),"m"), DATEDIF(DATE(L139,1,1),DATE(YEAR(N139),MONTH(N139),1),"m"))</f>
        <v>72</v>
      </c>
      <c r="AC139" s="0" t="str">
        <f aca="false">VLOOKUP(AB139,[1]Parameters!$A$2:$B$6,2,1)</f>
        <v>72-120</v>
      </c>
      <c r="AD139" s="22" t="n">
        <f aca="false">IF(J139&lt;=[1]Parameters!$Y$2,INDEX('[1]Bieu phi VCX'!$D$8:$N$33,MATCH(E139,'[1]Bieu phi VCX'!$A$8:$A$33,0),MATCH(AC139,'[1]Bieu phi VCX'!$D$7:$I$7,)),INDEX('[1]Bieu phi VCX'!$J$8:$O$33,MATCH(E139,'[1]Bieu phi VCX'!$A$8:$A$33,0),MATCH(AC139,'[1]Bieu phi VCX'!$J$7:$O$7,)))</f>
        <v>0.041</v>
      </c>
      <c r="AE139" s="22" t="n">
        <f aca="false">IF(Q139="Y",[1]Parameters!$Z$2,0)</f>
        <v>0.0005</v>
      </c>
      <c r="AF139" s="22" t="n">
        <f aca="false">IF(R139="Y", INDEX('[1]Bieu phi VCX'!$R$8:$W$33,MATCH(E139,'[1]Bieu phi VCX'!$A$8:$A$33,0),MATCH(AC139,'[1]Bieu phi VCX'!$R$7:$V$7,0)), 0)</f>
        <v>0.002</v>
      </c>
      <c r="AG139" s="19" t="n">
        <f aca="false">VLOOKUP(S139,[1]Parameters!$F$2:$G$5,2,0)</f>
        <v>0</v>
      </c>
      <c r="AH139" s="22" t="n">
        <f aca="false">IF(T139="Y", INDEX('[1]Bieu phi VCX'!$X$8:$AB$33,MATCH(E139,'[1]Bieu phi VCX'!$A$8:$A$33,0),MATCH(AC139,'[1]Bieu phi VCX'!$X$7:$AB$7,0)),0)</f>
        <v>0.0025</v>
      </c>
      <c r="AI139" s="23" t="n">
        <f aca="false">IF(U139="Y",INDEX('[1]Bieu phi VCX'!$AJ$8:$AL$33,MATCH(E139,'[1]Bieu phi VCX'!$A$8:$A$33,0),MATCH(VLOOKUP(F139,[1]Parameters!$I$2:$J$4,2),'[1]Bieu phi VCX'!$AJ$7:$AL$7,0))-AD139, 0)</f>
        <v>0.009</v>
      </c>
      <c r="AJ139" s="0" t="n">
        <f aca="false">IF(V139="Y",[1]Parameters!$AA$2,1)</f>
        <v>1.5</v>
      </c>
      <c r="AK139" s="22" t="n">
        <f aca="false">IF(W139="Y", INDEX('[1]Bieu phi VCX'!$AE$8:$AE$33,MATCH(E139,'[1]Bieu phi VCX'!$A$8:$A$33,0),0),0)</f>
        <v>0.0025</v>
      </c>
      <c r="AL139" s="22" t="n">
        <f aca="false">IF(X139="Y",IF(AB139&lt;120,IF(OR(E139='[1]Bieu phi VCX'!$A$24,E139='[1]Bieu phi VCX'!$A$25,E139='[1]Bieu phi VCX'!$A$27),0.2%,IF(OR(AND(OR(H139="SEDAN",H139="HATCHBACK"),J139&gt;[1]Parameters!$AB$2),AND(OR(H139="SEDAN",H139="HATCHBACK"),I139="GERMANY")),INDEX('[1]Bieu phi VCX'!$AF$8:$AF$33,MATCH(E139,'[1]Bieu phi VCX'!$A$8:$A$33,0),0),INDEX('[1]Bieu phi VCX'!$AG$8:$AG$33,MATCH(E139,'[1]Bieu phi VCX'!$A$8:$A$33,0),0))),INDEX('[1]Bieu phi VCX'!$AH$8:$AH$33,MATCH(E139,'[1]Bieu phi VCX'!$A$8:$A$33,0),0)),0)</f>
        <v>0.0005</v>
      </c>
      <c r="AM139" s="22" t="n">
        <f aca="false">IF(Y139="Y",IF(P139-O139&gt;[1]Parameters!$AC$2,1.5%*15/365,1.5%*(P139-O139)/365),0)</f>
        <v>0.000616438356164384</v>
      </c>
      <c r="AN139" s="24" t="n">
        <f aca="false">IF(Z139="Y",[1]Parameters!$AD$2,0)</f>
        <v>0.003</v>
      </c>
      <c r="AO139" s="25" t="n">
        <f aca="false">IF(P139&lt;=AA139,VLOOKUP(DATEDIF(O139,P139,"m"),[1]Parameters!$L$2:$M$6,2,1),(DATEDIF(O139,P139,"m")+1)/12)</f>
        <v>1</v>
      </c>
      <c r="AP139" s="26" t="n">
        <f aca="false">(AJ139*(SUM(AD139,AE139,AF139,AH139,AI139,AK139,AL139,AN139)*K139+AG139)+AM139*K139)*AO139</f>
        <v>9211643.83561644</v>
      </c>
      <c r="AQ139" s="27" t="s">
        <v>607</v>
      </c>
    </row>
    <row r="140" customFormat="false" ht="13.8" hidden="false" customHeight="false" outlineLevel="0" collapsed="false">
      <c r="A140" s="17"/>
      <c r="B140" s="17" t="s">
        <v>610</v>
      </c>
      <c r="C140" s="0" t="s">
        <v>523</v>
      </c>
      <c r="D140" s="17" t="s">
        <v>537</v>
      </c>
      <c r="E140" s="18" t="s">
        <v>623</v>
      </c>
      <c r="F140" s="19" t="n">
        <v>0</v>
      </c>
      <c r="G140" s="18" t="s">
        <v>602</v>
      </c>
      <c r="H140" s="18" t="s">
        <v>212</v>
      </c>
      <c r="I140" s="18" t="s">
        <v>604</v>
      </c>
      <c r="J140" s="19" t="n">
        <v>390000000</v>
      </c>
      <c r="K140" s="19" t="n">
        <v>100000000</v>
      </c>
      <c r="L140" s="0" t="n">
        <v>2010</v>
      </c>
      <c r="M140" s="20" t="n">
        <v>40179</v>
      </c>
      <c r="N140" s="20" t="n">
        <v>43831</v>
      </c>
      <c r="O140" s="20" t="n">
        <v>43831</v>
      </c>
      <c r="P140" s="20" t="n">
        <v>44196</v>
      </c>
      <c r="Q140" s="21" t="s">
        <v>605</v>
      </c>
      <c r="R140" s="21" t="s">
        <v>605</v>
      </c>
      <c r="S140" s="19" t="s">
        <v>606</v>
      </c>
      <c r="T140" s="21" t="s">
        <v>605</v>
      </c>
      <c r="U140" s="21" t="s">
        <v>605</v>
      </c>
      <c r="V140" s="21" t="s">
        <v>605</v>
      </c>
      <c r="W140" s="21" t="s">
        <v>605</v>
      </c>
      <c r="X140" s="21" t="s">
        <v>605</v>
      </c>
      <c r="Y140" s="21" t="s">
        <v>605</v>
      </c>
      <c r="Z140" s="21" t="s">
        <v>605</v>
      </c>
      <c r="AA140" s="20" t="n">
        <f aca="false">DATE(YEAR(O140)+1,MONTH(O140),DAY(O140))</f>
        <v>44197</v>
      </c>
      <c r="AB140" s="0" t="n">
        <f aca="false">IF(G140="Trong nước", DATEDIF(DATE(YEAR(M140),MONTH(M140),1),DATE(YEAR(N140),MONTH(N140),1),"m"), DATEDIF(DATE(L140,1,1),DATE(YEAR(N140),MONTH(N140),1),"m"))</f>
        <v>120</v>
      </c>
      <c r="AC140" s="0" t="str">
        <f aca="false">VLOOKUP(AB140,[1]Parameters!$A$2:$B$6,2,1)</f>
        <v>&gt;=120</v>
      </c>
      <c r="AD140" s="22" t="n">
        <f aca="false">IF(J140&lt;=[1]Parameters!$Y$2,INDEX('[1]Bieu phi VCX'!$D$8:$N$33,MATCH(E140,'[1]Bieu phi VCX'!$A$8:$A$33,0),MATCH(AC140,'[1]Bieu phi VCX'!$D$7:$I$7,)),INDEX('[1]Bieu phi VCX'!$J$8:$O$33,MATCH(E140,'[1]Bieu phi VCX'!$A$8:$A$33,0),MATCH(AC140,'[1]Bieu phi VCX'!$J$7:$O$7,)))</f>
        <v>0.044</v>
      </c>
      <c r="AE140" s="22" t="n">
        <f aca="false">IF(Q140="Y",[1]Parameters!$Z$2,0)</f>
        <v>0.0005</v>
      </c>
      <c r="AF140" s="22" t="n">
        <f aca="false">IF(R140="Y", INDEX('[1]Bieu phi VCX'!$R$8:$W$33,MATCH(E140,'[1]Bieu phi VCX'!$A$8:$A$33,0),MATCH(AC140,'[1]Bieu phi VCX'!$R$7:$V$7,0)), 0)</f>
        <v>0.003</v>
      </c>
      <c r="AG140" s="19" t="n">
        <f aca="false">VLOOKUP(S140,[1]Parameters!$F$2:$G$5,2,0)</f>
        <v>0</v>
      </c>
      <c r="AH140" s="22" t="n">
        <f aca="false">IF(T140="Y", INDEX('[1]Bieu phi VCX'!$X$8:$AB$33,MATCH(E140,'[1]Bieu phi VCX'!$A$8:$A$33,0),MATCH(AC140,'[1]Bieu phi VCX'!$X$7:$AB$7,0)),0)</f>
        <v>0.0035</v>
      </c>
      <c r="AI140" s="23" t="n">
        <f aca="false">IF(U140="Y",INDEX('[1]Bieu phi VCX'!$AJ$8:$AL$33,MATCH(E140,'[1]Bieu phi VCX'!$A$8:$A$33,0),MATCH(VLOOKUP(F140,[1]Parameters!$I$2:$J$4,2),'[1]Bieu phi VCX'!$AJ$7:$AL$7,0))-AD140, 0)</f>
        <v>0.00600000000000001</v>
      </c>
      <c r="AJ140" s="0" t="n">
        <f aca="false">IF(V140="Y",[1]Parameters!$AA$2,1)</f>
        <v>1.5</v>
      </c>
      <c r="AK140" s="22" t="n">
        <f aca="false">IF(W140="Y", INDEX('[1]Bieu phi VCX'!$AE$8:$AE$33,MATCH(E140,'[1]Bieu phi VCX'!$A$8:$A$33,0),0),0)</f>
        <v>0.0025</v>
      </c>
      <c r="AL140" s="22" t="n">
        <f aca="false">IF(X140="Y",IF(AB140&lt;120,IF(OR(E140='[1]Bieu phi VCX'!$A$24,E140='[1]Bieu phi VCX'!$A$25,E140='[1]Bieu phi VCX'!$A$27),0.2%,IF(OR(AND(OR(H140="SEDAN",H140="HATCHBACK"),J140&gt;[1]Parameters!$AB$2),AND(OR(H140="SEDAN",H140="HATCHBACK"),I140="GERMANY")),INDEX('[1]Bieu phi VCX'!$AF$8:$AF$33,MATCH(E140,'[1]Bieu phi VCX'!$A$8:$A$33,0),0),INDEX('[1]Bieu phi VCX'!$AG$8:$AG$33,MATCH(E140,'[1]Bieu phi VCX'!$A$8:$A$33,0),0))),INDEX('[1]Bieu phi VCX'!$AH$8:$AH$33,MATCH(E140,'[1]Bieu phi VCX'!$A$8:$A$33,0),0)),0)</f>
        <v>0.0015</v>
      </c>
      <c r="AM140" s="22" t="n">
        <f aca="false">IF(Y140="Y",IF(P140-O140&gt;[1]Parameters!$AC$2,1.5%*15/365,1.5%*(P140-O140)/365),0)</f>
        <v>0.000616438356164384</v>
      </c>
      <c r="AN140" s="24" t="n">
        <f aca="false">IF(Z140="Y",[1]Parameters!$AD$2,0)</f>
        <v>0.003</v>
      </c>
      <c r="AO140" s="25" t="n">
        <f aca="false">IF(P140&lt;=AA140,VLOOKUP(DATEDIF(O140,P140,"m"),[1]Parameters!$L$2:$M$6,2,1),(DATEDIF(O140,P140,"m")+1)/12)</f>
        <v>1</v>
      </c>
      <c r="AP140" s="26" t="n">
        <f aca="false">(AJ140*(SUM(AD140,AE140,AF140,AH140,AI140,AK140,AL140,AN140)*K140+AG140)+AM140*K140)*AO140</f>
        <v>9661643.83561644</v>
      </c>
      <c r="AQ140" s="27" t="s">
        <v>607</v>
      </c>
    </row>
    <row r="141" customFormat="false" ht="13.8" hidden="false" customHeight="false" outlineLevel="0" collapsed="false">
      <c r="A141" s="17"/>
      <c r="B141" s="17" t="s">
        <v>611</v>
      </c>
      <c r="C141" s="0" t="s">
        <v>523</v>
      </c>
      <c r="D141" s="17" t="s">
        <v>537</v>
      </c>
      <c r="E141" s="18" t="s">
        <v>623</v>
      </c>
      <c r="F141" s="19" t="n">
        <v>0</v>
      </c>
      <c r="G141" s="18" t="s">
        <v>602</v>
      </c>
      <c r="H141" s="18" t="s">
        <v>212</v>
      </c>
      <c r="I141" s="18" t="s">
        <v>604</v>
      </c>
      <c r="J141" s="19" t="n">
        <v>390000000</v>
      </c>
      <c r="K141" s="19" t="n">
        <v>100000000</v>
      </c>
      <c r="L141" s="0" t="n">
        <v>2005</v>
      </c>
      <c r="M141" s="20" t="n">
        <v>38353</v>
      </c>
      <c r="N141" s="20" t="n">
        <v>43831</v>
      </c>
      <c r="O141" s="20" t="n">
        <v>43831</v>
      </c>
      <c r="P141" s="20" t="n">
        <v>44196</v>
      </c>
      <c r="Q141" s="21" t="s">
        <v>605</v>
      </c>
      <c r="R141" s="21" t="s">
        <v>605</v>
      </c>
      <c r="S141" s="19" t="n">
        <v>9000000</v>
      </c>
      <c r="T141" s="21" t="s">
        <v>605</v>
      </c>
      <c r="U141" s="21" t="s">
        <v>605</v>
      </c>
      <c r="V141" s="21" t="s">
        <v>605</v>
      </c>
      <c r="W141" s="21" t="s">
        <v>605</v>
      </c>
      <c r="X141" s="21" t="s">
        <v>605</v>
      </c>
      <c r="Y141" s="21" t="s">
        <v>605</v>
      </c>
      <c r="Z141" s="21" t="s">
        <v>605</v>
      </c>
      <c r="AA141" s="20" t="n">
        <f aca="false">DATE(YEAR(O141)+1,MONTH(O141),DAY(O141))</f>
        <v>44197</v>
      </c>
      <c r="AB141" s="0" t="n">
        <f aca="false">IF(G141="Trong nước", DATEDIF(DATE(YEAR(M141),MONTH(M141),1),DATE(YEAR(N141),MONTH(N141),1),"m"), DATEDIF(DATE(L141,1,1),DATE(YEAR(N141),MONTH(N141),1),"m"))</f>
        <v>180</v>
      </c>
      <c r="AC141" s="0" t="str">
        <f aca="false">VLOOKUP(AB141,[1]Parameters!$A$2:$B$7,2,1)</f>
        <v>&gt;=180</v>
      </c>
      <c r="AD141" s="22" t="n">
        <f aca="false">IF(J141&lt;=[1]Parameters!$Y$2,INDEX('[1]Bieu phi VCX'!$D$8:$N$33,MATCH(E141,'[1]Bieu phi VCX'!$A$8:$A$33,0),MATCH(AC141,'[1]Bieu phi VCX'!$D$7:$I$7,)),INDEX('[1]Bieu phi VCX'!$J$8:$O$33,MATCH(E141,'[1]Bieu phi VCX'!$A$8:$A$33,0),MATCH(AC141,'[1]Bieu phi VCX'!$J$7:$O$7,)))</f>
        <v>0.044</v>
      </c>
      <c r="AE141" s="22" t="n">
        <f aca="false">IF(Q141="Y",[1]Parameters!$Z$2,0)</f>
        <v>0.0005</v>
      </c>
      <c r="AF141" s="22" t="n">
        <f aca="false">IF(R141="Y", INDEX('[1]Bieu phi VCX'!$R$8:$W$33,MATCH(E141,'[1]Bieu phi VCX'!$A$8:$A$33,0),MATCH(AC141,'[1]Bieu phi VCX'!$R$7:$W$7,0)), 0)</f>
        <v>0.004</v>
      </c>
      <c r="AG141" s="19" t="n">
        <f aca="false">VLOOKUP(S141,[1]Parameters!$F$2:$G$5,2,0)</f>
        <v>1400000</v>
      </c>
      <c r="AH141" s="22" t="n">
        <f aca="false">IF(T141="Y", INDEX('[1]Bieu phi VCX'!$X$8:$AC$33,MATCH(E141,'[1]Bieu phi VCX'!$A$8:$A$33,0),MATCH(AC141,'[1]Bieu phi VCX'!$X$7:$AC$7,0)),0)</f>
        <v>0.0035</v>
      </c>
      <c r="AI141" s="23" t="n">
        <f aca="false">IF(U141="Y",INDEX('[1]Bieu phi VCX'!$AJ$8:$AL$33,MATCH(E141,'[1]Bieu phi VCX'!$A$8:$A$33,0),MATCH(VLOOKUP(F141,[1]Parameters!$I$2:$J$4,2),'[1]Bieu phi VCX'!$AJ$7:$AL$7,0))-AD141, 0)</f>
        <v>0.00600000000000001</v>
      </c>
      <c r="AJ141" s="0" t="n">
        <f aca="false">IF(V141="Y",[1]Parameters!$AA$2,1)</f>
        <v>1.5</v>
      </c>
      <c r="AK141" s="22" t="n">
        <f aca="false">IF(W141="Y", INDEX('[1]Bieu phi VCX'!$AE$8:$AE$33,MATCH(E141,'[1]Bieu phi VCX'!$A$8:$A$33,0),0),0)</f>
        <v>0.0025</v>
      </c>
      <c r="AL141" s="22" t="n">
        <f aca="false">IF(X141="Y",IF(AB141&lt;120,IF(OR(E141='[1]Bieu phi VCX'!$A$24,E141='[1]Bieu phi VCX'!$A$25,E141='[1]Bieu phi VCX'!$A$27),0.2%,IF(OR(AND(OR(H141="SEDAN",H141="HATCHBACK"),J141&gt;[1]Parameters!$AB$2),AND(OR(H141="SEDAN",H141="HATCHBACK"),I141="GERMANY")),INDEX('[1]Bieu phi VCX'!$AF$8:$AF$33,MATCH(E141,'[1]Bieu phi VCX'!$A$8:$A$33,0),0),INDEX('[1]Bieu phi VCX'!$AG$8:$AG$33,MATCH(E141,'[1]Bieu phi VCX'!$A$8:$A$33,0),0))),INDEX('[1]Bieu phi VCX'!$AH$8:$AH$33,MATCH(E141,'[1]Bieu phi VCX'!$A$8:$A$33,0),0)),0)</f>
        <v>0.0015</v>
      </c>
      <c r="AM141" s="22" t="n">
        <f aca="false">IF(Y141="Y",IF(P141-O141&gt;[1]Parameters!$AC$2,1.5%*15/365,1.5%*(P141-O141)/365),0)</f>
        <v>0.000616438356164384</v>
      </c>
      <c r="AN141" s="24" t="n">
        <f aca="false">IF(Z141="Y",[1]Parameters!$AD$2,0)</f>
        <v>0.003</v>
      </c>
      <c r="AO141" s="25" t="n">
        <f aca="false">IF(P141&lt;=AA141,VLOOKUP(DATEDIF(O141,P141,"m"),[1]Parameters!$L$2:$M$6,2,1),(DATEDIF(O141,P141,"m")+1)/12)</f>
        <v>1</v>
      </c>
      <c r="AP141" s="26" t="n">
        <f aca="false">(AJ141*(SUM(AD141,AE141,AF141,AH141,AI141,AK141,AL141,AN141)*K141+AG141)+AM141*K141)*AO141</f>
        <v>11911643.8356164</v>
      </c>
      <c r="AQ141" s="27" t="s">
        <v>607</v>
      </c>
    </row>
    <row r="142" customFormat="false" ht="13.8" hidden="false" customHeight="false" outlineLevel="0" collapsed="false">
      <c r="A142" s="17" t="s">
        <v>612</v>
      </c>
      <c r="B142" s="17" t="s">
        <v>600</v>
      </c>
      <c r="C142" s="0" t="s">
        <v>523</v>
      </c>
      <c r="D142" s="17" t="s">
        <v>537</v>
      </c>
      <c r="E142" s="18" t="s">
        <v>623</v>
      </c>
      <c r="F142" s="19" t="n">
        <v>0</v>
      </c>
      <c r="G142" s="18" t="s">
        <v>602</v>
      </c>
      <c r="H142" s="18" t="s">
        <v>212</v>
      </c>
      <c r="I142" s="18" t="s">
        <v>604</v>
      </c>
      <c r="J142" s="19" t="n">
        <v>400000000</v>
      </c>
      <c r="K142" s="19" t="n">
        <v>100000000</v>
      </c>
      <c r="L142" s="0" t="n">
        <v>2020</v>
      </c>
      <c r="M142" s="20" t="n">
        <v>43831</v>
      </c>
      <c r="N142" s="20" t="n">
        <v>43831</v>
      </c>
      <c r="O142" s="20" t="n">
        <v>43831</v>
      </c>
      <c r="P142" s="20" t="n">
        <v>44196</v>
      </c>
      <c r="Q142" s="21" t="s">
        <v>605</v>
      </c>
      <c r="R142" s="21" t="s">
        <v>605</v>
      </c>
      <c r="S142" s="19" t="n">
        <v>9000000</v>
      </c>
      <c r="T142" s="21" t="s">
        <v>605</v>
      </c>
      <c r="U142" s="21" t="s">
        <v>605</v>
      </c>
      <c r="V142" s="21" t="s">
        <v>605</v>
      </c>
      <c r="W142" s="21" t="s">
        <v>605</v>
      </c>
      <c r="X142" s="21" t="s">
        <v>605</v>
      </c>
      <c r="Y142" s="21" t="s">
        <v>605</v>
      </c>
      <c r="Z142" s="21" t="s">
        <v>605</v>
      </c>
      <c r="AA142" s="20" t="n">
        <f aca="false">DATE(YEAR(O142)+1,MONTH(O142),DAY(O142))</f>
        <v>44197</v>
      </c>
      <c r="AB142" s="0" t="n">
        <f aca="false">IF(G142="Trong nước", DATEDIF(DATE(YEAR(M142),MONTH(M142),1),DATE(YEAR(N142),MONTH(N142),1),"m"), DATEDIF(DATE(L142,1,1),DATE(YEAR(N142),MONTH(N142),1),"m"))</f>
        <v>0</v>
      </c>
      <c r="AC142" s="0" t="str">
        <f aca="false">VLOOKUP(AB142,[1]Parameters!$A$2:$B$6,2,1)</f>
        <v>&lt;6</v>
      </c>
      <c r="AD142" s="22" t="n">
        <f aca="false">IF(J142&lt;=[1]Parameters!$Y$2,INDEX('[1]Bieu phi VCX'!$D$8:$N$33,MATCH(E142,'[1]Bieu phi VCX'!$A$8:$A$33,0),MATCH(AC142,'[1]Bieu phi VCX'!$D$7:$I$7,)),INDEX('[1]Bieu phi VCX'!$J$8:$O$33,MATCH(E142,'[1]Bieu phi VCX'!$A$8:$A$33,0),MATCH(AC142,'[1]Bieu phi VCX'!$J$7:$O$7,)))</f>
        <v>0.025</v>
      </c>
      <c r="AE142" s="22" t="n">
        <f aca="false">IF(Q142="Y",[1]Parameters!$Z$2,0)</f>
        <v>0.0005</v>
      </c>
      <c r="AF142" s="22" t="n">
        <f aca="false">IF(R142="Y", INDEX('[1]Bieu phi VCX'!$R$8:$W$33,MATCH(E142,'[1]Bieu phi VCX'!$A$8:$A$33,0),MATCH(AC142,'[1]Bieu phi VCX'!$R$7:$V$7,0)), 0)</f>
        <v>0</v>
      </c>
      <c r="AG142" s="19" t="n">
        <f aca="false">VLOOKUP(S142,[1]Parameters!$F$2:$G$5,2,0)</f>
        <v>1400000</v>
      </c>
      <c r="AH142" s="22" t="n">
        <f aca="false">IF(T142="Y", INDEX('[1]Bieu phi VCX'!$X$8:$AB$33,MATCH(E142,'[1]Bieu phi VCX'!$A$8:$A$33,0),MATCH(AC142,'[1]Bieu phi VCX'!$X$7:$AB$7,0)),0)</f>
        <v>0.001</v>
      </c>
      <c r="AI142" s="23" t="n">
        <f aca="false">IF(U142="Y",INDEX('[1]Bieu phi VCX'!$AJ$8:$AL$33,MATCH(E142,'[1]Bieu phi VCX'!$A$8:$A$33,0),MATCH(VLOOKUP(F142,[1]Parameters!$I$2:$J$4,2),'[1]Bieu phi VCX'!$AJ$7:$AL$7,0))-AD142, 0)</f>
        <v>0.025</v>
      </c>
      <c r="AJ142" s="0" t="n">
        <f aca="false">IF(V142="Y",[1]Parameters!$AA$2,1)</f>
        <v>1.5</v>
      </c>
      <c r="AK142" s="22" t="n">
        <f aca="false">IF(W142="Y", INDEX('[1]Bieu phi VCX'!$AE$8:$AE$33,MATCH(E142,'[1]Bieu phi VCX'!$A$8:$A$33,0),0),0)</f>
        <v>0.0025</v>
      </c>
      <c r="AL142" s="22" t="n">
        <f aca="false">IF(X142="Y",IF(AB142&lt;120,IF(OR(E142='[1]Bieu phi VCX'!$A$24,E142='[1]Bieu phi VCX'!$A$25,E142='[1]Bieu phi VCX'!$A$27),0.2%,IF(OR(AND(OR(H142="SEDAN",H142="HATCHBACK"),J142&gt;[1]Parameters!$AB$2),AND(OR(H142="SEDAN",H142="HATCHBACK"),I142="GERMANY")),INDEX('[1]Bieu phi VCX'!$AF$8:$AF$33,MATCH(E142,'[1]Bieu phi VCX'!$A$8:$A$33,0),0),INDEX('[1]Bieu phi VCX'!$AG$8:$AG$33,MATCH(E142,'[1]Bieu phi VCX'!$A$8:$A$33,0),0))),INDEX('[1]Bieu phi VCX'!$AH$8:$AH$33,MATCH(E142,'[1]Bieu phi VCX'!$A$8:$A$33,0),0)),0)</f>
        <v>0.0005</v>
      </c>
      <c r="AM142" s="22" t="n">
        <f aca="false">IF(Y142="Y",IF(P142-O142&gt;[1]Parameters!$AC$2,1.5%*15/365,1.5%*(P142-O142)/365),0)</f>
        <v>0.000616438356164384</v>
      </c>
      <c r="AN142" s="24" t="n">
        <f aca="false">IF(Z142="Y",[1]Parameters!$AD$2,0)</f>
        <v>0.003</v>
      </c>
      <c r="AO142" s="25" t="n">
        <f aca="false">IF(P142&lt;=AA142,VLOOKUP(DATEDIF(O142,P142,"m"),[1]Parameters!$L$2:$M$6,2,1),(DATEDIF(O142,P142,"m")+1)/12)</f>
        <v>1</v>
      </c>
      <c r="AP142" s="26" t="n">
        <f aca="false">(AJ142*(SUM(AD142,AE142,AF142,AH142,AI142,AK142,AL142,AN142)*K142+AG142)+AM142*K142)*AO142</f>
        <v>10786643.8356164</v>
      </c>
      <c r="AQ142" s="27" t="s">
        <v>607</v>
      </c>
    </row>
    <row r="143" customFormat="false" ht="13.8" hidden="false" customHeight="false" outlineLevel="0" collapsed="false">
      <c r="A143" s="17"/>
      <c r="B143" s="17" t="s">
        <v>608</v>
      </c>
      <c r="C143" s="0" t="s">
        <v>523</v>
      </c>
      <c r="D143" s="17" t="s">
        <v>537</v>
      </c>
      <c r="E143" s="18" t="s">
        <v>623</v>
      </c>
      <c r="F143" s="19" t="n">
        <v>0</v>
      </c>
      <c r="G143" s="18" t="s">
        <v>602</v>
      </c>
      <c r="H143" s="18" t="s">
        <v>212</v>
      </c>
      <c r="I143" s="18" t="s">
        <v>604</v>
      </c>
      <c r="J143" s="19" t="n">
        <v>400000000</v>
      </c>
      <c r="K143" s="19" t="n">
        <v>100000000</v>
      </c>
      <c r="L143" s="0" t="n">
        <v>2017</v>
      </c>
      <c r="M143" s="20" t="n">
        <v>42736</v>
      </c>
      <c r="N143" s="20" t="n">
        <v>43831</v>
      </c>
      <c r="O143" s="20" t="n">
        <v>43831</v>
      </c>
      <c r="P143" s="20" t="n">
        <v>44196</v>
      </c>
      <c r="Q143" s="21" t="s">
        <v>605</v>
      </c>
      <c r="R143" s="21" t="s">
        <v>605</v>
      </c>
      <c r="S143" s="19" t="n">
        <v>15000000</v>
      </c>
      <c r="T143" s="21" t="s">
        <v>605</v>
      </c>
      <c r="U143" s="21" t="s">
        <v>605</v>
      </c>
      <c r="V143" s="21" t="s">
        <v>605</v>
      </c>
      <c r="W143" s="21" t="s">
        <v>605</v>
      </c>
      <c r="X143" s="21" t="s">
        <v>605</v>
      </c>
      <c r="Y143" s="21" t="s">
        <v>605</v>
      </c>
      <c r="Z143" s="21" t="s">
        <v>605</v>
      </c>
      <c r="AA143" s="20" t="n">
        <f aca="false">DATE(YEAR(O143)+1,MONTH(O143),DAY(O143))</f>
        <v>44197</v>
      </c>
      <c r="AB143" s="0" t="n">
        <f aca="false">IF(G143="Trong nước", DATEDIF(DATE(YEAR(M143),MONTH(M143),1),DATE(YEAR(N143),MONTH(N143),1),"m"), DATEDIF(DATE(L143,1,1),DATE(YEAR(N143),MONTH(N143),1),"m"))</f>
        <v>36</v>
      </c>
      <c r="AC143" s="0" t="str">
        <f aca="false">VLOOKUP(AB143,[1]Parameters!$A$2:$B$6,2,1)</f>
        <v>36-72</v>
      </c>
      <c r="AD143" s="22" t="n">
        <f aca="false">IF(J143&lt;=[1]Parameters!$Y$2,INDEX('[1]Bieu phi VCX'!$D$8:$N$33,MATCH(E143,'[1]Bieu phi VCX'!$A$8:$A$33,0),MATCH(AC143,'[1]Bieu phi VCX'!$D$7:$I$7,)),INDEX('[1]Bieu phi VCX'!$J$8:$O$33,MATCH(E143,'[1]Bieu phi VCX'!$A$8:$A$33,0),MATCH(AC143,'[1]Bieu phi VCX'!$J$7:$O$7,)))</f>
        <v>0.0275</v>
      </c>
      <c r="AE143" s="22" t="n">
        <f aca="false">IF(Q143="Y",[1]Parameters!$Z$2,0)</f>
        <v>0.0005</v>
      </c>
      <c r="AF143" s="22" t="n">
        <f aca="false">IF(R143="Y", INDEX('[1]Bieu phi VCX'!$R$8:$W$33,MATCH(E143,'[1]Bieu phi VCX'!$A$8:$A$33,0),MATCH(AC143,'[1]Bieu phi VCX'!$R$7:$V$7,0)), 0)</f>
        <v>0.001</v>
      </c>
      <c r="AG143" s="19" t="n">
        <f aca="false">VLOOKUP(S143,[1]Parameters!$F$2:$G$5,2,0)</f>
        <v>2000000</v>
      </c>
      <c r="AH143" s="22" t="n">
        <f aca="false">IF(T143="Y", INDEX('[1]Bieu phi VCX'!$X$8:$AB$33,MATCH(E143,'[1]Bieu phi VCX'!$A$8:$A$33,0),MATCH(AC143,'[1]Bieu phi VCX'!$X$7:$AB$7,0)),0)</f>
        <v>0.0015</v>
      </c>
      <c r="AI143" s="23" t="n">
        <f aca="false">IF(U143="Y",INDEX('[1]Bieu phi VCX'!$AJ$8:$AL$33,MATCH(E143,'[1]Bieu phi VCX'!$A$8:$A$33,0),MATCH(VLOOKUP(F143,[1]Parameters!$I$2:$J$4,2),'[1]Bieu phi VCX'!$AJ$7:$AL$7,0))-AD143, 0)</f>
        <v>0.0225</v>
      </c>
      <c r="AJ143" s="0" t="n">
        <f aca="false">IF(V143="Y",[1]Parameters!$AA$2,1)</f>
        <v>1.5</v>
      </c>
      <c r="AK143" s="22" t="n">
        <f aca="false">IF(W143="Y", INDEX('[1]Bieu phi VCX'!$AE$8:$AE$33,MATCH(E143,'[1]Bieu phi VCX'!$A$8:$A$33,0),0),0)</f>
        <v>0.0025</v>
      </c>
      <c r="AL143" s="22" t="n">
        <f aca="false">IF(X143="Y",IF(AB143&lt;120,IF(OR(E143='[1]Bieu phi VCX'!$A$24,E143='[1]Bieu phi VCX'!$A$25,E143='[1]Bieu phi VCX'!$A$27),0.2%,IF(OR(AND(OR(H143="SEDAN",H143="HATCHBACK"),J143&gt;[1]Parameters!$AB$2),AND(OR(H143="SEDAN",H143="HATCHBACK"),I143="GERMANY")),INDEX('[1]Bieu phi VCX'!$AF$8:$AF$33,MATCH(E143,'[1]Bieu phi VCX'!$A$8:$A$33,0),0),INDEX('[1]Bieu phi VCX'!$AG$8:$AG$33,MATCH(E143,'[1]Bieu phi VCX'!$A$8:$A$33,0),0))),INDEX('[1]Bieu phi VCX'!$AH$8:$AH$33,MATCH(E143,'[1]Bieu phi VCX'!$A$8:$A$33,0),0)),0)</f>
        <v>0.0005</v>
      </c>
      <c r="AM143" s="22" t="n">
        <f aca="false">IF(Y143="Y",IF(P143-O143&gt;[1]Parameters!$AC$2,1.5%*15/365,1.5%*(P143-O143)/365),0)</f>
        <v>0.000616438356164384</v>
      </c>
      <c r="AN143" s="24" t="n">
        <f aca="false">IF(Z143="Y",[1]Parameters!$AD$2,0)</f>
        <v>0.003</v>
      </c>
      <c r="AO143" s="25" t="n">
        <f aca="false">IF(P143&lt;=AA143,VLOOKUP(DATEDIF(O143,P143,"m"),[1]Parameters!$L$2:$M$6,2,1),(DATEDIF(O143,P143,"m")+1)/12)</f>
        <v>1</v>
      </c>
      <c r="AP143" s="26" t="n">
        <f aca="false">(AJ143*(SUM(AD143,AE143,AF143,AH143,AI143,AK143,AL143,AN143)*K143+AG143)+AM143*K143)*AO143</f>
        <v>11911643.8356164</v>
      </c>
      <c r="AQ143" s="27" t="s">
        <v>607</v>
      </c>
    </row>
    <row r="144" customFormat="false" ht="13.8" hidden="false" customHeight="false" outlineLevel="0" collapsed="false">
      <c r="A144" s="17"/>
      <c r="B144" s="17" t="s">
        <v>609</v>
      </c>
      <c r="C144" s="0" t="s">
        <v>523</v>
      </c>
      <c r="D144" s="17" t="s">
        <v>537</v>
      </c>
      <c r="E144" s="18" t="s">
        <v>623</v>
      </c>
      <c r="F144" s="19" t="n">
        <v>0</v>
      </c>
      <c r="G144" s="18" t="s">
        <v>602</v>
      </c>
      <c r="H144" s="18" t="s">
        <v>212</v>
      </c>
      <c r="I144" s="18" t="s">
        <v>604</v>
      </c>
      <c r="J144" s="19" t="n">
        <v>400000000</v>
      </c>
      <c r="K144" s="19" t="n">
        <v>100000000</v>
      </c>
      <c r="L144" s="0" t="n">
        <v>2014</v>
      </c>
      <c r="M144" s="20" t="n">
        <v>41640</v>
      </c>
      <c r="N144" s="20" t="n">
        <v>43831</v>
      </c>
      <c r="O144" s="20" t="n">
        <v>43831</v>
      </c>
      <c r="P144" s="20" t="n">
        <v>44196</v>
      </c>
      <c r="Q144" s="21" t="s">
        <v>605</v>
      </c>
      <c r="R144" s="21" t="s">
        <v>605</v>
      </c>
      <c r="S144" s="19" t="n">
        <v>21000000</v>
      </c>
      <c r="T144" s="21" t="s">
        <v>605</v>
      </c>
      <c r="U144" s="21" t="s">
        <v>605</v>
      </c>
      <c r="V144" s="21" t="s">
        <v>605</v>
      </c>
      <c r="W144" s="21" t="s">
        <v>605</v>
      </c>
      <c r="X144" s="21" t="s">
        <v>605</v>
      </c>
      <c r="Y144" s="21" t="s">
        <v>605</v>
      </c>
      <c r="Z144" s="21" t="s">
        <v>605</v>
      </c>
      <c r="AA144" s="20" t="n">
        <f aca="false">DATE(YEAR(O144)+1,MONTH(O144),DAY(O144))</f>
        <v>44197</v>
      </c>
      <c r="AB144" s="0" t="n">
        <f aca="false">IF(G144="Trong nước", DATEDIF(DATE(YEAR(M144),MONTH(M144),1),DATE(YEAR(N144),MONTH(N144),1),"m"), DATEDIF(DATE(L144,1,1),DATE(YEAR(N144),MONTH(N144),1),"m"))</f>
        <v>72</v>
      </c>
      <c r="AC144" s="0" t="str">
        <f aca="false">VLOOKUP(AB144,[1]Parameters!$A$2:$B$6,2,1)</f>
        <v>72-120</v>
      </c>
      <c r="AD144" s="22" t="n">
        <f aca="false">IF(J144&lt;=[1]Parameters!$Y$2,INDEX('[1]Bieu phi VCX'!$D$8:$N$33,MATCH(E144,'[1]Bieu phi VCX'!$A$8:$A$33,0),MATCH(AC144,'[1]Bieu phi VCX'!$D$7:$I$7,)),INDEX('[1]Bieu phi VCX'!$J$8:$O$33,MATCH(E144,'[1]Bieu phi VCX'!$A$8:$A$33,0),MATCH(AC144,'[1]Bieu phi VCX'!$J$7:$O$7,)))</f>
        <v>0.041</v>
      </c>
      <c r="AE144" s="22" t="n">
        <f aca="false">IF(Q144="Y",[1]Parameters!$Z$2,0)</f>
        <v>0.0005</v>
      </c>
      <c r="AF144" s="22" t="n">
        <f aca="false">IF(R144="Y", INDEX('[1]Bieu phi VCX'!$R$8:$W$33,MATCH(E144,'[1]Bieu phi VCX'!$A$8:$A$33,0),MATCH(AC144,'[1]Bieu phi VCX'!$R$7:$V$7,0)), 0)</f>
        <v>0.002</v>
      </c>
      <c r="AG144" s="19" t="n">
        <f aca="false">VLOOKUP(S144,[1]Parameters!$F$2:$G$5,2,0)</f>
        <v>3400000</v>
      </c>
      <c r="AH144" s="22" t="n">
        <f aca="false">IF(T144="Y", INDEX('[1]Bieu phi VCX'!$X$8:$AB$33,MATCH(E144,'[1]Bieu phi VCX'!$A$8:$A$33,0),MATCH(AC144,'[1]Bieu phi VCX'!$X$7:$AB$7,0)),0)</f>
        <v>0.0025</v>
      </c>
      <c r="AI144" s="23" t="n">
        <f aca="false">IF(U144="Y",INDEX('[1]Bieu phi VCX'!$AJ$8:$AL$33,MATCH(E144,'[1]Bieu phi VCX'!$A$8:$A$33,0),MATCH(VLOOKUP(F144,[1]Parameters!$I$2:$J$4,2),'[1]Bieu phi VCX'!$AJ$7:$AL$7,0))-AD144, 0)</f>
        <v>0.009</v>
      </c>
      <c r="AJ144" s="0" t="n">
        <f aca="false">IF(V144="Y",[1]Parameters!$AA$2,1)</f>
        <v>1.5</v>
      </c>
      <c r="AK144" s="22" t="n">
        <f aca="false">IF(W144="Y", INDEX('[1]Bieu phi VCX'!$AE$8:$AE$33,MATCH(E144,'[1]Bieu phi VCX'!$A$8:$A$33,0),0),0)</f>
        <v>0.0025</v>
      </c>
      <c r="AL144" s="22" t="n">
        <f aca="false">IF(X144="Y",IF(AB144&lt;120,IF(OR(E144='[1]Bieu phi VCX'!$A$24,E144='[1]Bieu phi VCX'!$A$25,E144='[1]Bieu phi VCX'!$A$27),0.2%,IF(OR(AND(OR(H144="SEDAN",H144="HATCHBACK"),J144&gt;[1]Parameters!$AB$2),AND(OR(H144="SEDAN",H144="HATCHBACK"),I144="GERMANY")),INDEX('[1]Bieu phi VCX'!$AF$8:$AF$33,MATCH(E144,'[1]Bieu phi VCX'!$A$8:$A$33,0),0),INDEX('[1]Bieu phi VCX'!$AG$8:$AG$33,MATCH(E144,'[1]Bieu phi VCX'!$A$8:$A$33,0),0))),INDEX('[1]Bieu phi VCX'!$AH$8:$AH$33,MATCH(E144,'[1]Bieu phi VCX'!$A$8:$A$33,0),0)),0)</f>
        <v>0.0005</v>
      </c>
      <c r="AM144" s="22" t="n">
        <f aca="false">IF(Y144="Y",IF(P144-O144&gt;[1]Parameters!$AC$2,1.5%*15/365,1.5%*(P144-O144)/365),0)</f>
        <v>0.000616438356164384</v>
      </c>
      <c r="AN144" s="24" t="n">
        <f aca="false">IF(Z144="Y",[1]Parameters!$AD$2,0)</f>
        <v>0.003</v>
      </c>
      <c r="AO144" s="25" t="n">
        <f aca="false">IF(P144&lt;=AA144,VLOOKUP(DATEDIF(O144,P144,"m"),[1]Parameters!$L$2:$M$6,2,1),(DATEDIF(O144,P144,"m")+1)/12)</f>
        <v>1</v>
      </c>
      <c r="AP144" s="26" t="n">
        <f aca="false">(AJ144*(SUM(AD144,AE144,AF144,AH144,AI144,AK144,AL144,AN144)*K144+AG144)+AM144*K144)*AO144</f>
        <v>14311643.8356164</v>
      </c>
      <c r="AQ144" s="27" t="s">
        <v>607</v>
      </c>
    </row>
    <row r="145" customFormat="false" ht="13.8" hidden="false" customHeight="false" outlineLevel="0" collapsed="false">
      <c r="A145" s="17"/>
      <c r="B145" s="17" t="s">
        <v>610</v>
      </c>
      <c r="C145" s="0" t="s">
        <v>523</v>
      </c>
      <c r="D145" s="17" t="s">
        <v>537</v>
      </c>
      <c r="E145" s="18" t="s">
        <v>623</v>
      </c>
      <c r="F145" s="19" t="n">
        <v>0</v>
      </c>
      <c r="G145" s="18" t="s">
        <v>602</v>
      </c>
      <c r="H145" s="18" t="s">
        <v>212</v>
      </c>
      <c r="I145" s="18" t="s">
        <v>604</v>
      </c>
      <c r="J145" s="19" t="n">
        <v>400000000</v>
      </c>
      <c r="K145" s="19" t="n">
        <v>100000000</v>
      </c>
      <c r="L145" s="0" t="n">
        <v>2010</v>
      </c>
      <c r="M145" s="20" t="n">
        <v>40179</v>
      </c>
      <c r="N145" s="20" t="n">
        <v>43831</v>
      </c>
      <c r="O145" s="20" t="n">
        <v>43831</v>
      </c>
      <c r="P145" s="20" t="n">
        <v>44196</v>
      </c>
      <c r="Q145" s="21" t="s">
        <v>605</v>
      </c>
      <c r="R145" s="21" t="s">
        <v>605</v>
      </c>
      <c r="S145" s="19" t="n">
        <v>9000000</v>
      </c>
      <c r="T145" s="21" t="s">
        <v>605</v>
      </c>
      <c r="U145" s="21" t="s">
        <v>605</v>
      </c>
      <c r="V145" s="21" t="s">
        <v>605</v>
      </c>
      <c r="W145" s="21" t="s">
        <v>605</v>
      </c>
      <c r="X145" s="21" t="s">
        <v>605</v>
      </c>
      <c r="Y145" s="21" t="s">
        <v>605</v>
      </c>
      <c r="Z145" s="21" t="s">
        <v>605</v>
      </c>
      <c r="AA145" s="20" t="n">
        <f aca="false">DATE(YEAR(O145)+1,MONTH(O145),DAY(O145))</f>
        <v>44197</v>
      </c>
      <c r="AB145" s="0" t="n">
        <f aca="false">IF(G145="Trong nước", DATEDIF(DATE(YEAR(M145),MONTH(M145),1),DATE(YEAR(N145),MONTH(N145),1),"m"), DATEDIF(DATE(L145,1,1),DATE(YEAR(N145),MONTH(N145),1),"m"))</f>
        <v>120</v>
      </c>
      <c r="AC145" s="0" t="str">
        <f aca="false">VLOOKUP(AB145,[1]Parameters!$A$2:$B$6,2,1)</f>
        <v>&gt;=120</v>
      </c>
      <c r="AD145" s="22" t="n">
        <f aca="false">IF(J145&lt;=[1]Parameters!$Y$2,INDEX('[1]Bieu phi VCX'!$D$8:$N$33,MATCH(E145,'[1]Bieu phi VCX'!$A$8:$A$33,0),MATCH(AC145,'[1]Bieu phi VCX'!$D$7:$I$7,)),INDEX('[1]Bieu phi VCX'!$J$8:$O$33,MATCH(E145,'[1]Bieu phi VCX'!$A$8:$A$33,0),MATCH(AC145,'[1]Bieu phi VCX'!$J$7:$O$7,)))</f>
        <v>0.044</v>
      </c>
      <c r="AE145" s="22" t="n">
        <f aca="false">IF(Q145="Y",[1]Parameters!$Z$2,0)</f>
        <v>0.0005</v>
      </c>
      <c r="AF145" s="22" t="n">
        <f aca="false">IF(R145="Y", INDEX('[1]Bieu phi VCX'!$R$8:$W$33,MATCH(E145,'[1]Bieu phi VCX'!$A$8:$A$33,0),MATCH(AC145,'[1]Bieu phi VCX'!$R$7:$V$7,0)), 0)</f>
        <v>0.003</v>
      </c>
      <c r="AG145" s="19" t="n">
        <f aca="false">VLOOKUP(S145,[1]Parameters!$F$2:$G$5,2,0)</f>
        <v>1400000</v>
      </c>
      <c r="AH145" s="22" t="n">
        <f aca="false">IF(T145="Y", INDEX('[1]Bieu phi VCX'!$X$8:$AB$33,MATCH(E145,'[1]Bieu phi VCX'!$A$8:$A$33,0),MATCH(AC145,'[1]Bieu phi VCX'!$X$7:$AB$7,0)),0)</f>
        <v>0.0035</v>
      </c>
      <c r="AI145" s="23" t="n">
        <f aca="false">IF(U145="Y",INDEX('[1]Bieu phi VCX'!$AJ$8:$AL$33,MATCH(E145,'[1]Bieu phi VCX'!$A$8:$A$33,0),MATCH(VLOOKUP(F145,[1]Parameters!$I$2:$J$4,2),'[1]Bieu phi VCX'!$AJ$7:$AL$7,0))-AD145, 0)</f>
        <v>0.00600000000000001</v>
      </c>
      <c r="AJ145" s="0" t="n">
        <f aca="false">IF(V145="Y",[1]Parameters!$AA$2,1)</f>
        <v>1.5</v>
      </c>
      <c r="AK145" s="22" t="n">
        <f aca="false">IF(W145="Y", INDEX('[1]Bieu phi VCX'!$AE$8:$AE$33,MATCH(E145,'[1]Bieu phi VCX'!$A$8:$A$33,0),0),0)</f>
        <v>0.0025</v>
      </c>
      <c r="AL145" s="22" t="n">
        <f aca="false">IF(X145="Y",IF(AB145&lt;120,IF(OR(E145='[1]Bieu phi VCX'!$A$24,E145='[1]Bieu phi VCX'!$A$25,E145='[1]Bieu phi VCX'!$A$27),0.2%,IF(OR(AND(OR(H145="SEDAN",H145="HATCHBACK"),J145&gt;[1]Parameters!$AB$2),AND(OR(H145="SEDAN",H145="HATCHBACK"),I145="GERMANY")),INDEX('[1]Bieu phi VCX'!$AF$8:$AF$33,MATCH(E145,'[1]Bieu phi VCX'!$A$8:$A$33,0),0),INDEX('[1]Bieu phi VCX'!$AG$8:$AG$33,MATCH(E145,'[1]Bieu phi VCX'!$A$8:$A$33,0),0))),INDEX('[1]Bieu phi VCX'!$AH$8:$AH$33,MATCH(E145,'[1]Bieu phi VCX'!$A$8:$A$33,0),0)),0)</f>
        <v>0.0015</v>
      </c>
      <c r="AM145" s="22" t="n">
        <f aca="false">IF(Y145="Y",IF(P145-O145&gt;[1]Parameters!$AC$2,1.5%*15/365,1.5%*(P145-O145)/365),0)</f>
        <v>0.000616438356164384</v>
      </c>
      <c r="AN145" s="24" t="n">
        <f aca="false">IF(Z145="Y",[1]Parameters!$AD$2,0)</f>
        <v>0.003</v>
      </c>
      <c r="AO145" s="25" t="n">
        <f aca="false">IF(P145&lt;=AA145,VLOOKUP(DATEDIF(O145,P145,"m"),[1]Parameters!$L$2:$M$6,2,1),(DATEDIF(O145,P145,"m")+1)/12)</f>
        <v>1</v>
      </c>
      <c r="AP145" s="26" t="n">
        <f aca="false">(AJ145*(SUM(AD145,AE145,AF145,AH145,AI145,AK145,AL145,AN145)*K145+AG145)+AM145*K145)*AO145</f>
        <v>11761643.8356164</v>
      </c>
      <c r="AQ145" s="27" t="s">
        <v>607</v>
      </c>
    </row>
    <row r="146" customFormat="false" ht="13.8" hidden="false" customHeight="false" outlineLevel="0" collapsed="false">
      <c r="A146" s="17"/>
      <c r="B146" s="17" t="s">
        <v>611</v>
      </c>
      <c r="C146" s="0" t="s">
        <v>523</v>
      </c>
      <c r="D146" s="17" t="s">
        <v>537</v>
      </c>
      <c r="E146" s="18" t="s">
        <v>623</v>
      </c>
      <c r="F146" s="19" t="n">
        <v>0</v>
      </c>
      <c r="G146" s="18" t="s">
        <v>602</v>
      </c>
      <c r="H146" s="18" t="s">
        <v>212</v>
      </c>
      <c r="I146" s="18" t="s">
        <v>604</v>
      </c>
      <c r="J146" s="19" t="n">
        <v>400000000</v>
      </c>
      <c r="K146" s="19" t="n">
        <v>100000000</v>
      </c>
      <c r="L146" s="0" t="n">
        <v>2005</v>
      </c>
      <c r="M146" s="20" t="n">
        <v>38353</v>
      </c>
      <c r="N146" s="20" t="n">
        <v>43831</v>
      </c>
      <c r="O146" s="20" t="n">
        <v>43831</v>
      </c>
      <c r="P146" s="20" t="n">
        <v>44196</v>
      </c>
      <c r="Q146" s="21" t="s">
        <v>605</v>
      </c>
      <c r="R146" s="21" t="s">
        <v>605</v>
      </c>
      <c r="S146" s="19" t="n">
        <v>9000000</v>
      </c>
      <c r="T146" s="21" t="s">
        <v>605</v>
      </c>
      <c r="U146" s="21" t="s">
        <v>605</v>
      </c>
      <c r="V146" s="21" t="s">
        <v>605</v>
      </c>
      <c r="W146" s="21" t="s">
        <v>605</v>
      </c>
      <c r="X146" s="21" t="s">
        <v>605</v>
      </c>
      <c r="Y146" s="21" t="s">
        <v>605</v>
      </c>
      <c r="Z146" s="21" t="s">
        <v>605</v>
      </c>
      <c r="AA146" s="20" t="n">
        <f aca="false">DATE(YEAR(O146)+1,MONTH(O146),DAY(O146))</f>
        <v>44197</v>
      </c>
      <c r="AB146" s="0" t="n">
        <f aca="false">IF(G146="Trong nước", DATEDIF(DATE(YEAR(M146),MONTH(M146),1),DATE(YEAR(N146),MONTH(N146),1),"m"), DATEDIF(DATE(L146,1,1),DATE(YEAR(N146),MONTH(N146),1),"m"))</f>
        <v>180</v>
      </c>
      <c r="AC146" s="0" t="str">
        <f aca="false">VLOOKUP(AB146,[1]Parameters!$A$2:$B$7,2,1)</f>
        <v>&gt;=180</v>
      </c>
      <c r="AD146" s="22" t="n">
        <f aca="false">IF(J146&lt;=[1]Parameters!$Y$2,INDEX('[1]Bieu phi VCX'!$D$8:$N$33,MATCH(E146,'[1]Bieu phi VCX'!$A$8:$A$33,0),MATCH(AC146,'[1]Bieu phi VCX'!$D$7:$I$7,)),INDEX('[1]Bieu phi VCX'!$J$8:$O$33,MATCH(E146,'[1]Bieu phi VCX'!$A$8:$A$33,0),MATCH(AC146,'[1]Bieu phi VCX'!$J$7:$O$7,)))</f>
        <v>0.044</v>
      </c>
      <c r="AE146" s="22" t="n">
        <f aca="false">IF(Q146="Y",[1]Parameters!$Z$2,0)</f>
        <v>0.0005</v>
      </c>
      <c r="AF146" s="22" t="n">
        <f aca="false">IF(R146="Y", INDEX('[1]Bieu phi VCX'!$R$8:$W$33,MATCH(E146,'[1]Bieu phi VCX'!$A$8:$A$33,0),MATCH(AC146,'[1]Bieu phi VCX'!$R$7:$W$7,0)), 0)</f>
        <v>0.004</v>
      </c>
      <c r="AG146" s="19" t="n">
        <f aca="false">VLOOKUP(S146,[1]Parameters!$F$2:$G$5,2,0)</f>
        <v>1400000</v>
      </c>
      <c r="AH146" s="22" t="n">
        <f aca="false">IF(T146="Y", INDEX('[1]Bieu phi VCX'!$X$8:$AC$33,MATCH(E146,'[1]Bieu phi VCX'!$A$8:$A$33,0),MATCH(AC146,'[1]Bieu phi VCX'!$X$7:$AC$7,0)),0)</f>
        <v>0.0035</v>
      </c>
      <c r="AI146" s="23" t="n">
        <f aca="false">IF(U146="Y",INDEX('[1]Bieu phi VCX'!$AJ$8:$AL$33,MATCH(E146,'[1]Bieu phi VCX'!$A$8:$A$33,0),MATCH(VLOOKUP(F146,[1]Parameters!$I$2:$J$4,2),'[1]Bieu phi VCX'!$AJ$7:$AL$7,0))-AD146, 0)</f>
        <v>0.00600000000000001</v>
      </c>
      <c r="AJ146" s="0" t="n">
        <f aca="false">IF(V146="Y",[1]Parameters!$AA$2,1)</f>
        <v>1.5</v>
      </c>
      <c r="AK146" s="22" t="n">
        <f aca="false">IF(W146="Y", INDEX('[1]Bieu phi VCX'!$AE$8:$AE$33,MATCH(E146,'[1]Bieu phi VCX'!$A$8:$A$33,0),0),0)</f>
        <v>0.0025</v>
      </c>
      <c r="AL146" s="22" t="n">
        <f aca="false">IF(X146="Y",IF(AB146&lt;120,IF(OR(E146='[1]Bieu phi VCX'!$A$24,E146='[1]Bieu phi VCX'!$A$25,E146='[1]Bieu phi VCX'!$A$27),0.2%,IF(OR(AND(OR(H146="SEDAN",H146="HATCHBACK"),J146&gt;[1]Parameters!$AB$2),AND(OR(H146="SEDAN",H146="HATCHBACK"),I146="GERMANY")),INDEX('[1]Bieu phi VCX'!$AF$8:$AF$33,MATCH(E146,'[1]Bieu phi VCX'!$A$8:$A$33,0),0),INDEX('[1]Bieu phi VCX'!$AG$8:$AG$33,MATCH(E146,'[1]Bieu phi VCX'!$A$8:$A$33,0),0))),INDEX('[1]Bieu phi VCX'!$AH$8:$AH$33,MATCH(E146,'[1]Bieu phi VCX'!$A$8:$A$33,0),0)),0)</f>
        <v>0.0015</v>
      </c>
      <c r="AM146" s="22" t="n">
        <f aca="false">IF(Y146="Y",IF(P146-O146&gt;[1]Parameters!$AC$2,1.5%*15/365,1.5%*(P146-O146)/365),0)</f>
        <v>0.000616438356164384</v>
      </c>
      <c r="AN146" s="24" t="n">
        <f aca="false">IF(Z146="Y",[1]Parameters!$AD$2,0)</f>
        <v>0.003</v>
      </c>
      <c r="AO146" s="25" t="n">
        <f aca="false">IF(P146&lt;=AA146,VLOOKUP(DATEDIF(O146,P146,"m"),[1]Parameters!$L$2:$M$6,2,1),(DATEDIF(O146,P146,"m")+1)/12)</f>
        <v>1</v>
      </c>
      <c r="AP146" s="26" t="n">
        <f aca="false">(AJ146*(SUM(AD146,AE146,AF146,AH146,AI146,AK146,AL146,AN146)*K146+AG146)+AM146*K146)*AO146</f>
        <v>11911643.8356164</v>
      </c>
      <c r="AQ146" s="27" t="s">
        <v>607</v>
      </c>
    </row>
    <row r="147" customFormat="false" ht="13.8" hidden="false" customHeight="false" outlineLevel="0" collapsed="false">
      <c r="A147" s="17" t="s">
        <v>613</v>
      </c>
      <c r="B147" s="17" t="s">
        <v>600</v>
      </c>
      <c r="C147" s="0" t="s">
        <v>523</v>
      </c>
      <c r="D147" s="17" t="s">
        <v>537</v>
      </c>
      <c r="E147" s="18" t="s">
        <v>623</v>
      </c>
      <c r="F147" s="19" t="n">
        <v>0</v>
      </c>
      <c r="G147" s="18" t="s">
        <v>602</v>
      </c>
      <c r="H147" s="18" t="s">
        <v>212</v>
      </c>
      <c r="I147" s="18" t="s">
        <v>604</v>
      </c>
      <c r="J147" s="19" t="n">
        <v>410000000</v>
      </c>
      <c r="K147" s="19" t="n">
        <v>400000000</v>
      </c>
      <c r="L147" s="0" t="n">
        <v>2020</v>
      </c>
      <c r="M147" s="20" t="n">
        <v>43831</v>
      </c>
      <c r="N147" s="20" t="n">
        <v>43831</v>
      </c>
      <c r="O147" s="20" t="n">
        <v>43831</v>
      </c>
      <c r="P147" s="20" t="n">
        <v>44196</v>
      </c>
      <c r="Q147" s="21" t="s">
        <v>605</v>
      </c>
      <c r="R147" s="21" t="s">
        <v>605</v>
      </c>
      <c r="S147" s="19" t="s">
        <v>606</v>
      </c>
      <c r="T147" s="21" t="s">
        <v>605</v>
      </c>
      <c r="U147" s="21" t="s">
        <v>605</v>
      </c>
      <c r="V147" s="21" t="s">
        <v>605</v>
      </c>
      <c r="W147" s="21" t="s">
        <v>605</v>
      </c>
      <c r="X147" s="21" t="s">
        <v>605</v>
      </c>
      <c r="Y147" s="21" t="s">
        <v>605</v>
      </c>
      <c r="Z147" s="21" t="s">
        <v>605</v>
      </c>
      <c r="AA147" s="20" t="n">
        <f aca="false">DATE(YEAR(O147)+1,MONTH(O147),DAY(O147))</f>
        <v>44197</v>
      </c>
      <c r="AB147" s="0" t="n">
        <f aca="false">IF(G147="Trong nước", DATEDIF(DATE(YEAR(M147),MONTH(M147),1),DATE(YEAR(N147),MONTH(N147),1),"m"), DATEDIF(DATE(L147,1,1),DATE(YEAR(N147),MONTH(N147),1),"m"))</f>
        <v>0</v>
      </c>
      <c r="AC147" s="0" t="str">
        <f aca="false">VLOOKUP(AB147,[1]Parameters!$A$2:$B$6,2,1)</f>
        <v>&lt;6</v>
      </c>
      <c r="AD147" s="22" t="n">
        <f aca="false">IF(J147&lt;=[1]Parameters!$Y$2,INDEX('[1]Bieu phi VCX'!$D$8:$N$33,MATCH(E147,'[1]Bieu phi VCX'!$A$8:$A$33,0),MATCH(AC147,'[1]Bieu phi VCX'!$D$7:$I$7,)),INDEX('[1]Bieu phi VCX'!$J$8:$O$33,MATCH(E147,'[1]Bieu phi VCX'!$A$8:$A$33,0),MATCH(AC147,'[1]Bieu phi VCX'!$J$7:$O$7,)))</f>
        <v>0.015</v>
      </c>
      <c r="AE147" s="22" t="n">
        <f aca="false">IF(Q147="Y",[1]Parameters!$Z$2,0)</f>
        <v>0.0005</v>
      </c>
      <c r="AF147" s="22" t="n">
        <f aca="false">IF(R147="Y", INDEX('[1]Bieu phi VCX'!$R$8:$W$33,MATCH(E147,'[1]Bieu phi VCX'!$A$8:$A$33,0),MATCH(AC147,'[1]Bieu phi VCX'!$R$7:$V$7,0)), 0)</f>
        <v>0</v>
      </c>
      <c r="AG147" s="19" t="n">
        <f aca="false">VLOOKUP(S147,[1]Parameters!$F$2:$G$5,2,0)</f>
        <v>0</v>
      </c>
      <c r="AH147" s="22" t="n">
        <f aca="false">IF(T147="Y", INDEX('[1]Bieu phi VCX'!$X$8:$AB$33,MATCH(E147,'[1]Bieu phi VCX'!$A$8:$A$33,0),MATCH(AC147,'[1]Bieu phi VCX'!$X$7:$AB$7,0)),0)</f>
        <v>0.001</v>
      </c>
      <c r="AI147" s="23" t="n">
        <f aca="false">IF(U147="Y",INDEX('[1]Bieu phi VCX'!$AJ$8:$AL$33,MATCH(E147,'[1]Bieu phi VCX'!$A$8:$A$33,0),MATCH(VLOOKUP(F147,[1]Parameters!$I$2:$J$4,2),'[1]Bieu phi VCX'!$AJ$7:$AL$7,0))-AD147, 0)</f>
        <v>0.035</v>
      </c>
      <c r="AJ147" s="0" t="n">
        <f aca="false">IF(V147="Y",[1]Parameters!$AA$2,1)</f>
        <v>1.5</v>
      </c>
      <c r="AK147" s="22" t="n">
        <f aca="false">IF(W147="Y", INDEX('[1]Bieu phi VCX'!$AE$8:$AE$33,MATCH(E147,'[1]Bieu phi VCX'!$A$8:$A$33,0),0),0)</f>
        <v>0.0025</v>
      </c>
      <c r="AL147" s="22" t="n">
        <f aca="false">IF(X147="Y",IF(AB147&lt;120,IF(OR(E147='[1]Bieu phi VCX'!$A$24,E147='[1]Bieu phi VCX'!$A$25,E147='[1]Bieu phi VCX'!$A$27),0.2%,IF(OR(AND(OR(H147="SEDAN",H147="HATCHBACK"),J147&gt;[1]Parameters!$AB$2),AND(OR(H147="SEDAN",H147="HATCHBACK"),I147="GERMANY")),INDEX('[1]Bieu phi VCX'!$AF$8:$AF$33,MATCH(E147,'[1]Bieu phi VCX'!$A$8:$A$33,0),0),INDEX('[1]Bieu phi VCX'!$AG$8:$AG$33,MATCH(E147,'[1]Bieu phi VCX'!$A$8:$A$33,0),0))),INDEX('[1]Bieu phi VCX'!$AH$8:$AH$33,MATCH(E147,'[1]Bieu phi VCX'!$A$8:$A$33,0),0)),0)</f>
        <v>0.0005</v>
      </c>
      <c r="AM147" s="22" t="n">
        <f aca="false">IF(Y147="Y",IF(P147-O147&gt;[1]Parameters!$AC$2,1.5%*15/365,1.5%*(P147-O147)/365),0)</f>
        <v>0.000616438356164384</v>
      </c>
      <c r="AN147" s="24" t="n">
        <f aca="false">IF(Z147="Y",[1]Parameters!$AD$2,0)</f>
        <v>0.003</v>
      </c>
      <c r="AO147" s="25" t="n">
        <f aca="false">IF(P147&lt;=AA147,VLOOKUP(DATEDIF(O147,P147,"m"),[1]Parameters!$L$2:$M$6,2,1),(DATEDIF(O147,P147,"m")+1)/12)</f>
        <v>1</v>
      </c>
      <c r="AP147" s="26" t="n">
        <f aca="false">(AJ147*(SUM(AD147,AE147,AF147,AH147,AI147,AK147,AL147,AN147)*K147+AG147)+AM147*K147)*AO147</f>
        <v>34746575.3424658</v>
      </c>
      <c r="AQ147" s="27" t="s">
        <v>607</v>
      </c>
    </row>
    <row r="148" customFormat="false" ht="13.8" hidden="false" customHeight="false" outlineLevel="0" collapsed="false">
      <c r="A148" s="17"/>
      <c r="B148" s="17" t="s">
        <v>608</v>
      </c>
      <c r="C148" s="0" t="s">
        <v>523</v>
      </c>
      <c r="D148" s="17" t="s">
        <v>537</v>
      </c>
      <c r="E148" s="18" t="s">
        <v>623</v>
      </c>
      <c r="F148" s="19" t="n">
        <v>0</v>
      </c>
      <c r="G148" s="18" t="s">
        <v>602</v>
      </c>
      <c r="H148" s="18" t="s">
        <v>212</v>
      </c>
      <c r="I148" s="18" t="s">
        <v>604</v>
      </c>
      <c r="J148" s="19" t="n">
        <v>500000000</v>
      </c>
      <c r="K148" s="19" t="n">
        <v>400000000</v>
      </c>
      <c r="L148" s="0" t="n">
        <v>2017</v>
      </c>
      <c r="M148" s="20" t="n">
        <v>42736</v>
      </c>
      <c r="N148" s="20" t="n">
        <v>43831</v>
      </c>
      <c r="O148" s="20" t="n">
        <v>43831</v>
      </c>
      <c r="P148" s="20" t="n">
        <v>44196</v>
      </c>
      <c r="Q148" s="21" t="s">
        <v>605</v>
      </c>
      <c r="R148" s="21" t="s">
        <v>605</v>
      </c>
      <c r="S148" s="19" t="s">
        <v>606</v>
      </c>
      <c r="T148" s="21" t="s">
        <v>605</v>
      </c>
      <c r="U148" s="21" t="s">
        <v>605</v>
      </c>
      <c r="V148" s="21" t="s">
        <v>605</v>
      </c>
      <c r="W148" s="21" t="s">
        <v>605</v>
      </c>
      <c r="X148" s="21" t="s">
        <v>605</v>
      </c>
      <c r="Y148" s="21" t="s">
        <v>605</v>
      </c>
      <c r="Z148" s="21" t="s">
        <v>605</v>
      </c>
      <c r="AA148" s="20" t="n">
        <f aca="false">DATE(YEAR(O148)+1,MONTH(O148),DAY(O148))</f>
        <v>44197</v>
      </c>
      <c r="AB148" s="0" t="n">
        <f aca="false">IF(G148="Trong nước", DATEDIF(DATE(YEAR(M148),MONTH(M148),1),DATE(YEAR(N148),MONTH(N148),1),"m"), DATEDIF(DATE(L148,1,1),DATE(YEAR(N148),MONTH(N148),1),"m"))</f>
        <v>36</v>
      </c>
      <c r="AC148" s="0" t="str">
        <f aca="false">VLOOKUP(AB148,[1]Parameters!$A$2:$B$6,2,1)</f>
        <v>36-72</v>
      </c>
      <c r="AD148" s="22" t="n">
        <f aca="false">IF(J148&lt;=[1]Parameters!$Y$2,INDEX('[1]Bieu phi VCX'!$D$8:$N$33,MATCH(E148,'[1]Bieu phi VCX'!$A$8:$A$33,0),MATCH(AC148,'[1]Bieu phi VCX'!$D$7:$I$7,)),INDEX('[1]Bieu phi VCX'!$J$8:$O$33,MATCH(E148,'[1]Bieu phi VCX'!$A$8:$A$33,0),MATCH(AC148,'[1]Bieu phi VCX'!$J$7:$O$7,)))</f>
        <v>0.016</v>
      </c>
      <c r="AE148" s="22" t="n">
        <f aca="false">IF(Q148="Y",[1]Parameters!$Z$2,0)</f>
        <v>0.0005</v>
      </c>
      <c r="AF148" s="22" t="n">
        <f aca="false">IF(R148="Y", INDEX('[1]Bieu phi VCX'!$R$8:$W$33,MATCH(E148,'[1]Bieu phi VCX'!$A$8:$A$33,0),MATCH(AC148,'[1]Bieu phi VCX'!$R$7:$V$7,0)), 0)</f>
        <v>0.001</v>
      </c>
      <c r="AG148" s="19" t="n">
        <f aca="false">VLOOKUP(S148,[1]Parameters!$F$2:$G$5,2,0)</f>
        <v>0</v>
      </c>
      <c r="AH148" s="22" t="n">
        <f aca="false">IF(T148="Y", INDEX('[1]Bieu phi VCX'!$X$8:$AB$33,MATCH(E148,'[1]Bieu phi VCX'!$A$8:$A$33,0),MATCH(AC148,'[1]Bieu phi VCX'!$X$7:$AB$7,0)),0)</f>
        <v>0.0015</v>
      </c>
      <c r="AI148" s="23" t="n">
        <f aca="false">IF(U148="Y",INDEX('[1]Bieu phi VCX'!$AJ$8:$AL$33,MATCH(E148,'[1]Bieu phi VCX'!$A$8:$A$33,0),MATCH(VLOOKUP(F148,[1]Parameters!$I$2:$J$4,2),'[1]Bieu phi VCX'!$AJ$7:$AL$7,0))-AD148, 0)</f>
        <v>0.034</v>
      </c>
      <c r="AJ148" s="0" t="n">
        <f aca="false">IF(V148="Y",[1]Parameters!$AA$2,1)</f>
        <v>1.5</v>
      </c>
      <c r="AK148" s="22" t="n">
        <f aca="false">IF(W148="Y", INDEX('[1]Bieu phi VCX'!$AE$8:$AE$33,MATCH(E148,'[1]Bieu phi VCX'!$A$8:$A$33,0),0),0)</f>
        <v>0.0025</v>
      </c>
      <c r="AL148" s="22" t="n">
        <f aca="false">IF(X148="Y",IF(AB148&lt;120,IF(OR(E148='[1]Bieu phi VCX'!$A$24,E148='[1]Bieu phi VCX'!$A$25,E148='[1]Bieu phi VCX'!$A$27),0.2%,IF(OR(AND(OR(H148="SEDAN",H148="HATCHBACK"),J148&gt;[1]Parameters!$AB$2),AND(OR(H148="SEDAN",H148="HATCHBACK"),I148="GERMANY")),INDEX('[1]Bieu phi VCX'!$AF$8:$AF$33,MATCH(E148,'[1]Bieu phi VCX'!$A$8:$A$33,0),0),INDEX('[1]Bieu phi VCX'!$AG$8:$AG$33,MATCH(E148,'[1]Bieu phi VCX'!$A$8:$A$33,0),0))),INDEX('[1]Bieu phi VCX'!$AH$8:$AH$33,MATCH(E148,'[1]Bieu phi VCX'!$A$8:$A$33,0),0)),0)</f>
        <v>0.0005</v>
      </c>
      <c r="AM148" s="22" t="n">
        <f aca="false">IF(Y148="Y",IF(P148-O148&gt;[1]Parameters!$AC$2,1.5%*15/365,1.5%*(P148-O148)/365),0)</f>
        <v>0.000616438356164384</v>
      </c>
      <c r="AN148" s="24" t="n">
        <f aca="false">IF(Z148="Y",[1]Parameters!$AD$2,0)</f>
        <v>0.003</v>
      </c>
      <c r="AO148" s="25" t="n">
        <f aca="false">IF(P148&lt;=AA148,VLOOKUP(DATEDIF(O148,P148,"m"),[1]Parameters!$L$2:$M$6,2,1),(DATEDIF(O148,P148,"m")+1)/12)</f>
        <v>1</v>
      </c>
      <c r="AP148" s="26" t="n">
        <f aca="false">(AJ148*(SUM(AD148,AE148,AF148,AH148,AI148,AK148,AL148,AN148)*K148+AG148)+AM148*K148)*AO148</f>
        <v>35646575.3424658</v>
      </c>
      <c r="AQ148" s="27" t="s">
        <v>607</v>
      </c>
    </row>
    <row r="149" customFormat="false" ht="13.8" hidden="false" customHeight="false" outlineLevel="0" collapsed="false">
      <c r="A149" s="17"/>
      <c r="B149" s="17" t="s">
        <v>609</v>
      </c>
      <c r="C149" s="0" t="s">
        <v>523</v>
      </c>
      <c r="D149" s="17" t="s">
        <v>537</v>
      </c>
      <c r="E149" s="18" t="s">
        <v>623</v>
      </c>
      <c r="F149" s="19" t="n">
        <v>0</v>
      </c>
      <c r="G149" s="18" t="s">
        <v>602</v>
      </c>
      <c r="H149" s="18" t="s">
        <v>212</v>
      </c>
      <c r="I149" s="18" t="s">
        <v>604</v>
      </c>
      <c r="J149" s="19" t="n">
        <v>450000000</v>
      </c>
      <c r="K149" s="19" t="n">
        <v>400000000</v>
      </c>
      <c r="L149" s="0" t="n">
        <v>2014</v>
      </c>
      <c r="M149" s="20" t="n">
        <v>41640</v>
      </c>
      <c r="N149" s="20" t="n">
        <v>43831</v>
      </c>
      <c r="O149" s="20" t="n">
        <v>43831</v>
      </c>
      <c r="P149" s="20" t="n">
        <v>44196</v>
      </c>
      <c r="Q149" s="21" t="s">
        <v>605</v>
      </c>
      <c r="R149" s="21" t="s">
        <v>605</v>
      </c>
      <c r="S149" s="19" t="s">
        <v>606</v>
      </c>
      <c r="T149" s="21" t="s">
        <v>605</v>
      </c>
      <c r="U149" s="21" t="s">
        <v>605</v>
      </c>
      <c r="V149" s="21" t="s">
        <v>605</v>
      </c>
      <c r="W149" s="21" t="s">
        <v>605</v>
      </c>
      <c r="X149" s="21" t="s">
        <v>605</v>
      </c>
      <c r="Y149" s="21" t="s">
        <v>605</v>
      </c>
      <c r="Z149" s="21" t="s">
        <v>605</v>
      </c>
      <c r="AA149" s="20" t="n">
        <f aca="false">DATE(YEAR(O149)+1,MONTH(O149),DAY(O149))</f>
        <v>44197</v>
      </c>
      <c r="AB149" s="0" t="n">
        <f aca="false">IF(G149="Trong nước", DATEDIF(DATE(YEAR(M149),MONTH(M149),1),DATE(YEAR(N149),MONTH(N149),1),"m"), DATEDIF(DATE(L149,1,1),DATE(YEAR(N149),MONTH(N149),1),"m"))</f>
        <v>72</v>
      </c>
      <c r="AC149" s="0" t="str">
        <f aca="false">VLOOKUP(AB149,[1]Parameters!$A$2:$B$6,2,1)</f>
        <v>72-120</v>
      </c>
      <c r="AD149" s="22" t="n">
        <f aca="false">IF(J149&lt;=[1]Parameters!$Y$2,INDEX('[1]Bieu phi VCX'!$D$8:$N$33,MATCH(E149,'[1]Bieu phi VCX'!$A$8:$A$33,0),MATCH(AC149,'[1]Bieu phi VCX'!$D$7:$I$7,)),INDEX('[1]Bieu phi VCX'!$J$8:$O$33,MATCH(E149,'[1]Bieu phi VCX'!$A$8:$A$33,0),MATCH(AC149,'[1]Bieu phi VCX'!$J$7:$O$7,)))</f>
        <v>0.0175</v>
      </c>
      <c r="AE149" s="22" t="n">
        <f aca="false">IF(Q149="Y",[1]Parameters!$Z$2,0)</f>
        <v>0.0005</v>
      </c>
      <c r="AF149" s="22" t="n">
        <f aca="false">IF(R149="Y", INDEX('[1]Bieu phi VCX'!$R$8:$W$33,MATCH(E149,'[1]Bieu phi VCX'!$A$8:$A$33,0),MATCH(AC149,'[1]Bieu phi VCX'!$R$7:$V$7,0)), 0)</f>
        <v>0.002</v>
      </c>
      <c r="AG149" s="19" t="n">
        <f aca="false">VLOOKUP(S149,[1]Parameters!$F$2:$G$5,2,0)</f>
        <v>0</v>
      </c>
      <c r="AH149" s="22" t="n">
        <f aca="false">IF(T149="Y", INDEX('[1]Bieu phi VCX'!$X$8:$AB$33,MATCH(E149,'[1]Bieu phi VCX'!$A$8:$A$33,0),MATCH(AC149,'[1]Bieu phi VCX'!$X$7:$AB$7,0)),0)</f>
        <v>0.0025</v>
      </c>
      <c r="AI149" s="23" t="n">
        <f aca="false">IF(U149="Y",INDEX('[1]Bieu phi VCX'!$AJ$8:$AL$33,MATCH(E149,'[1]Bieu phi VCX'!$A$8:$A$33,0),MATCH(VLOOKUP(F149,[1]Parameters!$I$2:$J$4,2),'[1]Bieu phi VCX'!$AJ$7:$AL$7,0))-AD149, 0)</f>
        <v>0.0325</v>
      </c>
      <c r="AJ149" s="0" t="n">
        <f aca="false">IF(V149="Y",[1]Parameters!$AA$2,1)</f>
        <v>1.5</v>
      </c>
      <c r="AK149" s="22" t="n">
        <f aca="false">IF(W149="Y", INDEX('[1]Bieu phi VCX'!$AE$8:$AE$33,MATCH(E149,'[1]Bieu phi VCX'!$A$8:$A$33,0),0),0)</f>
        <v>0.0025</v>
      </c>
      <c r="AL149" s="22" t="n">
        <f aca="false">IF(X149="Y",IF(AB149&lt;120,IF(OR(E149='[1]Bieu phi VCX'!$A$24,E149='[1]Bieu phi VCX'!$A$25,E149='[1]Bieu phi VCX'!$A$27),0.2%,IF(OR(AND(OR(H149="SEDAN",H149="HATCHBACK"),J149&gt;[1]Parameters!$AB$2),AND(OR(H149="SEDAN",H149="HATCHBACK"),I149="GERMANY")),INDEX('[1]Bieu phi VCX'!$AF$8:$AF$33,MATCH(E149,'[1]Bieu phi VCX'!$A$8:$A$33,0),0),INDEX('[1]Bieu phi VCX'!$AG$8:$AG$33,MATCH(E149,'[1]Bieu phi VCX'!$A$8:$A$33,0),0))),INDEX('[1]Bieu phi VCX'!$AH$8:$AH$33,MATCH(E149,'[1]Bieu phi VCX'!$A$8:$A$33,0),0)),0)</f>
        <v>0.0005</v>
      </c>
      <c r="AM149" s="22" t="n">
        <f aca="false">IF(Y149="Y",IF(P149-O149&gt;[1]Parameters!$AC$2,1.5%*15/365,1.5%*(P149-O149)/365),0)</f>
        <v>0.000616438356164384</v>
      </c>
      <c r="AN149" s="24" t="n">
        <f aca="false">IF(Z149="Y",[1]Parameters!$AD$2,0)</f>
        <v>0.003</v>
      </c>
      <c r="AO149" s="25" t="n">
        <f aca="false">IF(P149&lt;=AA149,VLOOKUP(DATEDIF(O149,P149,"m"),[1]Parameters!$L$2:$M$6,2,1),(DATEDIF(O149,P149,"m")+1)/12)</f>
        <v>1</v>
      </c>
      <c r="AP149" s="26" t="n">
        <f aca="false">(AJ149*(SUM(AD149,AE149,AF149,AH149,AI149,AK149,AL149,AN149)*K149+AG149)+AM149*K149)*AO149</f>
        <v>36846575.3424658</v>
      </c>
      <c r="AQ149" s="27" t="s">
        <v>607</v>
      </c>
    </row>
    <row r="150" customFormat="false" ht="13.8" hidden="false" customHeight="false" outlineLevel="0" collapsed="false">
      <c r="A150" s="17"/>
      <c r="B150" s="17" t="s">
        <v>610</v>
      </c>
      <c r="C150" s="0" t="s">
        <v>523</v>
      </c>
      <c r="D150" s="17" t="s">
        <v>537</v>
      </c>
      <c r="E150" s="18" t="s">
        <v>623</v>
      </c>
      <c r="F150" s="19" t="n">
        <v>0</v>
      </c>
      <c r="G150" s="18" t="s">
        <v>602</v>
      </c>
      <c r="H150" s="18" t="s">
        <v>212</v>
      </c>
      <c r="I150" s="18" t="s">
        <v>604</v>
      </c>
      <c r="J150" s="19" t="n">
        <v>600000000</v>
      </c>
      <c r="K150" s="19" t="n">
        <v>400000000</v>
      </c>
      <c r="L150" s="0" t="n">
        <v>2010</v>
      </c>
      <c r="M150" s="20" t="n">
        <v>40179</v>
      </c>
      <c r="N150" s="20" t="n">
        <v>43831</v>
      </c>
      <c r="O150" s="20" t="n">
        <v>43831</v>
      </c>
      <c r="P150" s="20" t="n">
        <v>44196</v>
      </c>
      <c r="Q150" s="21" t="s">
        <v>605</v>
      </c>
      <c r="R150" s="21" t="s">
        <v>605</v>
      </c>
      <c r="S150" s="19" t="s">
        <v>606</v>
      </c>
      <c r="T150" s="21" t="s">
        <v>605</v>
      </c>
      <c r="U150" s="21" t="s">
        <v>605</v>
      </c>
      <c r="V150" s="21" t="s">
        <v>605</v>
      </c>
      <c r="W150" s="21" t="s">
        <v>605</v>
      </c>
      <c r="X150" s="21" t="s">
        <v>605</v>
      </c>
      <c r="Y150" s="21" t="s">
        <v>605</v>
      </c>
      <c r="Z150" s="21" t="s">
        <v>605</v>
      </c>
      <c r="AA150" s="20" t="n">
        <f aca="false">DATE(YEAR(O150)+1,MONTH(O150),DAY(O150))</f>
        <v>44197</v>
      </c>
      <c r="AB150" s="0" t="n">
        <f aca="false">IF(G150="Trong nước", DATEDIF(DATE(YEAR(M150),MONTH(M150),1),DATE(YEAR(N150),MONTH(N150),1),"m"), DATEDIF(DATE(L150,1,1),DATE(YEAR(N150),MONTH(N150),1),"m"))</f>
        <v>120</v>
      </c>
      <c r="AC150" s="0" t="str">
        <f aca="false">VLOOKUP(AB150,[1]Parameters!$A$2:$B$6,2,1)</f>
        <v>&gt;=120</v>
      </c>
      <c r="AD150" s="22" t="n">
        <f aca="false">IF(J150&lt;=[1]Parameters!$Y$2,INDEX('[1]Bieu phi VCX'!$D$8:$N$33,MATCH(E150,'[1]Bieu phi VCX'!$A$8:$A$33,0),MATCH(AC150,'[1]Bieu phi VCX'!$D$7:$I$7,)),INDEX('[1]Bieu phi VCX'!$J$8:$O$33,MATCH(E150,'[1]Bieu phi VCX'!$A$8:$A$33,0),MATCH(AC150,'[1]Bieu phi VCX'!$J$7:$O$7,)))</f>
        <v>0.019</v>
      </c>
      <c r="AE150" s="22" t="n">
        <f aca="false">IF(Q150="Y",[1]Parameters!$Z$2,0)</f>
        <v>0.0005</v>
      </c>
      <c r="AF150" s="22" t="n">
        <f aca="false">IF(R150="Y", INDEX('[1]Bieu phi VCX'!$R$8:$W$33,MATCH(E150,'[1]Bieu phi VCX'!$A$8:$A$33,0),MATCH(AC150,'[1]Bieu phi VCX'!$R$7:$V$7,0)), 0)</f>
        <v>0.003</v>
      </c>
      <c r="AG150" s="19" t="n">
        <f aca="false">VLOOKUP(S150,[1]Parameters!$F$2:$G$5,2,0)</f>
        <v>0</v>
      </c>
      <c r="AH150" s="22" t="n">
        <f aca="false">IF(T150="Y", INDEX('[1]Bieu phi VCX'!$X$8:$AB$33,MATCH(E150,'[1]Bieu phi VCX'!$A$8:$A$33,0),MATCH(AC150,'[1]Bieu phi VCX'!$X$7:$AB$7,0)),0)</f>
        <v>0.0035</v>
      </c>
      <c r="AI150" s="23" t="n">
        <f aca="false">IF(U150="Y",INDEX('[1]Bieu phi VCX'!$AJ$8:$AL$33,MATCH(E150,'[1]Bieu phi VCX'!$A$8:$A$33,0),MATCH(VLOOKUP(F150,[1]Parameters!$I$2:$J$4,2),'[1]Bieu phi VCX'!$AJ$7:$AL$7,0))-AD150, 0)</f>
        <v>0.031</v>
      </c>
      <c r="AJ150" s="0" t="n">
        <f aca="false">IF(V150="Y",[1]Parameters!$AA$2,1)</f>
        <v>1.5</v>
      </c>
      <c r="AK150" s="22" t="n">
        <f aca="false">IF(W150="Y", INDEX('[1]Bieu phi VCX'!$AE$8:$AE$33,MATCH(E150,'[1]Bieu phi VCX'!$A$8:$A$33,0),0),0)</f>
        <v>0.0025</v>
      </c>
      <c r="AL150" s="22" t="n">
        <f aca="false">IF(X150="Y",IF(AB150&lt;120,IF(OR(E150='[1]Bieu phi VCX'!$A$24,E150='[1]Bieu phi VCX'!$A$25,E150='[1]Bieu phi VCX'!$A$27),0.2%,IF(OR(AND(OR(H150="SEDAN",H150="HATCHBACK"),J150&gt;[1]Parameters!$AB$2),AND(OR(H150="SEDAN",H150="HATCHBACK"),I150="GERMANY")),INDEX('[1]Bieu phi VCX'!$AF$8:$AF$33,MATCH(E150,'[1]Bieu phi VCX'!$A$8:$A$33,0),0),INDEX('[1]Bieu phi VCX'!$AG$8:$AG$33,MATCH(E150,'[1]Bieu phi VCX'!$A$8:$A$33,0),0))),INDEX('[1]Bieu phi VCX'!$AH$8:$AH$33,MATCH(E150,'[1]Bieu phi VCX'!$A$8:$A$33,0),0)),0)</f>
        <v>0.0015</v>
      </c>
      <c r="AM150" s="22" t="n">
        <f aca="false">IF(Y150="Y",IF(P150-O150&gt;[1]Parameters!$AC$2,1.5%*15/365,1.5%*(P150-O150)/365),0)</f>
        <v>0.000616438356164384</v>
      </c>
      <c r="AN150" s="24" t="n">
        <f aca="false">IF(Z150="Y",[1]Parameters!$AD$2,0)</f>
        <v>0.003</v>
      </c>
      <c r="AO150" s="25" t="n">
        <f aca="false">IF(P150&lt;=AA150,VLOOKUP(DATEDIF(O150,P150,"m"),[1]Parameters!$L$2:$M$6,2,1),(DATEDIF(O150,P150,"m")+1)/12)</f>
        <v>1</v>
      </c>
      <c r="AP150" s="26" t="n">
        <f aca="false">(AJ150*(SUM(AD150,AE150,AF150,AH150,AI150,AK150,AL150,AN150)*K150+AG150)+AM150*K150)*AO150</f>
        <v>38646575.3424658</v>
      </c>
      <c r="AQ150" s="27" t="s">
        <v>607</v>
      </c>
    </row>
    <row r="151" customFormat="false" ht="13.8" hidden="false" customHeight="false" outlineLevel="0" collapsed="false">
      <c r="A151" s="17"/>
      <c r="B151" s="17" t="s">
        <v>611</v>
      </c>
      <c r="C151" s="0" t="s">
        <v>523</v>
      </c>
      <c r="D151" s="17" t="s">
        <v>537</v>
      </c>
      <c r="E151" s="18" t="s">
        <v>623</v>
      </c>
      <c r="F151" s="19" t="n">
        <v>0</v>
      </c>
      <c r="G151" s="18" t="s">
        <v>602</v>
      </c>
      <c r="H151" s="18" t="s">
        <v>212</v>
      </c>
      <c r="I151" s="18" t="s">
        <v>604</v>
      </c>
      <c r="J151" s="19" t="n">
        <v>600000000</v>
      </c>
      <c r="K151" s="19" t="n">
        <v>100000000</v>
      </c>
      <c r="L151" s="0" t="n">
        <v>2005</v>
      </c>
      <c r="M151" s="20" t="n">
        <v>38353</v>
      </c>
      <c r="N151" s="20" t="n">
        <v>43831</v>
      </c>
      <c r="O151" s="20" t="n">
        <v>43831</v>
      </c>
      <c r="P151" s="20" t="n">
        <v>44196</v>
      </c>
      <c r="Q151" s="21" t="s">
        <v>605</v>
      </c>
      <c r="R151" s="21" t="s">
        <v>605</v>
      </c>
      <c r="S151" s="19" t="n">
        <v>9000000</v>
      </c>
      <c r="T151" s="21" t="s">
        <v>605</v>
      </c>
      <c r="U151" s="21" t="s">
        <v>605</v>
      </c>
      <c r="V151" s="21" t="s">
        <v>605</v>
      </c>
      <c r="W151" s="21" t="s">
        <v>605</v>
      </c>
      <c r="X151" s="21" t="s">
        <v>605</v>
      </c>
      <c r="Y151" s="21" t="s">
        <v>605</v>
      </c>
      <c r="Z151" s="21" t="s">
        <v>605</v>
      </c>
      <c r="AA151" s="20" t="n">
        <f aca="false">DATE(YEAR(O151)+1,MONTH(O151),DAY(O151))</f>
        <v>44197</v>
      </c>
      <c r="AB151" s="0" t="n">
        <f aca="false">IF(G151="Trong nước", DATEDIF(DATE(YEAR(M151),MONTH(M151),1),DATE(YEAR(N151),MONTH(N151),1),"m"), DATEDIF(DATE(L151,1,1),DATE(YEAR(N151),MONTH(N151),1),"m"))</f>
        <v>180</v>
      </c>
      <c r="AC151" s="0" t="str">
        <f aca="false">VLOOKUP(AB151,[1]Parameters!$A$2:$B$7,2,1)</f>
        <v>&gt;=180</v>
      </c>
      <c r="AD151" s="22" t="n">
        <f aca="false">IF(J151&lt;=[1]Parameters!$Y$2,INDEX('[1]Bieu phi VCX'!$D$8:$N$33,MATCH(E151,'[1]Bieu phi VCX'!$A$8:$A$33,0),MATCH(AC151,'[1]Bieu phi VCX'!$D$7:$I$7,)),INDEX('[1]Bieu phi VCX'!$J$8:$O$33,MATCH(E151,'[1]Bieu phi VCX'!$A$8:$A$33,0),MATCH(AC151,'[1]Bieu phi VCX'!$J$7:$O$7,)))</f>
        <v>0.019</v>
      </c>
      <c r="AE151" s="22" t="n">
        <f aca="false">IF(Q151="Y",[1]Parameters!$Z$2,0)</f>
        <v>0.0005</v>
      </c>
      <c r="AF151" s="22" t="n">
        <f aca="false">IF(R151="Y", INDEX('[1]Bieu phi VCX'!$R$8:$W$33,MATCH(E151,'[1]Bieu phi VCX'!$A$8:$A$33,0),MATCH(AC151,'[1]Bieu phi VCX'!$R$7:$W$7,0)), 0)</f>
        <v>0.004</v>
      </c>
      <c r="AG151" s="19" t="n">
        <f aca="false">VLOOKUP(S151,[1]Parameters!$F$2:$G$5,2,0)</f>
        <v>1400000</v>
      </c>
      <c r="AH151" s="22" t="n">
        <f aca="false">IF(T151="Y", INDEX('[1]Bieu phi VCX'!$X$8:$AC$33,MATCH(E151,'[1]Bieu phi VCX'!$A$8:$A$33,0),MATCH(AC151,'[1]Bieu phi VCX'!$X$7:$AC$7,0)),0)</f>
        <v>0.0035</v>
      </c>
      <c r="AI151" s="23" t="n">
        <f aca="false">IF(U151="Y",INDEX('[1]Bieu phi VCX'!$AJ$8:$AL$33,MATCH(E151,'[1]Bieu phi VCX'!$A$8:$A$33,0),MATCH(VLOOKUP(F151,[1]Parameters!$I$2:$J$4,2),'[1]Bieu phi VCX'!$AJ$7:$AL$7,0))-AD151, 0)</f>
        <v>0.031</v>
      </c>
      <c r="AJ151" s="0" t="n">
        <f aca="false">IF(V151="Y",[1]Parameters!$AA$2,1)</f>
        <v>1.5</v>
      </c>
      <c r="AK151" s="22" t="n">
        <f aca="false">IF(W151="Y", INDEX('[1]Bieu phi VCX'!$AE$8:$AE$33,MATCH(E151,'[1]Bieu phi VCX'!$A$8:$A$33,0),0),0)</f>
        <v>0.0025</v>
      </c>
      <c r="AL151" s="22" t="n">
        <f aca="false">IF(X151="Y",IF(AB151&lt;120,IF(OR(E151='[1]Bieu phi VCX'!$A$24,E151='[1]Bieu phi VCX'!$A$25,E151='[1]Bieu phi VCX'!$A$27),0.2%,IF(OR(AND(OR(H151="SEDAN",H151="HATCHBACK"),J151&gt;[1]Parameters!$AB$2),AND(OR(H151="SEDAN",H151="HATCHBACK"),I151="GERMANY")),INDEX('[1]Bieu phi VCX'!$AF$8:$AF$33,MATCH(E151,'[1]Bieu phi VCX'!$A$8:$A$33,0),0),INDEX('[1]Bieu phi VCX'!$AG$8:$AG$33,MATCH(E151,'[1]Bieu phi VCX'!$A$8:$A$33,0),0))),INDEX('[1]Bieu phi VCX'!$AH$8:$AH$33,MATCH(E151,'[1]Bieu phi VCX'!$A$8:$A$33,0),0)),0)</f>
        <v>0.0015</v>
      </c>
      <c r="AM151" s="22" t="n">
        <f aca="false">IF(Y151="Y",IF(P151-O151&gt;[1]Parameters!$AC$2,1.5%*15/365,1.5%*(P151-O151)/365),0)</f>
        <v>0.000616438356164384</v>
      </c>
      <c r="AN151" s="24" t="n">
        <f aca="false">IF(Z151="Y",[1]Parameters!$AD$2,0)</f>
        <v>0.003</v>
      </c>
      <c r="AO151" s="25" t="n">
        <f aca="false">IF(P151&lt;=AA151,VLOOKUP(DATEDIF(O151,P151,"m"),[1]Parameters!$L$2:$M$6,2,1),(DATEDIF(O151,P151,"m")+1)/12)</f>
        <v>1</v>
      </c>
      <c r="AP151" s="26" t="n">
        <f aca="false">(AJ151*(SUM(AD151,AE151,AF151,AH151,AI151,AK151,AL151,AN151)*K151+AG151)+AM151*K151)*AO151</f>
        <v>11911643.8356164</v>
      </c>
      <c r="AQ151" s="27" t="s">
        <v>607</v>
      </c>
    </row>
    <row r="152" s="34" customFormat="true" ht="13.8" hidden="false" customHeight="false" outlineLevel="0" collapsed="false">
      <c r="A152" s="31" t="s">
        <v>599</v>
      </c>
      <c r="B152" s="31" t="s">
        <v>600</v>
      </c>
      <c r="C152" s="0" t="s">
        <v>523</v>
      </c>
      <c r="D152" s="31" t="s">
        <v>536</v>
      </c>
      <c r="E152" s="32" t="s">
        <v>624</v>
      </c>
      <c r="F152" s="33" t="n">
        <v>0</v>
      </c>
      <c r="G152" s="18" t="s">
        <v>602</v>
      </c>
      <c r="H152" s="32" t="s">
        <v>212</v>
      </c>
      <c r="I152" s="32" t="s">
        <v>604</v>
      </c>
      <c r="J152" s="33" t="n">
        <v>390000000</v>
      </c>
      <c r="K152" s="33" t="n">
        <v>100000000</v>
      </c>
      <c r="L152" s="34" t="n">
        <v>2020</v>
      </c>
      <c r="M152" s="35" t="n">
        <v>43831</v>
      </c>
      <c r="N152" s="35" t="n">
        <v>43831</v>
      </c>
      <c r="O152" s="35" t="n">
        <v>43831</v>
      </c>
      <c r="P152" s="35" t="n">
        <v>44196</v>
      </c>
      <c r="Q152" s="34" t="s">
        <v>605</v>
      </c>
      <c r="R152" s="34" t="s">
        <v>605</v>
      </c>
      <c r="S152" s="33" t="s">
        <v>606</v>
      </c>
      <c r="T152" s="34" t="s">
        <v>605</v>
      </c>
      <c r="U152" s="34" t="s">
        <v>605</v>
      </c>
      <c r="V152" s="34" t="s">
        <v>605</v>
      </c>
      <c r="W152" s="34" t="s">
        <v>605</v>
      </c>
      <c r="X152" s="34" t="s">
        <v>605</v>
      </c>
      <c r="Y152" s="34" t="s">
        <v>605</v>
      </c>
      <c r="Z152" s="34" t="s">
        <v>605</v>
      </c>
      <c r="AA152" s="35" t="n">
        <f aca="false">DATE(YEAR(O152)+1,MONTH(O152),DAY(O152))</f>
        <v>44197</v>
      </c>
      <c r="AB152" s="34" t="n">
        <f aca="false">IF(G152="Trong nước", DATEDIF(DATE(YEAR(M152),MONTH(M152),1),DATE(YEAR(N152),MONTH(N152),1),"m"), DATEDIF(DATE(L152,1,1),DATE(YEAR(N152),MONTH(N152),1),"m"))</f>
        <v>0</v>
      </c>
      <c r="AC152" s="34" t="str">
        <f aca="false">VLOOKUP(AB152,[1]Parameters!$A$2:$B$6,2,1)</f>
        <v>&lt;6</v>
      </c>
      <c r="AD152" s="22" t="n">
        <f aca="false">IF(J152&lt;=[1]Parameters!$Y$2,INDEX('[1]Bieu phi VCX'!$D$8:$N$33,MATCH(E152,'[1]Bieu phi VCX'!$A$8:$A$33,0),MATCH(AC152,'[1]Bieu phi VCX'!$D$7:$I$7,)),INDEX('[1]Bieu phi VCX'!$J$8:$O$33,MATCH(E152,'[1]Bieu phi VCX'!$A$8:$A$33,0),MATCH(AC152,'[1]Bieu phi VCX'!$J$7:$O$7,)))</f>
        <v>0.032</v>
      </c>
      <c r="AE152" s="22" t="n">
        <f aca="false">IF(Q152="Y",[1]Parameters!$Z$2,0)</f>
        <v>0.0005</v>
      </c>
      <c r="AF152" s="36" t="n">
        <f aca="false">IF(R152="Y", INDEX('[1]Bieu phi VCX'!$R$8:$W$33,MATCH(E152,'[1]Bieu phi VCX'!$A$8:$A$33,0),MATCH(AC152,'[1]Bieu phi VCX'!$R$7:$V$7,0)), 0)</f>
        <v>0</v>
      </c>
      <c r="AG152" s="33" t="n">
        <f aca="false">VLOOKUP(S152,[1]Parameters!$F$2:$G$5,2,0)</f>
        <v>0</v>
      </c>
      <c r="AH152" s="36" t="n">
        <f aca="false">IF(T152="Y", INDEX('[1]Bieu phi VCX'!$X$8:$AB$33,MATCH(E152,'[1]Bieu phi VCX'!$A$8:$A$33,0),MATCH(AC152,'[1]Bieu phi VCX'!$X$7:$AB$7,0)),0)</f>
        <v>0.0025</v>
      </c>
      <c r="AI152" s="37" t="n">
        <f aca="false">IF(U152="Y",INDEX('[1]Bieu phi VCX'!$AJ$8:$AL$33,MATCH(E152,'[1]Bieu phi VCX'!$A$8:$A$33,0),MATCH(VLOOKUP(F152,[1]Parameters!$I$2:$J$4,2),'[1]Bieu phi VCX'!$AJ$7:$AL$7,0))-AD152, 0)</f>
        <v>0.018</v>
      </c>
      <c r="AJ152" s="0" t="n">
        <f aca="false">IF(V152="Y",[1]Parameters!$AA$2,1)</f>
        <v>1.5</v>
      </c>
      <c r="AK152" s="36" t="n">
        <f aca="false">IF(W152="Y", INDEX('[1]Bieu phi VCX'!$AE$8:$AE$33,MATCH(E152,'[1]Bieu phi VCX'!$A$8:$A$33,0),0),0)</f>
        <v>0.0025</v>
      </c>
      <c r="AL152" s="22" t="n">
        <f aca="false">IF(X152="Y",IF(AB152&lt;120,IF(OR(E152='[1]Bieu phi VCX'!$A$24,E152='[1]Bieu phi VCX'!$A$25,E152='[1]Bieu phi VCX'!$A$27),0.2%,IF(OR(AND(OR(H152="SEDAN",H152="HATCHBACK"),J152&gt;[1]Parameters!$AB$2),AND(OR(H152="SEDAN",H152="HATCHBACK"),I152="GERMANY")),INDEX('[1]Bieu phi VCX'!$AF$8:$AF$33,MATCH(E152,'[1]Bieu phi VCX'!$A$8:$A$33,0),0),INDEX('[1]Bieu phi VCX'!$AG$8:$AG$33,MATCH(E152,'[1]Bieu phi VCX'!$A$8:$A$33,0),0))),INDEX('[1]Bieu phi VCX'!$AH$8:$AH$33,MATCH(E152,'[1]Bieu phi VCX'!$A$8:$A$33,0),0)),0)</f>
        <v>0.0005</v>
      </c>
      <c r="AM152" s="22" t="n">
        <f aca="false">IF(Y152="Y",IF(P152-O152&gt;[1]Parameters!$AC$2,1.5%*15/365,1.5%*(P152-O152)/365),0)</f>
        <v>0.000616438356164384</v>
      </c>
      <c r="AN152" s="24" t="n">
        <f aca="false">IF(Z152="Y",[1]Parameters!$AD$2,0)</f>
        <v>0.003</v>
      </c>
      <c r="AO152" s="36" t="n">
        <f aca="false">IF(P152&lt;=AA152,VLOOKUP(DATEDIF(O152,P152,"m"),[1]Parameters!$L$2:$M$6,2,1),(DATEDIF(O152,P152,"m")+1)/12)</f>
        <v>1</v>
      </c>
      <c r="AP152" s="33" t="n">
        <f aca="false">(AJ152*(SUM(AD152,AE152,AF152,AH152,AI152,AK152,AL152,AN152)*K152+AG152)+AM152*K152)*AO152</f>
        <v>8911643.83561644</v>
      </c>
      <c r="AQ152" s="27" t="s">
        <v>607</v>
      </c>
      <c r="AMG152" s="0"/>
      <c r="AMH152" s="0"/>
      <c r="AMI152" s="0"/>
      <c r="AMJ152" s="0"/>
    </row>
    <row r="153" s="34" customFormat="true" ht="13.8" hidden="false" customHeight="false" outlineLevel="0" collapsed="false">
      <c r="A153" s="31"/>
      <c r="B153" s="31" t="s">
        <v>608</v>
      </c>
      <c r="C153" s="0" t="s">
        <v>523</v>
      </c>
      <c r="D153" s="31" t="s">
        <v>536</v>
      </c>
      <c r="E153" s="32" t="s">
        <v>624</v>
      </c>
      <c r="F153" s="33" t="n">
        <v>0</v>
      </c>
      <c r="G153" s="18" t="s">
        <v>602</v>
      </c>
      <c r="H153" s="32" t="s">
        <v>212</v>
      </c>
      <c r="I153" s="32" t="s">
        <v>604</v>
      </c>
      <c r="J153" s="33" t="n">
        <v>390000000</v>
      </c>
      <c r="K153" s="33" t="n">
        <v>100000000</v>
      </c>
      <c r="L153" s="34" t="n">
        <v>2017</v>
      </c>
      <c r="M153" s="35" t="n">
        <v>42736</v>
      </c>
      <c r="N153" s="35" t="n">
        <v>43831</v>
      </c>
      <c r="O153" s="35" t="n">
        <v>43831</v>
      </c>
      <c r="P153" s="35" t="n">
        <v>44196</v>
      </c>
      <c r="Q153" s="34" t="s">
        <v>605</v>
      </c>
      <c r="R153" s="34" t="s">
        <v>605</v>
      </c>
      <c r="S153" s="33" t="s">
        <v>606</v>
      </c>
      <c r="T153" s="34" t="s">
        <v>605</v>
      </c>
      <c r="U153" s="34" t="s">
        <v>605</v>
      </c>
      <c r="V153" s="34" t="s">
        <v>605</v>
      </c>
      <c r="W153" s="34" t="s">
        <v>605</v>
      </c>
      <c r="X153" s="34" t="s">
        <v>605</v>
      </c>
      <c r="Y153" s="34" t="s">
        <v>605</v>
      </c>
      <c r="Z153" s="34" t="s">
        <v>605</v>
      </c>
      <c r="AA153" s="35" t="n">
        <f aca="false">DATE(YEAR(O153)+1,MONTH(O153),DAY(O153))</f>
        <v>44197</v>
      </c>
      <c r="AB153" s="34" t="n">
        <f aca="false">IF(G153="Trong nước", DATEDIF(DATE(YEAR(M153),MONTH(M153),1),DATE(YEAR(N153),MONTH(N153),1),"m"), DATEDIF(DATE(L153,1,1),DATE(YEAR(N153),MONTH(N153),1),"m"))</f>
        <v>36</v>
      </c>
      <c r="AC153" s="34" t="str">
        <f aca="false">VLOOKUP(AB153,[1]Parameters!$A$2:$B$6,2,1)</f>
        <v>36-72</v>
      </c>
      <c r="AD153" s="22" t="n">
        <f aca="false">IF(J153&lt;=[1]Parameters!$Y$2,INDEX('[1]Bieu phi VCX'!$D$8:$N$33,MATCH(E153,'[1]Bieu phi VCX'!$A$8:$A$33,0),MATCH(AC153,'[1]Bieu phi VCX'!$D$7:$I$7,)),INDEX('[1]Bieu phi VCX'!$J$8:$O$33,MATCH(E153,'[1]Bieu phi VCX'!$A$8:$A$33,0),MATCH(AC153,'[1]Bieu phi VCX'!$J$7:$O$7,)))</f>
        <v>0.038</v>
      </c>
      <c r="AE153" s="22" t="n">
        <f aca="false">IF(Q153="Y",[1]Parameters!$Z$2,0)</f>
        <v>0.0005</v>
      </c>
      <c r="AF153" s="36" t="n">
        <f aca="false">IF(R153="Y", INDEX('[1]Bieu phi VCX'!$R$8:$W$33,MATCH(E153,'[1]Bieu phi VCX'!$A$8:$A$33,0),MATCH(AC153,'[1]Bieu phi VCX'!$R$7:$V$7,0)), 0)</f>
        <v>0.003</v>
      </c>
      <c r="AG153" s="33" t="n">
        <f aca="false">VLOOKUP(S153,[1]Parameters!$F$2:$G$5,2,0)</f>
        <v>0</v>
      </c>
      <c r="AH153" s="36" t="n">
        <f aca="false">IF(T153="Y", INDEX('[1]Bieu phi VCX'!$X$8:$AB$33,MATCH(E153,'[1]Bieu phi VCX'!$A$8:$A$33,0),MATCH(AC153,'[1]Bieu phi VCX'!$X$7:$AB$7,0)),0)</f>
        <v>0.0035</v>
      </c>
      <c r="AI153" s="37" t="n">
        <f aca="false">IF(U153="Y",INDEX('[1]Bieu phi VCX'!$AJ$8:$AL$33,MATCH(E153,'[1]Bieu phi VCX'!$A$8:$A$33,0),MATCH(VLOOKUP(F153,[1]Parameters!$I$2:$J$4,2),'[1]Bieu phi VCX'!$AJ$7:$AL$7,0))-AD153, 0)</f>
        <v>0.012</v>
      </c>
      <c r="AJ153" s="0" t="n">
        <f aca="false">IF(V153="Y",[1]Parameters!$AA$2,1)</f>
        <v>1.5</v>
      </c>
      <c r="AK153" s="36" t="n">
        <f aca="false">IF(W153="Y", INDEX('[1]Bieu phi VCX'!$AE$8:$AE$33,MATCH(E153,'[1]Bieu phi VCX'!$A$8:$A$33,0),0),0)</f>
        <v>0.0025</v>
      </c>
      <c r="AL153" s="22" t="n">
        <f aca="false">IF(X153="Y",IF(AB153&lt;120,IF(OR(E153='[1]Bieu phi VCX'!$A$24,E153='[1]Bieu phi VCX'!$A$25,E153='[1]Bieu phi VCX'!$A$27),0.2%,IF(OR(AND(OR(H153="SEDAN",H153="HATCHBACK"),J153&gt;[1]Parameters!$AB$2),AND(OR(H153="SEDAN",H153="HATCHBACK"),I153="GERMANY")),INDEX('[1]Bieu phi VCX'!$AF$8:$AF$33,MATCH(E153,'[1]Bieu phi VCX'!$A$8:$A$33,0),0),INDEX('[1]Bieu phi VCX'!$AG$8:$AG$33,MATCH(E153,'[1]Bieu phi VCX'!$A$8:$A$33,0),0))),INDEX('[1]Bieu phi VCX'!$AH$8:$AH$33,MATCH(E153,'[1]Bieu phi VCX'!$A$8:$A$33,0),0)),0)</f>
        <v>0.0005</v>
      </c>
      <c r="AM153" s="22" t="n">
        <f aca="false">IF(Y153="Y",IF(P153-O153&gt;[1]Parameters!$AC$2,1.5%*15/365,1.5%*(P153-O153)/365),0)</f>
        <v>0.000616438356164384</v>
      </c>
      <c r="AN153" s="24" t="n">
        <f aca="false">IF(Z153="Y",[1]Parameters!$AD$2,0)</f>
        <v>0.003</v>
      </c>
      <c r="AO153" s="36" t="n">
        <f aca="false">IF(P153&lt;=AA153,VLOOKUP(DATEDIF(O153,P153,"m"),[1]Parameters!$L$2:$M$6,2,1),(DATEDIF(O153,P153,"m")+1)/12)</f>
        <v>1</v>
      </c>
      <c r="AP153" s="33" t="n">
        <f aca="false">(AJ153*(SUM(AD153,AE153,AF153,AH153,AI153,AK153,AL153,AN153)*K153+AG153)+AM153*K153)*AO153</f>
        <v>9511643.83561644</v>
      </c>
      <c r="AQ153" s="27" t="s">
        <v>607</v>
      </c>
      <c r="AMG153" s="0"/>
      <c r="AMH153" s="0"/>
      <c r="AMI153" s="0"/>
      <c r="AMJ153" s="0"/>
    </row>
    <row r="154" s="34" customFormat="true" ht="13.8" hidden="false" customHeight="false" outlineLevel="0" collapsed="false">
      <c r="A154" s="31"/>
      <c r="B154" s="31" t="s">
        <v>609</v>
      </c>
      <c r="C154" s="0" t="s">
        <v>523</v>
      </c>
      <c r="D154" s="31" t="s">
        <v>536</v>
      </c>
      <c r="E154" s="32" t="s">
        <v>624</v>
      </c>
      <c r="F154" s="33" t="n">
        <v>0</v>
      </c>
      <c r="G154" s="18" t="s">
        <v>602</v>
      </c>
      <c r="H154" s="32" t="s">
        <v>212</v>
      </c>
      <c r="I154" s="32" t="s">
        <v>604</v>
      </c>
      <c r="J154" s="33" t="n">
        <v>390000000</v>
      </c>
      <c r="K154" s="33" t="n">
        <v>100000000</v>
      </c>
      <c r="L154" s="34" t="n">
        <v>2014</v>
      </c>
      <c r="M154" s="35" t="n">
        <v>41640</v>
      </c>
      <c r="N154" s="35" t="n">
        <v>43831</v>
      </c>
      <c r="O154" s="35" t="n">
        <v>43831</v>
      </c>
      <c r="P154" s="35" t="n">
        <v>44196</v>
      </c>
      <c r="Q154" s="34" t="s">
        <v>605</v>
      </c>
      <c r="R154" s="34" t="s">
        <v>605</v>
      </c>
      <c r="S154" s="33" t="s">
        <v>606</v>
      </c>
      <c r="T154" s="34" t="s">
        <v>605</v>
      </c>
      <c r="U154" s="34" t="s">
        <v>605</v>
      </c>
      <c r="V154" s="34" t="s">
        <v>605</v>
      </c>
      <c r="W154" s="34" t="s">
        <v>605</v>
      </c>
      <c r="X154" s="34" t="s">
        <v>605</v>
      </c>
      <c r="Y154" s="34" t="s">
        <v>605</v>
      </c>
      <c r="Z154" s="34" t="s">
        <v>605</v>
      </c>
      <c r="AA154" s="35" t="n">
        <f aca="false">DATE(YEAR(O154)+1,MONTH(O154),DAY(O154))</f>
        <v>44197</v>
      </c>
      <c r="AB154" s="34" t="n">
        <f aca="false">IF(G154="Trong nước", DATEDIF(DATE(YEAR(M154),MONTH(M154),1),DATE(YEAR(N154),MONTH(N154),1),"m"), DATEDIF(DATE(L154,1,1),DATE(YEAR(N154),MONTH(N154),1),"m"))</f>
        <v>72</v>
      </c>
      <c r="AC154" s="34" t="str">
        <f aca="false">VLOOKUP(AB154,[1]Parameters!$A$2:$B$6,2,1)</f>
        <v>72-120</v>
      </c>
      <c r="AD154" s="22" t="n">
        <f aca="false">IF(J154&lt;=[1]Parameters!$Y$2,INDEX('[1]Bieu phi VCX'!$D$8:$N$33,MATCH(E154,'[1]Bieu phi VCX'!$A$8:$A$33,0),MATCH(AC154,'[1]Bieu phi VCX'!$D$7:$I$7,)),INDEX('[1]Bieu phi VCX'!$J$8:$O$33,MATCH(E154,'[1]Bieu phi VCX'!$A$8:$A$33,0),MATCH(AC154,'[1]Bieu phi VCX'!$J$7:$O$7,)))</f>
        <v>0.055</v>
      </c>
      <c r="AE154" s="22" t="n">
        <f aca="false">IF(Q154="Y",[1]Parameters!$Z$2,0)</f>
        <v>0.0005</v>
      </c>
      <c r="AF154" s="36" t="n">
        <f aca="false">IF(R154="Y", INDEX('[1]Bieu phi VCX'!$R$8:$W$33,MATCH(E154,'[1]Bieu phi VCX'!$A$8:$A$33,0),MATCH(AC154,'[1]Bieu phi VCX'!$R$7:$V$7,0)), 0)</f>
        <v>0.004</v>
      </c>
      <c r="AG154" s="33" t="n">
        <f aca="false">VLOOKUP(S154,[1]Parameters!$F$2:$G$5,2,0)</f>
        <v>0</v>
      </c>
      <c r="AH154" s="36" t="n">
        <f aca="false">IF(T154="Y", INDEX('[1]Bieu phi VCX'!$X$8:$AB$33,MATCH(E154,'[1]Bieu phi VCX'!$A$8:$A$33,0),MATCH(AC154,'[1]Bieu phi VCX'!$X$7:$AB$7,0)),0)</f>
        <v>0.0045</v>
      </c>
      <c r="AI154" s="37" t="n">
        <f aca="false">IF(U154="Y",INDEX('[1]Bieu phi VCX'!$AJ$8:$AL$33,MATCH(E154,'[1]Bieu phi VCX'!$A$8:$A$33,0),MATCH(VLOOKUP(F154,[1]Parameters!$I$2:$J$4,2),'[1]Bieu phi VCX'!$AJ$7:$AL$7,0))-AD154, 0)</f>
        <v>-0.005</v>
      </c>
      <c r="AJ154" s="0" t="n">
        <f aca="false">IF(V154="Y",[1]Parameters!$AA$2,1)</f>
        <v>1.5</v>
      </c>
      <c r="AK154" s="36" t="n">
        <f aca="false">IF(W154="Y", INDEX('[1]Bieu phi VCX'!$AE$8:$AE$33,MATCH(E154,'[1]Bieu phi VCX'!$A$8:$A$33,0),0),0)</f>
        <v>0.0025</v>
      </c>
      <c r="AL154" s="22" t="n">
        <f aca="false">IF(X154="Y",IF(AB154&lt;120,IF(OR(E154='[1]Bieu phi VCX'!$A$24,E154='[1]Bieu phi VCX'!$A$25,E154='[1]Bieu phi VCX'!$A$27),0.2%,IF(OR(AND(OR(H154="SEDAN",H154="HATCHBACK"),J154&gt;[1]Parameters!$AB$2),AND(OR(H154="SEDAN",H154="HATCHBACK"),I154="GERMANY")),INDEX('[1]Bieu phi VCX'!$AF$8:$AF$33,MATCH(E154,'[1]Bieu phi VCX'!$A$8:$A$33,0),0),INDEX('[1]Bieu phi VCX'!$AG$8:$AG$33,MATCH(E154,'[1]Bieu phi VCX'!$A$8:$A$33,0),0))),INDEX('[1]Bieu phi VCX'!$AH$8:$AH$33,MATCH(E154,'[1]Bieu phi VCX'!$A$8:$A$33,0),0)),0)</f>
        <v>0.0005</v>
      </c>
      <c r="AM154" s="22" t="n">
        <f aca="false">IF(Y154="Y",IF(P154-O154&gt;[1]Parameters!$AC$2,1.5%*15/365,1.5%*(P154-O154)/365),0)</f>
        <v>0.000616438356164384</v>
      </c>
      <c r="AN154" s="24" t="n">
        <f aca="false">IF(Z154="Y",[1]Parameters!$AD$2,0)</f>
        <v>0.003</v>
      </c>
      <c r="AO154" s="36" t="n">
        <f aca="false">IF(P154&lt;=AA154,VLOOKUP(DATEDIF(O154,P154,"m"),[1]Parameters!$L$2:$M$6,2,1),(DATEDIF(O154,P154,"m")+1)/12)</f>
        <v>1</v>
      </c>
      <c r="AP154" s="33" t="n">
        <f aca="false">(AJ154*(SUM(AD154,AE154,AF154,AH154,AI154,AK154,AL154,AN154)*K154+AG154)+AM154*K154)*AO154</f>
        <v>9811643.83561644</v>
      </c>
      <c r="AQ154" s="27" t="s">
        <v>607</v>
      </c>
      <c r="AMG154" s="0"/>
      <c r="AMH154" s="0"/>
      <c r="AMI154" s="0"/>
      <c r="AMJ154" s="0"/>
    </row>
    <row r="155" s="34" customFormat="true" ht="13.8" hidden="false" customHeight="false" outlineLevel="0" collapsed="false">
      <c r="A155" s="31"/>
      <c r="B155" s="31" t="s">
        <v>610</v>
      </c>
      <c r="C155" s="0" t="s">
        <v>523</v>
      </c>
      <c r="D155" s="31" t="s">
        <v>536</v>
      </c>
      <c r="E155" s="32" t="s">
        <v>624</v>
      </c>
      <c r="F155" s="33" t="n">
        <v>0</v>
      </c>
      <c r="G155" s="18" t="s">
        <v>602</v>
      </c>
      <c r="H155" s="32" t="s">
        <v>212</v>
      </c>
      <c r="I155" s="32" t="s">
        <v>604</v>
      </c>
      <c r="J155" s="33" t="n">
        <v>390000000</v>
      </c>
      <c r="K155" s="33" t="n">
        <v>100000000</v>
      </c>
      <c r="L155" s="34" t="n">
        <v>2010</v>
      </c>
      <c r="M155" s="35" t="n">
        <v>40179</v>
      </c>
      <c r="N155" s="35" t="n">
        <v>43831</v>
      </c>
      <c r="O155" s="35" t="n">
        <v>43831</v>
      </c>
      <c r="P155" s="35" t="n">
        <v>44196</v>
      </c>
      <c r="Q155" s="34" t="s">
        <v>605</v>
      </c>
      <c r="R155" s="34" t="s">
        <v>605</v>
      </c>
      <c r="S155" s="33" t="s">
        <v>606</v>
      </c>
      <c r="T155" s="34" t="s">
        <v>605</v>
      </c>
      <c r="U155" s="34" t="s">
        <v>605</v>
      </c>
      <c r="V155" s="34" t="s">
        <v>605</v>
      </c>
      <c r="W155" s="34" t="s">
        <v>605</v>
      </c>
      <c r="X155" s="34" t="s">
        <v>605</v>
      </c>
      <c r="Y155" s="34" t="s">
        <v>605</v>
      </c>
      <c r="Z155" s="34" t="s">
        <v>605</v>
      </c>
      <c r="AA155" s="35" t="n">
        <f aca="false">DATE(YEAR(O155)+1,MONTH(O155),DAY(O155))</f>
        <v>44197</v>
      </c>
      <c r="AB155" s="34" t="n">
        <f aca="false">IF(G155="Trong nước", DATEDIF(DATE(YEAR(M155),MONTH(M155),1),DATE(YEAR(N155),MONTH(N155),1),"m"), DATEDIF(DATE(L155,1,1),DATE(YEAR(N155),MONTH(N155),1),"m"))</f>
        <v>120</v>
      </c>
      <c r="AC155" s="34" t="str">
        <f aca="false">VLOOKUP(AB155,[1]Parameters!$A$2:$B$6,2,1)</f>
        <v>&gt;=120</v>
      </c>
      <c r="AD155" s="22" t="n">
        <f aca="false">IF(J155&lt;=[1]Parameters!$Y$2,INDEX('[1]Bieu phi VCX'!$D$8:$N$33,MATCH(E155,'[1]Bieu phi VCX'!$A$8:$A$33,0),MATCH(AC155,'[1]Bieu phi VCX'!$D$7:$I$7,)),INDEX('[1]Bieu phi VCX'!$J$8:$O$33,MATCH(E155,'[1]Bieu phi VCX'!$A$8:$A$33,0),MATCH(AC155,'[1]Bieu phi VCX'!$J$7:$O$7,)))</f>
        <v>0.06</v>
      </c>
      <c r="AE155" s="22" t="n">
        <f aca="false">IF(Q155="Y",[1]Parameters!$Z$2,0)</f>
        <v>0.0005</v>
      </c>
      <c r="AF155" s="36" t="n">
        <f aca="false">IF(R155="Y", INDEX('[1]Bieu phi VCX'!$R$8:$W$33,MATCH(E155,'[1]Bieu phi VCX'!$A$8:$A$33,0),MATCH(AC155,'[1]Bieu phi VCX'!$R$7:$V$7,0)), 0)</f>
        <v>0.005</v>
      </c>
      <c r="AG155" s="33" t="n">
        <f aca="false">VLOOKUP(S155,[1]Parameters!$F$2:$G$5,2,0)</f>
        <v>0</v>
      </c>
      <c r="AH155" s="36" t="n">
        <f aca="false">IF(T155="Y", INDEX('[1]Bieu phi VCX'!$X$8:$AB$33,MATCH(E155,'[1]Bieu phi VCX'!$A$8:$A$33,0),MATCH(AC155,'[1]Bieu phi VCX'!$X$7:$AB$7,0)),0)</f>
        <v>0.0055</v>
      </c>
      <c r="AI155" s="37" t="n">
        <f aca="false">IF(U155="Y",INDEX('[1]Bieu phi VCX'!$AJ$8:$AL$33,MATCH(E155,'[1]Bieu phi VCX'!$A$8:$A$33,0),MATCH(VLOOKUP(F155,[1]Parameters!$I$2:$J$4,2),'[1]Bieu phi VCX'!$AJ$7:$AL$7,0))-AD155, 0)</f>
        <v>-0.01</v>
      </c>
      <c r="AJ155" s="0" t="n">
        <f aca="false">IF(V155="Y",[1]Parameters!$AA$2,1)</f>
        <v>1.5</v>
      </c>
      <c r="AK155" s="36" t="n">
        <f aca="false">IF(W155="Y", INDEX('[1]Bieu phi VCX'!$AE$8:$AE$33,MATCH(E155,'[1]Bieu phi VCX'!$A$8:$A$33,0),0),0)</f>
        <v>0.0025</v>
      </c>
      <c r="AL155" s="22" t="n">
        <f aca="false">IF(X155="Y",IF(AB155&lt;120,IF(OR(E155='[1]Bieu phi VCX'!$A$24,E155='[1]Bieu phi VCX'!$A$25,E155='[1]Bieu phi VCX'!$A$27),0.2%,IF(OR(AND(OR(H155="SEDAN",H155="HATCHBACK"),J155&gt;[1]Parameters!$AB$2),AND(OR(H155="SEDAN",H155="HATCHBACK"),I155="GERMANY")),INDEX('[1]Bieu phi VCX'!$AF$8:$AF$33,MATCH(E155,'[1]Bieu phi VCX'!$A$8:$A$33,0),0),INDEX('[1]Bieu phi VCX'!$AG$8:$AG$33,MATCH(E155,'[1]Bieu phi VCX'!$A$8:$A$33,0),0))),INDEX('[1]Bieu phi VCX'!$AH$8:$AH$33,MATCH(E155,'[1]Bieu phi VCX'!$A$8:$A$33,0),0)),0)</f>
        <v>0.0015</v>
      </c>
      <c r="AM155" s="22" t="n">
        <f aca="false">IF(Y155="Y",IF(P155-O155&gt;[1]Parameters!$AC$2,1.5%*15/365,1.5%*(P155-O155)/365),0)</f>
        <v>0.000616438356164384</v>
      </c>
      <c r="AN155" s="24" t="n">
        <f aca="false">IF(Z155="Y",[1]Parameters!$AD$2,0)</f>
        <v>0.003</v>
      </c>
      <c r="AO155" s="36" t="n">
        <f aca="false">IF(P155&lt;=AA155,VLOOKUP(DATEDIF(O155,P155,"m"),[1]Parameters!$L$2:$M$6,2,1),(DATEDIF(O155,P155,"m")+1)/12)</f>
        <v>1</v>
      </c>
      <c r="AP155" s="33" t="n">
        <f aca="false">(AJ155*(SUM(AD155,AE155,AF155,AH155,AI155,AK155,AL155,AN155)*K155+AG155)+AM155*K155)*AO155</f>
        <v>10261643.8356164</v>
      </c>
      <c r="AQ155" s="27" t="s">
        <v>607</v>
      </c>
      <c r="AMG155" s="0"/>
      <c r="AMH155" s="0"/>
      <c r="AMI155" s="0"/>
      <c r="AMJ155" s="0"/>
    </row>
    <row r="156" customFormat="false" ht="13.8" hidden="false" customHeight="false" outlineLevel="0" collapsed="false">
      <c r="A156" s="17"/>
      <c r="B156" s="17" t="s">
        <v>611</v>
      </c>
      <c r="C156" s="0" t="s">
        <v>523</v>
      </c>
      <c r="D156" s="31" t="s">
        <v>536</v>
      </c>
      <c r="E156" s="32" t="s">
        <v>624</v>
      </c>
      <c r="F156" s="19" t="n">
        <v>0</v>
      </c>
      <c r="G156" s="18" t="s">
        <v>602</v>
      </c>
      <c r="H156" s="18" t="s">
        <v>212</v>
      </c>
      <c r="I156" s="18" t="s">
        <v>604</v>
      </c>
      <c r="J156" s="33" t="n">
        <v>390000000</v>
      </c>
      <c r="K156" s="19" t="n">
        <v>100000000</v>
      </c>
      <c r="L156" s="0" t="n">
        <v>2005</v>
      </c>
      <c r="M156" s="20" t="n">
        <v>38353</v>
      </c>
      <c r="N156" s="20" t="n">
        <v>43831</v>
      </c>
      <c r="O156" s="20" t="n">
        <v>43831</v>
      </c>
      <c r="P156" s="20" t="n">
        <v>44196</v>
      </c>
      <c r="Q156" s="21" t="s">
        <v>605</v>
      </c>
      <c r="R156" s="21" t="s">
        <v>605</v>
      </c>
      <c r="S156" s="19" t="n">
        <v>9000000</v>
      </c>
      <c r="T156" s="21" t="s">
        <v>605</v>
      </c>
      <c r="U156" s="21" t="s">
        <v>605</v>
      </c>
      <c r="V156" s="21" t="s">
        <v>605</v>
      </c>
      <c r="W156" s="21" t="s">
        <v>605</v>
      </c>
      <c r="X156" s="21" t="s">
        <v>605</v>
      </c>
      <c r="Y156" s="21" t="s">
        <v>605</v>
      </c>
      <c r="Z156" s="21" t="s">
        <v>605</v>
      </c>
      <c r="AA156" s="20" t="n">
        <f aca="false">DATE(YEAR(O156)+1,MONTH(O156),DAY(O156))</f>
        <v>44197</v>
      </c>
      <c r="AB156" s="0" t="n">
        <f aca="false">IF(G156="Trong nước", DATEDIF(DATE(YEAR(M156),MONTH(M156),1),DATE(YEAR(N156),MONTH(N156),1),"m"), DATEDIF(DATE(L156,1,1),DATE(YEAR(N156),MONTH(N156),1),"m"))</f>
        <v>180</v>
      </c>
      <c r="AC156" s="0" t="str">
        <f aca="false">VLOOKUP(AB156,[1]Parameters!$A$2:$B$7,2,1)</f>
        <v>&gt;=180</v>
      </c>
      <c r="AD156" s="22" t="n">
        <f aca="false">IF(J156&lt;=[1]Parameters!$Y$2,INDEX('[1]Bieu phi VCX'!$D$8:$N$33,MATCH(E156,'[1]Bieu phi VCX'!$A$8:$A$33,0),MATCH(AC156,'[1]Bieu phi VCX'!$D$7:$I$7,)),INDEX('[1]Bieu phi VCX'!$J$8:$O$33,MATCH(E156,'[1]Bieu phi VCX'!$A$8:$A$33,0),MATCH(AC156,'[1]Bieu phi VCX'!$J$7:$O$7,)))</f>
        <v>0.06</v>
      </c>
      <c r="AE156" s="22" t="n">
        <f aca="false">IF(Q156="Y",[1]Parameters!$Z$2,0)</f>
        <v>0.0005</v>
      </c>
      <c r="AF156" s="22" t="n">
        <f aca="false">IF(R156="Y", INDEX('[1]Bieu phi VCX'!$R$8:$W$33,MATCH(E156,'[1]Bieu phi VCX'!$A$8:$A$33,0),MATCH(AC156,'[1]Bieu phi VCX'!$R$7:$W$7,0)), 0)</f>
        <v>0.006</v>
      </c>
      <c r="AG156" s="19" t="n">
        <f aca="false">VLOOKUP(S156,[1]Parameters!$F$2:$G$5,2,0)</f>
        <v>1400000</v>
      </c>
      <c r="AH156" s="22" t="n">
        <f aca="false">IF(T156="Y", INDEX('[1]Bieu phi VCX'!$X$8:$AC$33,MATCH(E156,'[1]Bieu phi VCX'!$A$8:$A$33,0),MATCH(AC156,'[1]Bieu phi VCX'!$X$7:$AC$7,0)),0)</f>
        <v>0.0055</v>
      </c>
      <c r="AI156" s="23" t="n">
        <f aca="false">IF(U156="Y",INDEX('[1]Bieu phi VCX'!$AJ$8:$AL$33,MATCH(E156,'[1]Bieu phi VCX'!$A$8:$A$33,0),MATCH(VLOOKUP(F156,[1]Parameters!$I$2:$J$4,2),'[1]Bieu phi VCX'!$AJ$7:$AL$7,0))-AD156, 0)</f>
        <v>-0.01</v>
      </c>
      <c r="AJ156" s="0" t="n">
        <f aca="false">IF(V156="Y",[1]Parameters!$AA$2,1)</f>
        <v>1.5</v>
      </c>
      <c r="AK156" s="22" t="n">
        <f aca="false">IF(W156="Y", INDEX('[1]Bieu phi VCX'!$AE$8:$AE$33,MATCH(E156,'[1]Bieu phi VCX'!$A$8:$A$33,0),0),0)</f>
        <v>0.0025</v>
      </c>
      <c r="AL156" s="22" t="n">
        <f aca="false">IF(X156="Y",IF(AB156&lt;120,IF(OR(E156='[1]Bieu phi VCX'!$A$24,E156='[1]Bieu phi VCX'!$A$25,E156='[1]Bieu phi VCX'!$A$27),0.2%,IF(OR(AND(OR(H156="SEDAN",H156="HATCHBACK"),J156&gt;[1]Parameters!$AB$2),AND(OR(H156="SEDAN",H156="HATCHBACK"),I156="GERMANY")),INDEX('[1]Bieu phi VCX'!$AF$8:$AF$33,MATCH(E156,'[1]Bieu phi VCX'!$A$8:$A$33,0),0),INDEX('[1]Bieu phi VCX'!$AG$8:$AG$33,MATCH(E156,'[1]Bieu phi VCX'!$A$8:$A$33,0),0))),INDEX('[1]Bieu phi VCX'!$AH$8:$AH$33,MATCH(E156,'[1]Bieu phi VCX'!$A$8:$A$33,0),0)),0)</f>
        <v>0.0015</v>
      </c>
      <c r="AM156" s="22" t="n">
        <f aca="false">IF(Y156="Y",IF(P156-O156&gt;[1]Parameters!$AC$2,1.5%*15/365,1.5%*(P156-O156)/365),0)</f>
        <v>0.000616438356164384</v>
      </c>
      <c r="AN156" s="24" t="n">
        <f aca="false">IF(Z156="Y",[1]Parameters!$AD$2,0)</f>
        <v>0.003</v>
      </c>
      <c r="AO156" s="25" t="n">
        <f aca="false">IF(P156&lt;=AA156,VLOOKUP(DATEDIF(O156,P156,"m"),[1]Parameters!$L$2:$M$6,2,1),(DATEDIF(O156,P156,"m")+1)/12)</f>
        <v>1</v>
      </c>
      <c r="AP156" s="26" t="n">
        <f aca="false">(AJ156*(SUM(AD156,AE156,AF156,AH156,AI156,AK156,AL156,AN156)*K156+AG156)+AM156*K156)*AO156</f>
        <v>12511643.8356164</v>
      </c>
      <c r="AQ156" s="27" t="s">
        <v>607</v>
      </c>
    </row>
    <row r="157" s="34" customFormat="true" ht="13.8" hidden="false" customHeight="false" outlineLevel="0" collapsed="false">
      <c r="A157" s="31" t="s">
        <v>612</v>
      </c>
      <c r="B157" s="31" t="s">
        <v>600</v>
      </c>
      <c r="C157" s="0" t="s">
        <v>523</v>
      </c>
      <c r="D157" s="31" t="s">
        <v>536</v>
      </c>
      <c r="E157" s="32" t="s">
        <v>624</v>
      </c>
      <c r="F157" s="33" t="n">
        <v>0</v>
      </c>
      <c r="G157" s="18" t="s">
        <v>602</v>
      </c>
      <c r="H157" s="32" t="s">
        <v>212</v>
      </c>
      <c r="I157" s="32" t="s">
        <v>604</v>
      </c>
      <c r="J157" s="33" t="n">
        <v>400000000</v>
      </c>
      <c r="K157" s="33" t="n">
        <v>100000000</v>
      </c>
      <c r="L157" s="34" t="n">
        <v>2020</v>
      </c>
      <c r="M157" s="35" t="n">
        <v>43831</v>
      </c>
      <c r="N157" s="35" t="n">
        <v>43831</v>
      </c>
      <c r="O157" s="35" t="n">
        <v>43831</v>
      </c>
      <c r="P157" s="35" t="n">
        <v>44196</v>
      </c>
      <c r="Q157" s="21" t="s">
        <v>605</v>
      </c>
      <c r="R157" s="21" t="s">
        <v>605</v>
      </c>
      <c r="S157" s="19" t="n">
        <v>9000000</v>
      </c>
      <c r="T157" s="21" t="s">
        <v>605</v>
      </c>
      <c r="U157" s="21" t="s">
        <v>605</v>
      </c>
      <c r="V157" s="21" t="s">
        <v>605</v>
      </c>
      <c r="W157" s="21" t="s">
        <v>605</v>
      </c>
      <c r="X157" s="21" t="s">
        <v>605</v>
      </c>
      <c r="Y157" s="21" t="s">
        <v>605</v>
      </c>
      <c r="Z157" s="21" t="s">
        <v>605</v>
      </c>
      <c r="AA157" s="35" t="n">
        <f aca="false">DATE(YEAR(O157)+1,MONTH(O157),DAY(O157))</f>
        <v>44197</v>
      </c>
      <c r="AB157" s="34" t="n">
        <f aca="false">IF(G157="Trong nước", DATEDIF(DATE(YEAR(M157),MONTH(M157),1),DATE(YEAR(N157),MONTH(N157),1),"m"), DATEDIF(DATE(L157,1,1),DATE(YEAR(N157),MONTH(N157),1),"m"))</f>
        <v>0</v>
      </c>
      <c r="AC157" s="34" t="str">
        <f aca="false">VLOOKUP(AB157,[1]Parameters!$A$2:$B$6,2,1)</f>
        <v>&lt;6</v>
      </c>
      <c r="AD157" s="22" t="n">
        <f aca="false">IF(J157&lt;=[1]Parameters!$Y$2,INDEX('[1]Bieu phi VCX'!$D$8:$N$33,MATCH(E157,'[1]Bieu phi VCX'!$A$8:$A$33,0),MATCH(AC157,'[1]Bieu phi VCX'!$D$7:$I$7,)),INDEX('[1]Bieu phi VCX'!$J$8:$O$33,MATCH(E157,'[1]Bieu phi VCX'!$A$8:$A$33,0),MATCH(AC157,'[1]Bieu phi VCX'!$J$7:$O$7,)))</f>
        <v>0.032</v>
      </c>
      <c r="AE157" s="22" t="n">
        <f aca="false">IF(Q157="Y",[1]Parameters!$Z$2,0)</f>
        <v>0.0005</v>
      </c>
      <c r="AF157" s="36" t="n">
        <f aca="false">IF(R157="Y", INDEX('[1]Bieu phi VCX'!$R$8:$W$33,MATCH(E157,'[1]Bieu phi VCX'!$A$8:$A$33,0),MATCH(AC157,'[1]Bieu phi VCX'!$R$7:$V$7,0)), 0)</f>
        <v>0</v>
      </c>
      <c r="AG157" s="33" t="n">
        <f aca="false">VLOOKUP(S157,[1]Parameters!$F$2:$G$5,2,0)</f>
        <v>1400000</v>
      </c>
      <c r="AH157" s="36" t="n">
        <f aca="false">IF(T157="Y", INDEX('[1]Bieu phi VCX'!$X$8:$AB$33,MATCH(E157,'[1]Bieu phi VCX'!$A$8:$A$33,0),MATCH(AC157,'[1]Bieu phi VCX'!$X$7:$AB$7,0)),0)</f>
        <v>0.0025</v>
      </c>
      <c r="AI157" s="37" t="n">
        <f aca="false">IF(U157="Y",INDEX('[1]Bieu phi VCX'!$AJ$8:$AL$33,MATCH(E157,'[1]Bieu phi VCX'!$A$8:$A$33,0),MATCH(VLOOKUP(F157,[1]Parameters!$I$2:$J$4,2),'[1]Bieu phi VCX'!$AJ$7:$AL$7,0))-AD157, 0)</f>
        <v>0.018</v>
      </c>
      <c r="AJ157" s="0" t="n">
        <f aca="false">IF(V157="Y",[1]Parameters!$AA$2,1)</f>
        <v>1.5</v>
      </c>
      <c r="AK157" s="36" t="n">
        <f aca="false">IF(W157="Y", INDEX('[1]Bieu phi VCX'!$AE$8:$AE$33,MATCH(E157,'[1]Bieu phi VCX'!$A$8:$A$33,0),0),0)</f>
        <v>0.0025</v>
      </c>
      <c r="AL157" s="22" t="n">
        <f aca="false">IF(X157="Y",IF(AB157&lt;120,IF(OR(E157='[1]Bieu phi VCX'!$A$24,E157='[1]Bieu phi VCX'!$A$25,E157='[1]Bieu phi VCX'!$A$27),0.2%,IF(OR(AND(OR(H157="SEDAN",H157="HATCHBACK"),J157&gt;[1]Parameters!$AB$2),AND(OR(H157="SEDAN",H157="HATCHBACK"),I157="GERMANY")),INDEX('[1]Bieu phi VCX'!$AF$8:$AF$33,MATCH(E157,'[1]Bieu phi VCX'!$A$8:$A$33,0),0),INDEX('[1]Bieu phi VCX'!$AG$8:$AG$33,MATCH(E157,'[1]Bieu phi VCX'!$A$8:$A$33,0),0))),INDEX('[1]Bieu phi VCX'!$AH$8:$AH$33,MATCH(E157,'[1]Bieu phi VCX'!$A$8:$A$33,0),0)),0)</f>
        <v>0.0005</v>
      </c>
      <c r="AM157" s="22" t="n">
        <f aca="false">IF(Y157="Y",IF(P157-O157&gt;[1]Parameters!$AC$2,1.5%*15/365,1.5%*(P157-O157)/365),0)</f>
        <v>0.000616438356164384</v>
      </c>
      <c r="AN157" s="24" t="n">
        <f aca="false">IF(Z157="Y",[1]Parameters!$AD$2,0)</f>
        <v>0.003</v>
      </c>
      <c r="AO157" s="36" t="n">
        <f aca="false">IF(P157&lt;=AA157,VLOOKUP(DATEDIF(O157,P157,"m"),[1]Parameters!$L$2:$M$6,2,1),(DATEDIF(O157,P157,"m")+1)/12)</f>
        <v>1</v>
      </c>
      <c r="AP157" s="33" t="n">
        <f aca="false">(AJ157*(SUM(AD157,AE157,AF157,AH157,AI157,AK157,AL157,AN157)*K157+AG157)+AM157*K157)*AO157</f>
        <v>11011643.8356164</v>
      </c>
      <c r="AQ157" s="27" t="s">
        <v>607</v>
      </c>
      <c r="AMG157" s="0"/>
      <c r="AMH157" s="0"/>
      <c r="AMI157" s="0"/>
      <c r="AMJ157" s="0"/>
    </row>
    <row r="158" s="34" customFormat="true" ht="13.8" hidden="false" customHeight="false" outlineLevel="0" collapsed="false">
      <c r="A158" s="31"/>
      <c r="B158" s="31" t="s">
        <v>608</v>
      </c>
      <c r="C158" s="0" t="s">
        <v>523</v>
      </c>
      <c r="D158" s="31" t="s">
        <v>536</v>
      </c>
      <c r="E158" s="32" t="s">
        <v>624</v>
      </c>
      <c r="F158" s="33" t="n">
        <v>0</v>
      </c>
      <c r="G158" s="18" t="s">
        <v>602</v>
      </c>
      <c r="H158" s="32" t="s">
        <v>212</v>
      </c>
      <c r="I158" s="32" t="s">
        <v>604</v>
      </c>
      <c r="J158" s="33" t="n">
        <v>400000000</v>
      </c>
      <c r="K158" s="33" t="n">
        <v>100000000</v>
      </c>
      <c r="L158" s="34" t="n">
        <v>2017</v>
      </c>
      <c r="M158" s="35" t="n">
        <v>42736</v>
      </c>
      <c r="N158" s="35" t="n">
        <v>43831</v>
      </c>
      <c r="O158" s="35" t="n">
        <v>43831</v>
      </c>
      <c r="P158" s="35" t="n">
        <v>44196</v>
      </c>
      <c r="Q158" s="21" t="s">
        <v>605</v>
      </c>
      <c r="R158" s="21" t="s">
        <v>605</v>
      </c>
      <c r="S158" s="19" t="n">
        <v>15000000</v>
      </c>
      <c r="T158" s="21" t="s">
        <v>605</v>
      </c>
      <c r="U158" s="21" t="s">
        <v>605</v>
      </c>
      <c r="V158" s="21" t="s">
        <v>605</v>
      </c>
      <c r="W158" s="21" t="s">
        <v>605</v>
      </c>
      <c r="X158" s="21" t="s">
        <v>605</v>
      </c>
      <c r="Y158" s="21" t="s">
        <v>605</v>
      </c>
      <c r="Z158" s="21" t="s">
        <v>605</v>
      </c>
      <c r="AA158" s="35" t="n">
        <f aca="false">DATE(YEAR(O158)+1,MONTH(O158),DAY(O158))</f>
        <v>44197</v>
      </c>
      <c r="AB158" s="34" t="n">
        <f aca="false">IF(G158="Trong nước", DATEDIF(DATE(YEAR(M158),MONTH(M158),1),DATE(YEAR(N158),MONTH(N158),1),"m"), DATEDIF(DATE(L158,1,1),DATE(YEAR(N158),MONTH(N158),1),"m"))</f>
        <v>36</v>
      </c>
      <c r="AC158" s="34" t="str">
        <f aca="false">VLOOKUP(AB158,[1]Parameters!$A$2:$B$6,2,1)</f>
        <v>36-72</v>
      </c>
      <c r="AD158" s="22" t="n">
        <f aca="false">IF(J158&lt;=[1]Parameters!$Y$2,INDEX('[1]Bieu phi VCX'!$D$8:$N$33,MATCH(E158,'[1]Bieu phi VCX'!$A$8:$A$33,0),MATCH(AC158,'[1]Bieu phi VCX'!$D$7:$I$7,)),INDEX('[1]Bieu phi VCX'!$J$8:$O$33,MATCH(E158,'[1]Bieu phi VCX'!$A$8:$A$33,0),MATCH(AC158,'[1]Bieu phi VCX'!$J$7:$O$7,)))</f>
        <v>0.038</v>
      </c>
      <c r="AE158" s="22" t="n">
        <f aca="false">IF(Q158="Y",[1]Parameters!$Z$2,0)</f>
        <v>0.0005</v>
      </c>
      <c r="AF158" s="36" t="n">
        <f aca="false">IF(R158="Y", INDEX('[1]Bieu phi VCX'!$R$8:$W$33,MATCH(E158,'[1]Bieu phi VCX'!$A$8:$A$33,0),MATCH(AC158,'[1]Bieu phi VCX'!$R$7:$V$7,0)), 0)</f>
        <v>0.003</v>
      </c>
      <c r="AG158" s="33" t="n">
        <f aca="false">VLOOKUP(S158,[1]Parameters!$F$2:$G$5,2,0)</f>
        <v>2000000</v>
      </c>
      <c r="AH158" s="36" t="n">
        <f aca="false">IF(T158="Y", INDEX('[1]Bieu phi VCX'!$X$8:$AB$33,MATCH(E158,'[1]Bieu phi VCX'!$A$8:$A$33,0),MATCH(AC158,'[1]Bieu phi VCX'!$X$7:$AB$7,0)),0)</f>
        <v>0.0035</v>
      </c>
      <c r="AI158" s="37" t="n">
        <f aca="false">IF(U158="Y",INDEX('[1]Bieu phi VCX'!$AJ$8:$AL$33,MATCH(E158,'[1]Bieu phi VCX'!$A$8:$A$33,0),MATCH(VLOOKUP(F158,[1]Parameters!$I$2:$J$4,2),'[1]Bieu phi VCX'!$AJ$7:$AL$7,0))-AD158, 0)</f>
        <v>0.012</v>
      </c>
      <c r="AJ158" s="0" t="n">
        <f aca="false">IF(V158="Y",[1]Parameters!$AA$2,1)</f>
        <v>1.5</v>
      </c>
      <c r="AK158" s="36" t="n">
        <f aca="false">IF(W158="Y", INDEX('[1]Bieu phi VCX'!$AE$8:$AE$33,MATCH(E158,'[1]Bieu phi VCX'!$A$8:$A$33,0),0),0)</f>
        <v>0.0025</v>
      </c>
      <c r="AL158" s="22" t="n">
        <f aca="false">IF(X158="Y",IF(AB158&lt;120,IF(OR(E158='[1]Bieu phi VCX'!$A$24,E158='[1]Bieu phi VCX'!$A$25,E158='[1]Bieu phi VCX'!$A$27),0.2%,IF(OR(AND(OR(H158="SEDAN",H158="HATCHBACK"),J158&gt;[1]Parameters!$AB$2),AND(OR(H158="SEDAN",H158="HATCHBACK"),I158="GERMANY")),INDEX('[1]Bieu phi VCX'!$AF$8:$AF$33,MATCH(E158,'[1]Bieu phi VCX'!$A$8:$A$33,0),0),INDEX('[1]Bieu phi VCX'!$AG$8:$AG$33,MATCH(E158,'[1]Bieu phi VCX'!$A$8:$A$33,0),0))),INDEX('[1]Bieu phi VCX'!$AH$8:$AH$33,MATCH(E158,'[1]Bieu phi VCX'!$A$8:$A$33,0),0)),0)</f>
        <v>0.0005</v>
      </c>
      <c r="AM158" s="22" t="n">
        <f aca="false">IF(Y158="Y",IF(P158-O158&gt;[1]Parameters!$AC$2,1.5%*15/365,1.5%*(P158-O158)/365),0)</f>
        <v>0.000616438356164384</v>
      </c>
      <c r="AN158" s="24" t="n">
        <f aca="false">IF(Z158="Y",[1]Parameters!$AD$2,0)</f>
        <v>0.003</v>
      </c>
      <c r="AO158" s="36" t="n">
        <f aca="false">IF(P158&lt;=AA158,VLOOKUP(DATEDIF(O158,P158,"m"),[1]Parameters!$L$2:$M$6,2,1),(DATEDIF(O158,P158,"m")+1)/12)</f>
        <v>1</v>
      </c>
      <c r="AP158" s="33" t="n">
        <f aca="false">(AJ158*(SUM(AD158,AE158,AF158,AH158,AI158,AK158,AL158,AN158)*K158+AG158)+AM158*K158)*AO158</f>
        <v>12511643.8356164</v>
      </c>
      <c r="AQ158" s="27" t="s">
        <v>607</v>
      </c>
      <c r="AMG158" s="0"/>
      <c r="AMH158" s="0"/>
      <c r="AMI158" s="0"/>
      <c r="AMJ158" s="0"/>
    </row>
    <row r="159" s="34" customFormat="true" ht="13.8" hidden="false" customHeight="false" outlineLevel="0" collapsed="false">
      <c r="A159" s="31"/>
      <c r="B159" s="31" t="s">
        <v>609</v>
      </c>
      <c r="C159" s="0" t="s">
        <v>523</v>
      </c>
      <c r="D159" s="31" t="s">
        <v>536</v>
      </c>
      <c r="E159" s="32" t="s">
        <v>624</v>
      </c>
      <c r="F159" s="33" t="n">
        <v>0</v>
      </c>
      <c r="G159" s="18" t="s">
        <v>602</v>
      </c>
      <c r="H159" s="32" t="s">
        <v>212</v>
      </c>
      <c r="I159" s="32" t="s">
        <v>604</v>
      </c>
      <c r="J159" s="33" t="n">
        <v>400000000</v>
      </c>
      <c r="K159" s="33" t="n">
        <v>100000000</v>
      </c>
      <c r="L159" s="34" t="n">
        <v>2014</v>
      </c>
      <c r="M159" s="35" t="n">
        <v>41640</v>
      </c>
      <c r="N159" s="35" t="n">
        <v>43831</v>
      </c>
      <c r="O159" s="35" t="n">
        <v>43831</v>
      </c>
      <c r="P159" s="35" t="n">
        <v>44196</v>
      </c>
      <c r="Q159" s="21" t="s">
        <v>605</v>
      </c>
      <c r="R159" s="21" t="s">
        <v>605</v>
      </c>
      <c r="S159" s="19" t="n">
        <v>21000000</v>
      </c>
      <c r="T159" s="21" t="s">
        <v>605</v>
      </c>
      <c r="U159" s="21" t="s">
        <v>605</v>
      </c>
      <c r="V159" s="21" t="s">
        <v>605</v>
      </c>
      <c r="W159" s="21" t="s">
        <v>605</v>
      </c>
      <c r="X159" s="21" t="s">
        <v>605</v>
      </c>
      <c r="Y159" s="21" t="s">
        <v>605</v>
      </c>
      <c r="Z159" s="21" t="s">
        <v>605</v>
      </c>
      <c r="AA159" s="35" t="n">
        <f aca="false">DATE(YEAR(O159)+1,MONTH(O159),DAY(O159))</f>
        <v>44197</v>
      </c>
      <c r="AB159" s="34" t="n">
        <f aca="false">IF(G159="Trong nước", DATEDIF(DATE(YEAR(M159),MONTH(M159),1),DATE(YEAR(N159),MONTH(N159),1),"m"), DATEDIF(DATE(L159,1,1),DATE(YEAR(N159),MONTH(N159),1),"m"))</f>
        <v>72</v>
      </c>
      <c r="AC159" s="34" t="str">
        <f aca="false">VLOOKUP(AB159,[1]Parameters!$A$2:$B$6,2,1)</f>
        <v>72-120</v>
      </c>
      <c r="AD159" s="22" t="n">
        <f aca="false">IF(J159&lt;=[1]Parameters!$Y$2,INDEX('[1]Bieu phi VCX'!$D$8:$N$33,MATCH(E159,'[1]Bieu phi VCX'!$A$8:$A$33,0),MATCH(AC159,'[1]Bieu phi VCX'!$D$7:$I$7,)),INDEX('[1]Bieu phi VCX'!$J$8:$O$33,MATCH(E159,'[1]Bieu phi VCX'!$A$8:$A$33,0),MATCH(AC159,'[1]Bieu phi VCX'!$J$7:$O$7,)))</f>
        <v>0.055</v>
      </c>
      <c r="AE159" s="22" t="n">
        <f aca="false">IF(Q159="Y",[1]Parameters!$Z$2,0)</f>
        <v>0.0005</v>
      </c>
      <c r="AF159" s="36" t="n">
        <f aca="false">IF(R159="Y", INDEX('[1]Bieu phi VCX'!$R$8:$W$33,MATCH(E159,'[1]Bieu phi VCX'!$A$8:$A$33,0),MATCH(AC159,'[1]Bieu phi VCX'!$R$7:$V$7,0)), 0)</f>
        <v>0.004</v>
      </c>
      <c r="AG159" s="33" t="n">
        <f aca="false">VLOOKUP(S159,[1]Parameters!$F$2:$G$5,2,0)</f>
        <v>3400000</v>
      </c>
      <c r="AH159" s="36" t="n">
        <f aca="false">IF(T159="Y", INDEX('[1]Bieu phi VCX'!$X$8:$AB$33,MATCH(E159,'[1]Bieu phi VCX'!$A$8:$A$33,0),MATCH(AC159,'[1]Bieu phi VCX'!$X$7:$AB$7,0)),0)</f>
        <v>0.0045</v>
      </c>
      <c r="AI159" s="37" t="n">
        <f aca="false">IF(U159="Y",INDEX('[1]Bieu phi VCX'!$AJ$8:$AL$33,MATCH(E159,'[1]Bieu phi VCX'!$A$8:$A$33,0),MATCH(VLOOKUP(F159,[1]Parameters!$I$2:$J$4,2),'[1]Bieu phi VCX'!$AJ$7:$AL$7,0))-AD159, 0)</f>
        <v>-0.005</v>
      </c>
      <c r="AJ159" s="0" t="n">
        <f aca="false">IF(V159="Y",[1]Parameters!$AA$2,1)</f>
        <v>1.5</v>
      </c>
      <c r="AK159" s="36" t="n">
        <f aca="false">IF(W159="Y", INDEX('[1]Bieu phi VCX'!$AE$8:$AE$33,MATCH(E159,'[1]Bieu phi VCX'!$A$8:$A$33,0),0),0)</f>
        <v>0.0025</v>
      </c>
      <c r="AL159" s="22" t="n">
        <f aca="false">IF(X159="Y",IF(AB159&lt;120,IF(OR(E159='[1]Bieu phi VCX'!$A$24,E159='[1]Bieu phi VCX'!$A$25,E159='[1]Bieu phi VCX'!$A$27),0.2%,IF(OR(AND(OR(H159="SEDAN",H159="HATCHBACK"),J159&gt;[1]Parameters!$AB$2),AND(OR(H159="SEDAN",H159="HATCHBACK"),I159="GERMANY")),INDEX('[1]Bieu phi VCX'!$AF$8:$AF$33,MATCH(E159,'[1]Bieu phi VCX'!$A$8:$A$33,0),0),INDEX('[1]Bieu phi VCX'!$AG$8:$AG$33,MATCH(E159,'[1]Bieu phi VCX'!$A$8:$A$33,0),0))),INDEX('[1]Bieu phi VCX'!$AH$8:$AH$33,MATCH(E159,'[1]Bieu phi VCX'!$A$8:$A$33,0),0)),0)</f>
        <v>0.0005</v>
      </c>
      <c r="AM159" s="22" t="n">
        <f aca="false">IF(Y159="Y",IF(P159-O159&gt;[1]Parameters!$AC$2,1.5%*15/365,1.5%*(P159-O159)/365),0)</f>
        <v>0.000616438356164384</v>
      </c>
      <c r="AN159" s="24" t="n">
        <f aca="false">IF(Z159="Y",[1]Parameters!$AD$2,0)</f>
        <v>0.003</v>
      </c>
      <c r="AO159" s="36" t="n">
        <f aca="false">IF(P159&lt;=AA159,VLOOKUP(DATEDIF(O159,P159,"m"),[1]Parameters!$L$2:$M$6,2,1),(DATEDIF(O159,P159,"m")+1)/12)</f>
        <v>1</v>
      </c>
      <c r="AP159" s="33" t="n">
        <f aca="false">(AJ159*(SUM(AD159,AE159,AF159,AH159,AI159,AK159,AL159,AN159)*K159+AG159)+AM159*K159)*AO159</f>
        <v>14911643.8356164</v>
      </c>
      <c r="AQ159" s="27" t="s">
        <v>607</v>
      </c>
      <c r="AMG159" s="0"/>
      <c r="AMH159" s="0"/>
      <c r="AMI159" s="0"/>
      <c r="AMJ159" s="0"/>
    </row>
    <row r="160" s="34" customFormat="true" ht="13.8" hidden="false" customHeight="false" outlineLevel="0" collapsed="false">
      <c r="A160" s="31"/>
      <c r="B160" s="31" t="s">
        <v>610</v>
      </c>
      <c r="C160" s="0" t="s">
        <v>523</v>
      </c>
      <c r="D160" s="31" t="s">
        <v>536</v>
      </c>
      <c r="E160" s="32" t="s">
        <v>624</v>
      </c>
      <c r="F160" s="33" t="n">
        <v>0</v>
      </c>
      <c r="G160" s="18" t="s">
        <v>602</v>
      </c>
      <c r="H160" s="32" t="s">
        <v>212</v>
      </c>
      <c r="I160" s="32" t="s">
        <v>604</v>
      </c>
      <c r="J160" s="33" t="n">
        <v>400000000</v>
      </c>
      <c r="K160" s="33" t="n">
        <v>100000000</v>
      </c>
      <c r="L160" s="34" t="n">
        <v>2010</v>
      </c>
      <c r="M160" s="35" t="n">
        <v>40179</v>
      </c>
      <c r="N160" s="35" t="n">
        <v>43831</v>
      </c>
      <c r="O160" s="35" t="n">
        <v>43831</v>
      </c>
      <c r="P160" s="35" t="n">
        <v>44196</v>
      </c>
      <c r="Q160" s="21" t="s">
        <v>605</v>
      </c>
      <c r="R160" s="21" t="s">
        <v>605</v>
      </c>
      <c r="S160" s="19" t="n">
        <v>9000000</v>
      </c>
      <c r="T160" s="21" t="s">
        <v>605</v>
      </c>
      <c r="U160" s="21" t="s">
        <v>605</v>
      </c>
      <c r="V160" s="21" t="s">
        <v>605</v>
      </c>
      <c r="W160" s="21" t="s">
        <v>605</v>
      </c>
      <c r="X160" s="21" t="s">
        <v>605</v>
      </c>
      <c r="Y160" s="21" t="s">
        <v>605</v>
      </c>
      <c r="Z160" s="21" t="s">
        <v>605</v>
      </c>
      <c r="AA160" s="35" t="n">
        <f aca="false">DATE(YEAR(O160)+1,MONTH(O160),DAY(O160))</f>
        <v>44197</v>
      </c>
      <c r="AB160" s="34" t="n">
        <f aca="false">IF(G160="Trong nước", DATEDIF(DATE(YEAR(M160),MONTH(M160),1),DATE(YEAR(N160),MONTH(N160),1),"m"), DATEDIF(DATE(L160,1,1),DATE(YEAR(N160),MONTH(N160),1),"m"))</f>
        <v>120</v>
      </c>
      <c r="AC160" s="34" t="str">
        <f aca="false">VLOOKUP(AB160,[1]Parameters!$A$2:$B$6,2,1)</f>
        <v>&gt;=120</v>
      </c>
      <c r="AD160" s="22" t="n">
        <f aca="false">IF(J160&lt;=[1]Parameters!$Y$2,INDEX('[1]Bieu phi VCX'!$D$8:$N$33,MATCH(E160,'[1]Bieu phi VCX'!$A$8:$A$33,0),MATCH(AC160,'[1]Bieu phi VCX'!$D$7:$I$7,)),INDEX('[1]Bieu phi VCX'!$J$8:$O$33,MATCH(E160,'[1]Bieu phi VCX'!$A$8:$A$33,0),MATCH(AC160,'[1]Bieu phi VCX'!$J$7:$O$7,)))</f>
        <v>0.06</v>
      </c>
      <c r="AE160" s="22" t="n">
        <f aca="false">IF(Q160="Y",[1]Parameters!$Z$2,0)</f>
        <v>0.0005</v>
      </c>
      <c r="AF160" s="36" t="n">
        <f aca="false">IF(R160="Y", INDEX('[1]Bieu phi VCX'!$R$8:$W$33,MATCH(E160,'[1]Bieu phi VCX'!$A$8:$A$33,0),MATCH(AC160,'[1]Bieu phi VCX'!$R$7:$V$7,0)), 0)</f>
        <v>0.005</v>
      </c>
      <c r="AG160" s="33" t="n">
        <f aca="false">VLOOKUP(S160,[1]Parameters!$F$2:$G$5,2,0)</f>
        <v>1400000</v>
      </c>
      <c r="AH160" s="36" t="n">
        <f aca="false">IF(T160="Y", INDEX('[1]Bieu phi VCX'!$X$8:$AB$33,MATCH(E160,'[1]Bieu phi VCX'!$A$8:$A$33,0),MATCH(AC160,'[1]Bieu phi VCX'!$X$7:$AB$7,0)),0)</f>
        <v>0.0055</v>
      </c>
      <c r="AI160" s="37" t="n">
        <f aca="false">IF(U160="Y",INDEX('[1]Bieu phi VCX'!$AJ$8:$AL$33,MATCH(E160,'[1]Bieu phi VCX'!$A$8:$A$33,0),MATCH(VLOOKUP(F160,[1]Parameters!$I$2:$J$4,2),'[1]Bieu phi VCX'!$AJ$7:$AL$7,0))-AD160, 0)</f>
        <v>-0.01</v>
      </c>
      <c r="AJ160" s="0" t="n">
        <f aca="false">IF(V160="Y",[1]Parameters!$AA$2,1)</f>
        <v>1.5</v>
      </c>
      <c r="AK160" s="36" t="n">
        <f aca="false">IF(W160="Y", INDEX('[1]Bieu phi VCX'!$AE$8:$AE$33,MATCH(E160,'[1]Bieu phi VCX'!$A$8:$A$33,0),0),0)</f>
        <v>0.0025</v>
      </c>
      <c r="AL160" s="22" t="n">
        <f aca="false">IF(X160="Y",IF(AB160&lt;120,IF(OR(E160='[1]Bieu phi VCX'!$A$24,E160='[1]Bieu phi VCX'!$A$25,E160='[1]Bieu phi VCX'!$A$27),0.2%,IF(OR(AND(OR(H160="SEDAN",H160="HATCHBACK"),J160&gt;[1]Parameters!$AB$2),AND(OR(H160="SEDAN",H160="HATCHBACK"),I160="GERMANY")),INDEX('[1]Bieu phi VCX'!$AF$8:$AF$33,MATCH(E160,'[1]Bieu phi VCX'!$A$8:$A$33,0),0),INDEX('[1]Bieu phi VCX'!$AG$8:$AG$33,MATCH(E160,'[1]Bieu phi VCX'!$A$8:$A$33,0),0))),INDEX('[1]Bieu phi VCX'!$AH$8:$AH$33,MATCH(E160,'[1]Bieu phi VCX'!$A$8:$A$33,0),0)),0)</f>
        <v>0.0015</v>
      </c>
      <c r="AM160" s="22" t="n">
        <f aca="false">IF(Y160="Y",IF(P160-O160&gt;[1]Parameters!$AC$2,1.5%*15/365,1.5%*(P160-O160)/365),0)</f>
        <v>0.000616438356164384</v>
      </c>
      <c r="AN160" s="24" t="n">
        <f aca="false">IF(Z160="Y",[1]Parameters!$AD$2,0)</f>
        <v>0.003</v>
      </c>
      <c r="AO160" s="36" t="n">
        <f aca="false">IF(P160&lt;=AA160,VLOOKUP(DATEDIF(O160,P160,"m"),[1]Parameters!$L$2:$M$6,2,1),(DATEDIF(O160,P160,"m")+1)/12)</f>
        <v>1</v>
      </c>
      <c r="AP160" s="33" t="n">
        <f aca="false">(AJ160*(SUM(AD160,AE160,AF160,AH160,AI160,AK160,AL160,AN160)*K160+AG160)+AM160*K160)*AO160</f>
        <v>12361643.8356164</v>
      </c>
      <c r="AQ160" s="27" t="s">
        <v>607</v>
      </c>
      <c r="AMG160" s="0"/>
      <c r="AMH160" s="0"/>
      <c r="AMI160" s="0"/>
      <c r="AMJ160" s="0"/>
    </row>
    <row r="161" customFormat="false" ht="13.8" hidden="false" customHeight="false" outlineLevel="0" collapsed="false">
      <c r="A161" s="17"/>
      <c r="B161" s="17" t="s">
        <v>611</v>
      </c>
      <c r="C161" s="0" t="s">
        <v>523</v>
      </c>
      <c r="D161" s="31" t="s">
        <v>536</v>
      </c>
      <c r="E161" s="32" t="s">
        <v>624</v>
      </c>
      <c r="F161" s="19" t="n">
        <v>0</v>
      </c>
      <c r="G161" s="18" t="s">
        <v>602</v>
      </c>
      <c r="H161" s="18" t="s">
        <v>212</v>
      </c>
      <c r="I161" s="18" t="s">
        <v>604</v>
      </c>
      <c r="J161" s="33" t="n">
        <v>400000000</v>
      </c>
      <c r="K161" s="19" t="n">
        <v>100000000</v>
      </c>
      <c r="L161" s="0" t="n">
        <v>2005</v>
      </c>
      <c r="M161" s="20" t="n">
        <v>38353</v>
      </c>
      <c r="N161" s="20" t="n">
        <v>43831</v>
      </c>
      <c r="O161" s="20" t="n">
        <v>43831</v>
      </c>
      <c r="P161" s="20" t="n">
        <v>44196</v>
      </c>
      <c r="Q161" s="21" t="s">
        <v>605</v>
      </c>
      <c r="R161" s="21" t="s">
        <v>605</v>
      </c>
      <c r="S161" s="19" t="n">
        <v>9000000</v>
      </c>
      <c r="T161" s="21" t="s">
        <v>605</v>
      </c>
      <c r="U161" s="21" t="s">
        <v>605</v>
      </c>
      <c r="V161" s="21" t="s">
        <v>605</v>
      </c>
      <c r="W161" s="21" t="s">
        <v>605</v>
      </c>
      <c r="X161" s="21" t="s">
        <v>605</v>
      </c>
      <c r="Y161" s="21" t="s">
        <v>605</v>
      </c>
      <c r="Z161" s="21" t="s">
        <v>605</v>
      </c>
      <c r="AA161" s="20" t="n">
        <f aca="false">DATE(YEAR(O161)+1,MONTH(O161),DAY(O161))</f>
        <v>44197</v>
      </c>
      <c r="AB161" s="0" t="n">
        <f aca="false">IF(G161="Trong nước", DATEDIF(DATE(YEAR(M161),MONTH(M161),1),DATE(YEAR(N161),MONTH(N161),1),"m"), DATEDIF(DATE(L161,1,1),DATE(YEAR(N161),MONTH(N161),1),"m"))</f>
        <v>180</v>
      </c>
      <c r="AC161" s="0" t="str">
        <f aca="false">VLOOKUP(AB161,[1]Parameters!$A$2:$B$7,2,1)</f>
        <v>&gt;=180</v>
      </c>
      <c r="AD161" s="22" t="n">
        <f aca="false">IF(J161&lt;=[1]Parameters!$Y$2,INDEX('[1]Bieu phi VCX'!$D$8:$N$33,MATCH(E161,'[1]Bieu phi VCX'!$A$8:$A$33,0),MATCH(AC161,'[1]Bieu phi VCX'!$D$7:$I$7,)),INDEX('[1]Bieu phi VCX'!$J$8:$O$33,MATCH(E161,'[1]Bieu phi VCX'!$A$8:$A$33,0),MATCH(AC161,'[1]Bieu phi VCX'!$J$7:$O$7,)))</f>
        <v>0.06</v>
      </c>
      <c r="AE161" s="22" t="n">
        <f aca="false">IF(Q161="Y",[1]Parameters!$Z$2,0)</f>
        <v>0.0005</v>
      </c>
      <c r="AF161" s="22" t="n">
        <f aca="false">IF(R161="Y", INDEX('[1]Bieu phi VCX'!$R$8:$W$33,MATCH(E161,'[1]Bieu phi VCX'!$A$8:$A$33,0),MATCH(AC161,'[1]Bieu phi VCX'!$R$7:$W$7,0)), 0)</f>
        <v>0.006</v>
      </c>
      <c r="AG161" s="19" t="n">
        <f aca="false">VLOOKUP(S161,[1]Parameters!$F$2:$G$5,2,0)</f>
        <v>1400000</v>
      </c>
      <c r="AH161" s="22" t="n">
        <f aca="false">IF(T161="Y", INDEX('[1]Bieu phi VCX'!$X$8:$AC$33,MATCH(E161,'[1]Bieu phi VCX'!$A$8:$A$33,0),MATCH(AC161,'[1]Bieu phi VCX'!$X$7:$AC$7,0)),0)</f>
        <v>0.0055</v>
      </c>
      <c r="AI161" s="23" t="n">
        <f aca="false">IF(U161="Y",INDEX('[1]Bieu phi VCX'!$AJ$8:$AL$33,MATCH(E161,'[1]Bieu phi VCX'!$A$8:$A$33,0),MATCH(VLOOKUP(F161,[1]Parameters!$I$2:$J$4,2),'[1]Bieu phi VCX'!$AJ$7:$AL$7,0))-AD161, 0)</f>
        <v>-0.01</v>
      </c>
      <c r="AJ161" s="0" t="n">
        <f aca="false">IF(V161="Y",[1]Parameters!$AA$2,1)</f>
        <v>1.5</v>
      </c>
      <c r="AK161" s="22" t="n">
        <f aca="false">IF(W161="Y", INDEX('[1]Bieu phi VCX'!$AE$8:$AE$33,MATCH(E161,'[1]Bieu phi VCX'!$A$8:$A$33,0),0),0)</f>
        <v>0.0025</v>
      </c>
      <c r="AL161" s="22" t="n">
        <f aca="false">IF(X161="Y",IF(AB161&lt;120,IF(OR(E161='[1]Bieu phi VCX'!$A$24,E161='[1]Bieu phi VCX'!$A$25,E161='[1]Bieu phi VCX'!$A$27),0.2%,IF(OR(AND(OR(H161="SEDAN",H161="HATCHBACK"),J161&gt;[1]Parameters!$AB$2),AND(OR(H161="SEDAN",H161="HATCHBACK"),I161="GERMANY")),INDEX('[1]Bieu phi VCX'!$AF$8:$AF$33,MATCH(E161,'[1]Bieu phi VCX'!$A$8:$A$33,0),0),INDEX('[1]Bieu phi VCX'!$AG$8:$AG$33,MATCH(E161,'[1]Bieu phi VCX'!$A$8:$A$33,0),0))),INDEX('[1]Bieu phi VCX'!$AH$8:$AH$33,MATCH(E161,'[1]Bieu phi VCX'!$A$8:$A$33,0),0)),0)</f>
        <v>0.0015</v>
      </c>
      <c r="AM161" s="22" t="n">
        <f aca="false">IF(Y161="Y",IF(P161-O161&gt;[1]Parameters!$AC$2,1.5%*15/365,1.5%*(P161-O161)/365),0)</f>
        <v>0.000616438356164384</v>
      </c>
      <c r="AN161" s="24" t="n">
        <f aca="false">IF(Z161="Y",[1]Parameters!$AD$2,0)</f>
        <v>0.003</v>
      </c>
      <c r="AO161" s="25" t="n">
        <f aca="false">IF(P161&lt;=AA161,VLOOKUP(DATEDIF(O161,P161,"m"),[1]Parameters!$L$2:$M$6,2,1),(DATEDIF(O161,P161,"m")+1)/12)</f>
        <v>1</v>
      </c>
      <c r="AP161" s="26" t="n">
        <f aca="false">(AJ161*(SUM(AD161,AE161,AF161,AH161,AI161,AK161,AL161,AN161)*K161+AG161)+AM161*K161)*AO161</f>
        <v>12511643.8356164</v>
      </c>
      <c r="AQ161" s="27" t="s">
        <v>607</v>
      </c>
    </row>
    <row r="162" s="34" customFormat="true" ht="13.8" hidden="false" customHeight="false" outlineLevel="0" collapsed="false">
      <c r="A162" s="31" t="s">
        <v>613</v>
      </c>
      <c r="B162" s="31" t="s">
        <v>600</v>
      </c>
      <c r="C162" s="0" t="s">
        <v>523</v>
      </c>
      <c r="D162" s="31" t="s">
        <v>536</v>
      </c>
      <c r="E162" s="32" t="s">
        <v>624</v>
      </c>
      <c r="F162" s="33" t="n">
        <v>0</v>
      </c>
      <c r="G162" s="18" t="s">
        <v>602</v>
      </c>
      <c r="H162" s="32" t="s">
        <v>212</v>
      </c>
      <c r="I162" s="32" t="s">
        <v>604</v>
      </c>
      <c r="J162" s="19" t="n">
        <v>410000000</v>
      </c>
      <c r="K162" s="33" t="n">
        <v>400000000</v>
      </c>
      <c r="L162" s="34" t="n">
        <v>2020</v>
      </c>
      <c r="M162" s="35" t="n">
        <v>43831</v>
      </c>
      <c r="N162" s="35" t="n">
        <v>43831</v>
      </c>
      <c r="O162" s="35" t="n">
        <v>43831</v>
      </c>
      <c r="P162" s="35" t="n">
        <v>44196</v>
      </c>
      <c r="Q162" s="34" t="s">
        <v>605</v>
      </c>
      <c r="R162" s="34" t="s">
        <v>605</v>
      </c>
      <c r="S162" s="33" t="s">
        <v>606</v>
      </c>
      <c r="T162" s="34" t="s">
        <v>605</v>
      </c>
      <c r="U162" s="34" t="s">
        <v>605</v>
      </c>
      <c r="V162" s="34" t="s">
        <v>605</v>
      </c>
      <c r="W162" s="34" t="s">
        <v>605</v>
      </c>
      <c r="X162" s="34" t="s">
        <v>605</v>
      </c>
      <c r="Y162" s="34" t="s">
        <v>605</v>
      </c>
      <c r="Z162" s="34" t="s">
        <v>605</v>
      </c>
      <c r="AA162" s="35" t="n">
        <f aca="false">DATE(YEAR(O162)+1,MONTH(O162),DAY(O162))</f>
        <v>44197</v>
      </c>
      <c r="AB162" s="34" t="n">
        <f aca="false">IF(G162="Trong nước", DATEDIF(DATE(YEAR(M162),MONTH(M162),1),DATE(YEAR(N162),MONTH(N162),1),"m"), DATEDIF(DATE(L162,1,1),DATE(YEAR(N162),MONTH(N162),1),"m"))</f>
        <v>0</v>
      </c>
      <c r="AC162" s="34" t="str">
        <f aca="false">VLOOKUP(AB162,[1]Parameters!$A$2:$B$6,2,1)</f>
        <v>&lt;6</v>
      </c>
      <c r="AD162" s="22" t="n">
        <f aca="false">IF(J162&lt;=[1]Parameters!$Y$2,INDEX('[1]Bieu phi VCX'!$D$8:$N$33,MATCH(E162,'[1]Bieu phi VCX'!$A$8:$A$33,0),MATCH(AC162,'[1]Bieu phi VCX'!$D$7:$I$7,)),INDEX('[1]Bieu phi VCX'!$J$8:$O$33,MATCH(E162,'[1]Bieu phi VCX'!$A$8:$A$33,0),MATCH(AC162,'[1]Bieu phi VCX'!$J$7:$O$7,)))</f>
        <v>0.028</v>
      </c>
      <c r="AE162" s="22" t="n">
        <f aca="false">IF(Q162="Y",[1]Parameters!$Z$2,0)</f>
        <v>0.0005</v>
      </c>
      <c r="AF162" s="36" t="n">
        <f aca="false">IF(R162="Y", INDEX('[1]Bieu phi VCX'!$R$8:$W$33,MATCH(E162,'[1]Bieu phi VCX'!$A$8:$A$33,0),MATCH(AC162,'[1]Bieu phi VCX'!$R$7:$V$7,0)), 0)</f>
        <v>0</v>
      </c>
      <c r="AG162" s="33" t="n">
        <f aca="false">VLOOKUP(S162,[1]Parameters!$F$2:$G$5,2,0)</f>
        <v>0</v>
      </c>
      <c r="AH162" s="36" t="n">
        <f aca="false">IF(T162="Y", INDEX('[1]Bieu phi VCX'!$X$8:$AB$33,MATCH(E162,'[1]Bieu phi VCX'!$A$8:$A$33,0),MATCH(AC162,'[1]Bieu phi VCX'!$X$7:$AB$7,0)),0)</f>
        <v>0.0025</v>
      </c>
      <c r="AI162" s="37" t="n">
        <f aca="false">IF(U162="Y",INDEX('[1]Bieu phi VCX'!$AJ$8:$AL$33,MATCH(E162,'[1]Bieu phi VCX'!$A$8:$A$33,0),MATCH(VLOOKUP(F162,[1]Parameters!$I$2:$J$4,2),'[1]Bieu phi VCX'!$AJ$7:$AL$7,0))-AD162, 0)</f>
        <v>0.022</v>
      </c>
      <c r="AJ162" s="0" t="n">
        <f aca="false">IF(V162="Y",[1]Parameters!$AA$2,1)</f>
        <v>1.5</v>
      </c>
      <c r="AK162" s="36" t="n">
        <f aca="false">IF(W162="Y", INDEX('[1]Bieu phi VCX'!$AE$8:$AE$33,MATCH(E162,'[1]Bieu phi VCX'!$A$8:$A$33,0),0),0)</f>
        <v>0.0025</v>
      </c>
      <c r="AL162" s="22" t="n">
        <f aca="false">IF(X162="Y",IF(AB162&lt;120,IF(OR(E162='[1]Bieu phi VCX'!$A$24,E162='[1]Bieu phi VCX'!$A$25,E162='[1]Bieu phi VCX'!$A$27),0.2%,IF(OR(AND(OR(H162="SEDAN",H162="HATCHBACK"),J162&gt;[1]Parameters!$AB$2),AND(OR(H162="SEDAN",H162="HATCHBACK"),I162="GERMANY")),INDEX('[1]Bieu phi VCX'!$AF$8:$AF$33,MATCH(E162,'[1]Bieu phi VCX'!$A$8:$A$33,0),0),INDEX('[1]Bieu phi VCX'!$AG$8:$AG$33,MATCH(E162,'[1]Bieu phi VCX'!$A$8:$A$33,0),0))),INDEX('[1]Bieu phi VCX'!$AH$8:$AH$33,MATCH(E162,'[1]Bieu phi VCX'!$A$8:$A$33,0),0)),0)</f>
        <v>0.0005</v>
      </c>
      <c r="AM162" s="22" t="n">
        <f aca="false">IF(Y162="Y",IF(P162-O162&gt;[1]Parameters!$AC$2,1.5%*15/365,1.5%*(P162-O162)/365),0)</f>
        <v>0.000616438356164384</v>
      </c>
      <c r="AN162" s="24" t="n">
        <f aca="false">IF(Z162="Y",[1]Parameters!$AD$2,0)</f>
        <v>0.003</v>
      </c>
      <c r="AO162" s="36" t="n">
        <f aca="false">IF(P162&lt;=AA162,VLOOKUP(DATEDIF(O162,P162,"m"),[1]Parameters!$L$2:$M$6,2,1),(DATEDIF(O162,P162,"m")+1)/12)</f>
        <v>1</v>
      </c>
      <c r="AP162" s="33" t="n">
        <f aca="false">(AJ162*(SUM(AD162,AE162,AF162,AH162,AI162,AK162,AL162,AN162)*K162+AG162)+AM162*K162)*AO162</f>
        <v>35646575.3424657</v>
      </c>
      <c r="AQ162" s="27" t="s">
        <v>607</v>
      </c>
      <c r="AMG162" s="0"/>
      <c r="AMH162" s="0"/>
      <c r="AMI162" s="0"/>
      <c r="AMJ162" s="0"/>
    </row>
    <row r="163" s="34" customFormat="true" ht="13.8" hidden="false" customHeight="false" outlineLevel="0" collapsed="false">
      <c r="A163" s="31"/>
      <c r="B163" s="31" t="s">
        <v>608</v>
      </c>
      <c r="C163" s="0" t="s">
        <v>523</v>
      </c>
      <c r="D163" s="31" t="s">
        <v>536</v>
      </c>
      <c r="E163" s="32" t="s">
        <v>624</v>
      </c>
      <c r="F163" s="33" t="n">
        <v>0</v>
      </c>
      <c r="G163" s="18" t="s">
        <v>602</v>
      </c>
      <c r="H163" s="32" t="s">
        <v>212</v>
      </c>
      <c r="I163" s="32" t="s">
        <v>604</v>
      </c>
      <c r="J163" s="19" t="n">
        <v>500000000</v>
      </c>
      <c r="K163" s="33" t="n">
        <v>400000000</v>
      </c>
      <c r="L163" s="34" t="n">
        <v>2017</v>
      </c>
      <c r="M163" s="35" t="n">
        <v>42736</v>
      </c>
      <c r="N163" s="35" t="n">
        <v>43831</v>
      </c>
      <c r="O163" s="35" t="n">
        <v>43831</v>
      </c>
      <c r="P163" s="35" t="n">
        <v>44196</v>
      </c>
      <c r="Q163" s="34" t="s">
        <v>605</v>
      </c>
      <c r="R163" s="34" t="s">
        <v>605</v>
      </c>
      <c r="S163" s="33" t="s">
        <v>606</v>
      </c>
      <c r="T163" s="34" t="s">
        <v>605</v>
      </c>
      <c r="U163" s="34" t="s">
        <v>605</v>
      </c>
      <c r="V163" s="34" t="s">
        <v>605</v>
      </c>
      <c r="W163" s="34" t="s">
        <v>605</v>
      </c>
      <c r="X163" s="34" t="s">
        <v>605</v>
      </c>
      <c r="Y163" s="34" t="s">
        <v>605</v>
      </c>
      <c r="Z163" s="34" t="s">
        <v>605</v>
      </c>
      <c r="AA163" s="35" t="n">
        <f aca="false">DATE(YEAR(O163)+1,MONTH(O163),DAY(O163))</f>
        <v>44197</v>
      </c>
      <c r="AB163" s="34" t="n">
        <f aca="false">IF(G163="Trong nước", DATEDIF(DATE(YEAR(M163),MONTH(M163),1),DATE(YEAR(N163),MONTH(N163),1),"m"), DATEDIF(DATE(L163,1,1),DATE(YEAR(N163),MONTH(N163),1),"m"))</f>
        <v>36</v>
      </c>
      <c r="AC163" s="34" t="str">
        <f aca="false">VLOOKUP(AB163,[1]Parameters!$A$2:$B$6,2,1)</f>
        <v>36-72</v>
      </c>
      <c r="AD163" s="22" t="n">
        <f aca="false">IF(J163&lt;=[1]Parameters!$Y$2,INDEX('[1]Bieu phi VCX'!$D$8:$N$33,MATCH(E163,'[1]Bieu phi VCX'!$A$8:$A$33,0),MATCH(AC163,'[1]Bieu phi VCX'!$D$7:$I$7,)),INDEX('[1]Bieu phi VCX'!$J$8:$O$33,MATCH(E163,'[1]Bieu phi VCX'!$A$8:$A$33,0),MATCH(AC163,'[1]Bieu phi VCX'!$J$7:$O$7,)))</f>
        <v>0.035</v>
      </c>
      <c r="AE163" s="22" t="n">
        <f aca="false">IF(Q163="Y",[1]Parameters!$Z$2,0)</f>
        <v>0.0005</v>
      </c>
      <c r="AF163" s="36" t="n">
        <f aca="false">IF(R163="Y", INDEX('[1]Bieu phi VCX'!$R$8:$W$33,MATCH(E163,'[1]Bieu phi VCX'!$A$8:$A$33,0),MATCH(AC163,'[1]Bieu phi VCX'!$R$7:$V$7,0)), 0)</f>
        <v>0.003</v>
      </c>
      <c r="AG163" s="33" t="n">
        <f aca="false">VLOOKUP(S163,[1]Parameters!$F$2:$G$5,2,0)</f>
        <v>0</v>
      </c>
      <c r="AH163" s="36" t="n">
        <f aca="false">IF(T163="Y", INDEX('[1]Bieu phi VCX'!$X$8:$AB$33,MATCH(E163,'[1]Bieu phi VCX'!$A$8:$A$33,0),MATCH(AC163,'[1]Bieu phi VCX'!$X$7:$AB$7,0)),0)</f>
        <v>0.0035</v>
      </c>
      <c r="AI163" s="37" t="n">
        <f aca="false">IF(U163="Y",INDEX('[1]Bieu phi VCX'!$AJ$8:$AL$33,MATCH(E163,'[1]Bieu phi VCX'!$A$8:$A$33,0),MATCH(VLOOKUP(F163,[1]Parameters!$I$2:$J$4,2),'[1]Bieu phi VCX'!$AJ$7:$AL$7,0))-AD163, 0)</f>
        <v>0.015</v>
      </c>
      <c r="AJ163" s="0" t="n">
        <f aca="false">IF(V163="Y",[1]Parameters!$AA$2,1)</f>
        <v>1.5</v>
      </c>
      <c r="AK163" s="36" t="n">
        <f aca="false">IF(W163="Y", INDEX('[1]Bieu phi VCX'!$AE$8:$AE$33,MATCH(E163,'[1]Bieu phi VCX'!$A$8:$A$33,0),0),0)</f>
        <v>0.0025</v>
      </c>
      <c r="AL163" s="22" t="n">
        <f aca="false">IF(X163="Y",IF(AB163&lt;120,IF(OR(E163='[1]Bieu phi VCX'!$A$24,E163='[1]Bieu phi VCX'!$A$25,E163='[1]Bieu phi VCX'!$A$27),0.2%,IF(OR(AND(OR(H163="SEDAN",H163="HATCHBACK"),J163&gt;[1]Parameters!$AB$2),AND(OR(H163="SEDAN",H163="HATCHBACK"),I163="GERMANY")),INDEX('[1]Bieu phi VCX'!$AF$8:$AF$33,MATCH(E163,'[1]Bieu phi VCX'!$A$8:$A$33,0),0),INDEX('[1]Bieu phi VCX'!$AG$8:$AG$33,MATCH(E163,'[1]Bieu phi VCX'!$A$8:$A$33,0),0))),INDEX('[1]Bieu phi VCX'!$AH$8:$AH$33,MATCH(E163,'[1]Bieu phi VCX'!$A$8:$A$33,0),0)),0)</f>
        <v>0.0005</v>
      </c>
      <c r="AM163" s="22" t="n">
        <f aca="false">IF(Y163="Y",IF(P163-O163&gt;[1]Parameters!$AC$2,1.5%*15/365,1.5%*(P163-O163)/365),0)</f>
        <v>0.000616438356164384</v>
      </c>
      <c r="AN163" s="24" t="n">
        <f aca="false">IF(Z163="Y",[1]Parameters!$AD$2,0)</f>
        <v>0.003</v>
      </c>
      <c r="AO163" s="36" t="n">
        <f aca="false">IF(P163&lt;=AA163,VLOOKUP(DATEDIF(O163,P163,"m"),[1]Parameters!$L$2:$M$6,2,1),(DATEDIF(O163,P163,"m")+1)/12)</f>
        <v>1</v>
      </c>
      <c r="AP163" s="33" t="n">
        <f aca="false">(AJ163*(SUM(AD163,AE163,AF163,AH163,AI163,AK163,AL163,AN163)*K163+AG163)+AM163*K163)*AO163</f>
        <v>38046575.3424658</v>
      </c>
      <c r="AQ163" s="27" t="s">
        <v>607</v>
      </c>
      <c r="AMG163" s="0"/>
      <c r="AMH163" s="0"/>
      <c r="AMI163" s="0"/>
      <c r="AMJ163" s="0"/>
    </row>
    <row r="164" s="34" customFormat="true" ht="13.8" hidden="false" customHeight="false" outlineLevel="0" collapsed="false">
      <c r="A164" s="31"/>
      <c r="B164" s="31" t="s">
        <v>609</v>
      </c>
      <c r="C164" s="0" t="s">
        <v>523</v>
      </c>
      <c r="D164" s="31" t="s">
        <v>536</v>
      </c>
      <c r="E164" s="32" t="s">
        <v>624</v>
      </c>
      <c r="F164" s="33" t="n">
        <v>0</v>
      </c>
      <c r="G164" s="18" t="s">
        <v>602</v>
      </c>
      <c r="H164" s="32" t="s">
        <v>212</v>
      </c>
      <c r="I164" s="32" t="s">
        <v>604</v>
      </c>
      <c r="J164" s="19" t="n">
        <v>450000000</v>
      </c>
      <c r="K164" s="33" t="n">
        <v>400000000</v>
      </c>
      <c r="L164" s="34" t="n">
        <v>2014</v>
      </c>
      <c r="M164" s="35" t="n">
        <v>41640</v>
      </c>
      <c r="N164" s="35" t="n">
        <v>43831</v>
      </c>
      <c r="O164" s="35" t="n">
        <v>43831</v>
      </c>
      <c r="P164" s="35" t="n">
        <v>44196</v>
      </c>
      <c r="Q164" s="34" t="s">
        <v>605</v>
      </c>
      <c r="R164" s="34" t="s">
        <v>605</v>
      </c>
      <c r="S164" s="33" t="s">
        <v>606</v>
      </c>
      <c r="T164" s="34" t="s">
        <v>605</v>
      </c>
      <c r="U164" s="34" t="s">
        <v>605</v>
      </c>
      <c r="V164" s="34" t="s">
        <v>605</v>
      </c>
      <c r="W164" s="34" t="s">
        <v>605</v>
      </c>
      <c r="X164" s="34" t="s">
        <v>605</v>
      </c>
      <c r="Y164" s="34" t="s">
        <v>605</v>
      </c>
      <c r="Z164" s="34" t="s">
        <v>605</v>
      </c>
      <c r="AA164" s="35" t="n">
        <f aca="false">DATE(YEAR(O164)+1,MONTH(O164),DAY(O164))</f>
        <v>44197</v>
      </c>
      <c r="AB164" s="34" t="n">
        <f aca="false">IF(G164="Trong nước", DATEDIF(DATE(YEAR(M164),MONTH(M164),1),DATE(YEAR(N164),MONTH(N164),1),"m"), DATEDIF(DATE(L164,1,1),DATE(YEAR(N164),MONTH(N164),1),"m"))</f>
        <v>72</v>
      </c>
      <c r="AC164" s="34" t="str">
        <f aca="false">VLOOKUP(AB164,[1]Parameters!$A$2:$B$6,2,1)</f>
        <v>72-120</v>
      </c>
      <c r="AD164" s="22" t="n">
        <f aca="false">IF(J164&lt;=[1]Parameters!$Y$2,INDEX('[1]Bieu phi VCX'!$D$8:$N$33,MATCH(E164,'[1]Bieu phi VCX'!$A$8:$A$33,0),MATCH(AC164,'[1]Bieu phi VCX'!$D$7:$I$7,)),INDEX('[1]Bieu phi VCX'!$J$8:$O$33,MATCH(E164,'[1]Bieu phi VCX'!$A$8:$A$33,0),MATCH(AC164,'[1]Bieu phi VCX'!$J$7:$O$7,)))</f>
        <v>0.05</v>
      </c>
      <c r="AE164" s="22" t="n">
        <f aca="false">IF(Q164="Y",[1]Parameters!$Z$2,0)</f>
        <v>0.0005</v>
      </c>
      <c r="AF164" s="36" t="n">
        <f aca="false">IF(R164="Y", INDEX('[1]Bieu phi VCX'!$R$8:$W$33,MATCH(E164,'[1]Bieu phi VCX'!$A$8:$A$33,0),MATCH(AC164,'[1]Bieu phi VCX'!$R$7:$V$7,0)), 0)</f>
        <v>0.004</v>
      </c>
      <c r="AG164" s="33" t="n">
        <f aca="false">VLOOKUP(S164,[1]Parameters!$F$2:$G$5,2,0)</f>
        <v>0</v>
      </c>
      <c r="AH164" s="36" t="n">
        <f aca="false">IF(T164="Y", INDEX('[1]Bieu phi VCX'!$X$8:$AB$33,MATCH(E164,'[1]Bieu phi VCX'!$A$8:$A$33,0),MATCH(AC164,'[1]Bieu phi VCX'!$X$7:$AB$7,0)),0)</f>
        <v>0.0045</v>
      </c>
      <c r="AI164" s="37" t="n">
        <f aca="false">IF(U164="Y",INDEX('[1]Bieu phi VCX'!$AJ$8:$AL$33,MATCH(E164,'[1]Bieu phi VCX'!$A$8:$A$33,0),MATCH(VLOOKUP(F164,[1]Parameters!$I$2:$J$4,2),'[1]Bieu phi VCX'!$AJ$7:$AL$7,0))-AD164, 0)</f>
        <v>0</v>
      </c>
      <c r="AJ164" s="0" t="n">
        <f aca="false">IF(V164="Y",[1]Parameters!$AA$2,1)</f>
        <v>1.5</v>
      </c>
      <c r="AK164" s="36" t="n">
        <f aca="false">IF(W164="Y", INDEX('[1]Bieu phi VCX'!$AE$8:$AE$33,MATCH(E164,'[1]Bieu phi VCX'!$A$8:$A$33,0),0),0)</f>
        <v>0.0025</v>
      </c>
      <c r="AL164" s="22" t="n">
        <f aca="false">IF(X164="Y",IF(AB164&lt;120,IF(OR(E164='[1]Bieu phi VCX'!$A$24,E164='[1]Bieu phi VCX'!$A$25,E164='[1]Bieu phi VCX'!$A$27),0.2%,IF(OR(AND(OR(H164="SEDAN",H164="HATCHBACK"),J164&gt;[1]Parameters!$AB$2),AND(OR(H164="SEDAN",H164="HATCHBACK"),I164="GERMANY")),INDEX('[1]Bieu phi VCX'!$AF$8:$AF$33,MATCH(E164,'[1]Bieu phi VCX'!$A$8:$A$33,0),0),INDEX('[1]Bieu phi VCX'!$AG$8:$AG$33,MATCH(E164,'[1]Bieu phi VCX'!$A$8:$A$33,0),0))),INDEX('[1]Bieu phi VCX'!$AH$8:$AH$33,MATCH(E164,'[1]Bieu phi VCX'!$A$8:$A$33,0),0)),0)</f>
        <v>0.0005</v>
      </c>
      <c r="AM164" s="22" t="n">
        <f aca="false">IF(Y164="Y",IF(P164-O164&gt;[1]Parameters!$AC$2,1.5%*15/365,1.5%*(P164-O164)/365),0)</f>
        <v>0.000616438356164384</v>
      </c>
      <c r="AN164" s="24" t="n">
        <f aca="false">IF(Z164="Y",[1]Parameters!$AD$2,0)</f>
        <v>0.003</v>
      </c>
      <c r="AO164" s="36" t="n">
        <f aca="false">IF(P164&lt;=AA164,VLOOKUP(DATEDIF(O164,P164,"m"),[1]Parameters!$L$2:$M$6,2,1),(DATEDIF(O164,P164,"m")+1)/12)</f>
        <v>1</v>
      </c>
      <c r="AP164" s="33" t="n">
        <f aca="false">(AJ164*(SUM(AD164,AE164,AF164,AH164,AI164,AK164,AL164,AN164)*K164+AG164)+AM164*K164)*AO164</f>
        <v>39246575.3424658</v>
      </c>
      <c r="AQ164" s="27" t="s">
        <v>607</v>
      </c>
      <c r="AMG164" s="0"/>
      <c r="AMH164" s="0"/>
      <c r="AMI164" s="0"/>
      <c r="AMJ164" s="0"/>
    </row>
    <row r="165" s="34" customFormat="true" ht="13.8" hidden="false" customHeight="false" outlineLevel="0" collapsed="false">
      <c r="A165" s="31"/>
      <c r="B165" s="31" t="s">
        <v>610</v>
      </c>
      <c r="C165" s="0" t="s">
        <v>523</v>
      </c>
      <c r="D165" s="31" t="s">
        <v>536</v>
      </c>
      <c r="E165" s="32" t="s">
        <v>624</v>
      </c>
      <c r="F165" s="33" t="n">
        <v>0</v>
      </c>
      <c r="G165" s="18" t="s">
        <v>602</v>
      </c>
      <c r="H165" s="32" t="s">
        <v>212</v>
      </c>
      <c r="I165" s="32" t="s">
        <v>604</v>
      </c>
      <c r="J165" s="19" t="n">
        <v>600000000</v>
      </c>
      <c r="K165" s="33" t="n">
        <v>400000000</v>
      </c>
      <c r="L165" s="34" t="n">
        <v>2010</v>
      </c>
      <c r="M165" s="35" t="n">
        <v>40179</v>
      </c>
      <c r="N165" s="35" t="n">
        <v>43831</v>
      </c>
      <c r="O165" s="35" t="n">
        <v>43831</v>
      </c>
      <c r="P165" s="35" t="n">
        <v>44196</v>
      </c>
      <c r="Q165" s="34" t="s">
        <v>605</v>
      </c>
      <c r="R165" s="34" t="s">
        <v>605</v>
      </c>
      <c r="S165" s="33" t="s">
        <v>606</v>
      </c>
      <c r="T165" s="34" t="s">
        <v>605</v>
      </c>
      <c r="U165" s="34" t="s">
        <v>605</v>
      </c>
      <c r="V165" s="34" t="s">
        <v>605</v>
      </c>
      <c r="W165" s="34" t="s">
        <v>605</v>
      </c>
      <c r="X165" s="34" t="s">
        <v>605</v>
      </c>
      <c r="Y165" s="34" t="s">
        <v>605</v>
      </c>
      <c r="Z165" s="34" t="s">
        <v>605</v>
      </c>
      <c r="AA165" s="35" t="n">
        <f aca="false">DATE(YEAR(O165)+1,MONTH(O165),DAY(O165))</f>
        <v>44197</v>
      </c>
      <c r="AB165" s="34" t="n">
        <f aca="false">IF(G165="Trong nước", DATEDIF(DATE(YEAR(M165),MONTH(M165),1),DATE(YEAR(N165),MONTH(N165),1),"m"), DATEDIF(DATE(L165,1,1),DATE(YEAR(N165),MONTH(N165),1),"m"))</f>
        <v>120</v>
      </c>
      <c r="AC165" s="34" t="str">
        <f aca="false">VLOOKUP(AB165,[1]Parameters!$A$2:$B$6,2,1)</f>
        <v>&gt;=120</v>
      </c>
      <c r="AD165" s="22" t="n">
        <f aca="false">IF(J165&lt;=[1]Parameters!$Y$2,INDEX('[1]Bieu phi VCX'!$D$8:$N$33,MATCH(E165,'[1]Bieu phi VCX'!$A$8:$A$33,0),MATCH(AC165,'[1]Bieu phi VCX'!$D$7:$I$7,)),INDEX('[1]Bieu phi VCX'!$J$8:$O$33,MATCH(E165,'[1]Bieu phi VCX'!$A$8:$A$33,0),MATCH(AC165,'[1]Bieu phi VCX'!$J$7:$O$7,)))</f>
        <v>0.055</v>
      </c>
      <c r="AE165" s="22" t="n">
        <f aca="false">IF(Q165="Y",[1]Parameters!$Z$2,0)</f>
        <v>0.0005</v>
      </c>
      <c r="AF165" s="36" t="n">
        <f aca="false">IF(R165="Y", INDEX('[1]Bieu phi VCX'!$R$8:$W$33,MATCH(E165,'[1]Bieu phi VCX'!$A$8:$A$33,0),MATCH(AC165,'[1]Bieu phi VCX'!$R$7:$V$7,0)), 0)</f>
        <v>0.005</v>
      </c>
      <c r="AG165" s="33" t="n">
        <f aca="false">VLOOKUP(S165,[1]Parameters!$F$2:$G$5,2,0)</f>
        <v>0</v>
      </c>
      <c r="AH165" s="36" t="n">
        <f aca="false">IF(T165="Y", INDEX('[1]Bieu phi VCX'!$X$8:$AB$33,MATCH(E165,'[1]Bieu phi VCX'!$A$8:$A$33,0),MATCH(AC165,'[1]Bieu phi VCX'!$X$7:$AB$7,0)),0)</f>
        <v>0.0055</v>
      </c>
      <c r="AI165" s="37" t="n">
        <f aca="false">IF(U165="Y",INDEX('[1]Bieu phi VCX'!$AJ$8:$AL$33,MATCH(E165,'[1]Bieu phi VCX'!$A$8:$A$33,0),MATCH(VLOOKUP(F165,[1]Parameters!$I$2:$J$4,2),'[1]Bieu phi VCX'!$AJ$7:$AL$7,0))-AD165, 0)</f>
        <v>-0.005</v>
      </c>
      <c r="AJ165" s="0" t="n">
        <f aca="false">IF(V165="Y",[1]Parameters!$AA$2,1)</f>
        <v>1.5</v>
      </c>
      <c r="AK165" s="36" t="n">
        <f aca="false">IF(W165="Y", INDEX('[1]Bieu phi VCX'!$AE$8:$AE$33,MATCH(E165,'[1]Bieu phi VCX'!$A$8:$A$33,0),0),0)</f>
        <v>0.0025</v>
      </c>
      <c r="AL165" s="22" t="n">
        <f aca="false">IF(X165="Y",IF(AB165&lt;120,IF(OR(E165='[1]Bieu phi VCX'!$A$24,E165='[1]Bieu phi VCX'!$A$25,E165='[1]Bieu phi VCX'!$A$27),0.2%,IF(OR(AND(OR(H165="SEDAN",H165="HATCHBACK"),J165&gt;[1]Parameters!$AB$2),AND(OR(H165="SEDAN",H165="HATCHBACK"),I165="GERMANY")),INDEX('[1]Bieu phi VCX'!$AF$8:$AF$33,MATCH(E165,'[1]Bieu phi VCX'!$A$8:$A$33,0),0),INDEX('[1]Bieu phi VCX'!$AG$8:$AG$33,MATCH(E165,'[1]Bieu phi VCX'!$A$8:$A$33,0),0))),INDEX('[1]Bieu phi VCX'!$AH$8:$AH$33,MATCH(E165,'[1]Bieu phi VCX'!$A$8:$A$33,0),0)),0)</f>
        <v>0.0015</v>
      </c>
      <c r="AM165" s="22" t="n">
        <f aca="false">IF(Y165="Y",IF(P165-O165&gt;[1]Parameters!$AC$2,1.5%*15/365,1.5%*(P165-O165)/365),0)</f>
        <v>0.000616438356164384</v>
      </c>
      <c r="AN165" s="24" t="n">
        <f aca="false">IF(Z165="Y",[1]Parameters!$AD$2,0)</f>
        <v>0.003</v>
      </c>
      <c r="AO165" s="36" t="n">
        <f aca="false">IF(P165&lt;=AA165,VLOOKUP(DATEDIF(O165,P165,"m"),[1]Parameters!$L$2:$M$6,2,1),(DATEDIF(O165,P165,"m")+1)/12)</f>
        <v>1</v>
      </c>
      <c r="AP165" s="33" t="n">
        <f aca="false">(AJ165*(SUM(AD165,AE165,AF165,AH165,AI165,AK165,AL165,AN165)*K165+AG165)+AM165*K165)*AO165</f>
        <v>41046575.3424658</v>
      </c>
      <c r="AQ165" s="27" t="s">
        <v>607</v>
      </c>
      <c r="AMG165" s="0"/>
      <c r="AMH165" s="0"/>
      <c r="AMI165" s="0"/>
      <c r="AMJ165" s="0"/>
    </row>
    <row r="166" customFormat="false" ht="13.8" hidden="false" customHeight="false" outlineLevel="0" collapsed="false">
      <c r="A166" s="17"/>
      <c r="B166" s="17" t="s">
        <v>611</v>
      </c>
      <c r="C166" s="0" t="s">
        <v>523</v>
      </c>
      <c r="D166" s="31" t="s">
        <v>536</v>
      </c>
      <c r="E166" s="32" t="s">
        <v>624</v>
      </c>
      <c r="F166" s="19" t="n">
        <v>0</v>
      </c>
      <c r="G166" s="18" t="s">
        <v>602</v>
      </c>
      <c r="H166" s="18" t="s">
        <v>212</v>
      </c>
      <c r="I166" s="18" t="s">
        <v>604</v>
      </c>
      <c r="J166" s="19" t="n">
        <v>600000000</v>
      </c>
      <c r="K166" s="19" t="n">
        <v>100000000</v>
      </c>
      <c r="L166" s="0" t="n">
        <v>2005</v>
      </c>
      <c r="M166" s="20" t="n">
        <v>38353</v>
      </c>
      <c r="N166" s="20" t="n">
        <v>43831</v>
      </c>
      <c r="O166" s="20" t="n">
        <v>43831</v>
      </c>
      <c r="P166" s="20" t="n">
        <v>44196</v>
      </c>
      <c r="Q166" s="21" t="s">
        <v>605</v>
      </c>
      <c r="R166" s="21" t="s">
        <v>605</v>
      </c>
      <c r="S166" s="19" t="n">
        <v>9000000</v>
      </c>
      <c r="T166" s="21" t="s">
        <v>605</v>
      </c>
      <c r="U166" s="21" t="s">
        <v>605</v>
      </c>
      <c r="V166" s="21" t="s">
        <v>605</v>
      </c>
      <c r="W166" s="21" t="s">
        <v>605</v>
      </c>
      <c r="X166" s="21" t="s">
        <v>605</v>
      </c>
      <c r="Y166" s="21" t="s">
        <v>605</v>
      </c>
      <c r="Z166" s="21" t="s">
        <v>605</v>
      </c>
      <c r="AA166" s="20" t="n">
        <f aca="false">DATE(YEAR(O166)+1,MONTH(O166),DAY(O166))</f>
        <v>44197</v>
      </c>
      <c r="AB166" s="0" t="n">
        <f aca="false">IF(G166="Trong nước", DATEDIF(DATE(YEAR(M166),MONTH(M166),1),DATE(YEAR(N166),MONTH(N166),1),"m"), DATEDIF(DATE(L166,1,1),DATE(YEAR(N166),MONTH(N166),1),"m"))</f>
        <v>180</v>
      </c>
      <c r="AC166" s="0" t="str">
        <f aca="false">VLOOKUP(AB166,[1]Parameters!$A$2:$B$7,2,1)</f>
        <v>&gt;=180</v>
      </c>
      <c r="AD166" s="22" t="n">
        <f aca="false">IF(J166&lt;=[1]Parameters!$Y$2,INDEX('[1]Bieu phi VCX'!$D$8:$N$33,MATCH(E166,'[1]Bieu phi VCX'!$A$8:$A$33,0),MATCH(AC166,'[1]Bieu phi VCX'!$D$7:$I$7,)),INDEX('[1]Bieu phi VCX'!$J$8:$O$33,MATCH(E166,'[1]Bieu phi VCX'!$A$8:$A$33,0),MATCH(AC166,'[1]Bieu phi VCX'!$J$7:$O$7,)))</f>
        <v>0.055</v>
      </c>
      <c r="AE166" s="22" t="n">
        <f aca="false">IF(Q166="Y",[1]Parameters!$Z$2,0)</f>
        <v>0.0005</v>
      </c>
      <c r="AF166" s="22" t="n">
        <f aca="false">IF(R166="Y", INDEX('[1]Bieu phi VCX'!$R$8:$W$33,MATCH(E166,'[1]Bieu phi VCX'!$A$8:$A$33,0),MATCH(AC166,'[1]Bieu phi VCX'!$R$7:$W$7,0)), 0)</f>
        <v>0.006</v>
      </c>
      <c r="AG166" s="19" t="n">
        <f aca="false">VLOOKUP(S166,[1]Parameters!$F$2:$G$5,2,0)</f>
        <v>1400000</v>
      </c>
      <c r="AH166" s="22" t="n">
        <f aca="false">IF(T166="Y", INDEX('[1]Bieu phi VCX'!$X$8:$AC$33,MATCH(E166,'[1]Bieu phi VCX'!$A$8:$A$33,0),MATCH(AC166,'[1]Bieu phi VCX'!$X$7:$AC$7,0)),0)</f>
        <v>0.0055</v>
      </c>
      <c r="AI166" s="23" t="n">
        <f aca="false">IF(U166="Y",INDEX('[1]Bieu phi VCX'!$AJ$8:$AL$33,MATCH(E166,'[1]Bieu phi VCX'!$A$8:$A$33,0),MATCH(VLOOKUP(F166,[1]Parameters!$I$2:$J$4,2),'[1]Bieu phi VCX'!$AJ$7:$AL$7,0))-AD166, 0)</f>
        <v>-0.005</v>
      </c>
      <c r="AJ166" s="0" t="n">
        <f aca="false">IF(V166="Y",[1]Parameters!$AA$2,1)</f>
        <v>1.5</v>
      </c>
      <c r="AK166" s="22" t="n">
        <f aca="false">IF(W166="Y", INDEX('[1]Bieu phi VCX'!$AE$8:$AE$33,MATCH(E166,'[1]Bieu phi VCX'!$A$8:$A$33,0),0),0)</f>
        <v>0.0025</v>
      </c>
      <c r="AL166" s="22" t="n">
        <f aca="false">IF(X166="Y",IF(AB166&lt;120,IF(OR(E166='[1]Bieu phi VCX'!$A$24,E166='[1]Bieu phi VCX'!$A$25,E166='[1]Bieu phi VCX'!$A$27),0.2%,IF(OR(AND(OR(H166="SEDAN",H166="HATCHBACK"),J166&gt;[1]Parameters!$AB$2),AND(OR(H166="SEDAN",H166="HATCHBACK"),I166="GERMANY")),INDEX('[1]Bieu phi VCX'!$AF$8:$AF$33,MATCH(E166,'[1]Bieu phi VCX'!$A$8:$A$33,0),0),INDEX('[1]Bieu phi VCX'!$AG$8:$AG$33,MATCH(E166,'[1]Bieu phi VCX'!$A$8:$A$33,0),0))),INDEX('[1]Bieu phi VCX'!$AH$8:$AH$33,MATCH(E166,'[1]Bieu phi VCX'!$A$8:$A$33,0),0)),0)</f>
        <v>0.0015</v>
      </c>
      <c r="AM166" s="22" t="n">
        <f aca="false">IF(Y166="Y",IF(P166-O166&gt;[1]Parameters!$AC$2,1.5%*15/365,1.5%*(P166-O166)/365),0)</f>
        <v>0.000616438356164384</v>
      </c>
      <c r="AN166" s="24" t="n">
        <f aca="false">IF(Z166="Y",[1]Parameters!$AD$2,0)</f>
        <v>0.003</v>
      </c>
      <c r="AO166" s="25" t="n">
        <f aca="false">IF(P166&lt;=AA166,VLOOKUP(DATEDIF(O166,P166,"m"),[1]Parameters!$L$2:$M$6,2,1),(DATEDIF(O166,P166,"m")+1)/12)</f>
        <v>1</v>
      </c>
      <c r="AP166" s="26" t="n">
        <f aca="false">(AJ166*(SUM(AD166,AE166,AF166,AH166,AI166,AK166,AL166,AN166)*K166+AG166)+AM166*K166)*AO166</f>
        <v>12511643.8356164</v>
      </c>
      <c r="AQ166" s="27" t="s">
        <v>607</v>
      </c>
    </row>
    <row r="167" customFormat="false" ht="13.8" hidden="false" customHeight="false" outlineLevel="0" collapsed="false">
      <c r="A167" s="17" t="s">
        <v>599</v>
      </c>
      <c r="B167" s="17" t="s">
        <v>600</v>
      </c>
      <c r="C167" s="0" t="s">
        <v>520</v>
      </c>
      <c r="D167" s="17" t="s">
        <v>538</v>
      </c>
      <c r="E167" s="18" t="s">
        <v>625</v>
      </c>
      <c r="F167" s="19" t="n">
        <v>8</v>
      </c>
      <c r="G167" s="18" t="s">
        <v>602</v>
      </c>
      <c r="H167" s="18" t="s">
        <v>47</v>
      </c>
      <c r="I167" s="18" t="s">
        <v>626</v>
      </c>
      <c r="J167" s="19" t="n">
        <v>390000000</v>
      </c>
      <c r="K167" s="19" t="n">
        <v>100000000</v>
      </c>
      <c r="L167" s="0" t="n">
        <v>2020</v>
      </c>
      <c r="M167" s="20" t="n">
        <v>43831</v>
      </c>
      <c r="N167" s="20" t="n">
        <v>43831</v>
      </c>
      <c r="O167" s="20" t="n">
        <v>43831</v>
      </c>
      <c r="P167" s="20" t="n">
        <v>44196</v>
      </c>
      <c r="Q167" s="21" t="s">
        <v>605</v>
      </c>
      <c r="R167" s="21" t="s">
        <v>605</v>
      </c>
      <c r="S167" s="19" t="s">
        <v>606</v>
      </c>
      <c r="T167" s="21" t="s">
        <v>605</v>
      </c>
      <c r="U167" s="21" t="s">
        <v>605</v>
      </c>
      <c r="V167" s="21" t="s">
        <v>605</v>
      </c>
      <c r="W167" s="21" t="s">
        <v>605</v>
      </c>
      <c r="X167" s="21" t="s">
        <v>605</v>
      </c>
      <c r="Y167" s="21" t="s">
        <v>605</v>
      </c>
      <c r="Z167" s="21" t="s">
        <v>605</v>
      </c>
      <c r="AA167" s="20" t="n">
        <f aca="false">DATE(YEAR(O167)+1,MONTH(O167),DAY(O167))</f>
        <v>44197</v>
      </c>
      <c r="AB167" s="0" t="n">
        <f aca="false">IF(G167="Trong nước", DATEDIF(DATE(YEAR(M167),MONTH(M167),1),DATE(YEAR(N167),MONTH(N167),1),"m"), DATEDIF(DATE(L167,1,1),DATE(YEAR(N167),MONTH(N167),1),"m"))</f>
        <v>0</v>
      </c>
      <c r="AC167" s="0" t="str">
        <f aca="false">VLOOKUP(AB167,[1]Parameters!$A$2:$B$6,2,1)</f>
        <v>&lt;6</v>
      </c>
      <c r="AD167" s="22" t="n">
        <f aca="false">IF(J167&lt;=[1]Parameters!$Y$2,INDEX('[1]Bieu phi VCX'!$D$8:$N$33,MATCH(E167,'[1]Bieu phi VCX'!$A$8:$A$33,0),MATCH(AC167,'[1]Bieu phi VCX'!$D$7:$I$7,)),INDEX('[1]Bieu phi VCX'!$J$8:$O$33,MATCH(E167,'[1]Bieu phi VCX'!$A$8:$A$33,0),MATCH(AC167,'[1]Bieu phi VCX'!$J$7:$O$7,)))</f>
        <v>0.0175</v>
      </c>
      <c r="AE167" s="22" t="n">
        <f aca="false">IF(Q167="Y",[1]Parameters!$Z$2,0)</f>
        <v>0.0005</v>
      </c>
      <c r="AF167" s="22" t="n">
        <f aca="false">IF(R167="Y", INDEX('[1]Bieu phi VCX'!$R$8:$W$33,MATCH(E167,'[1]Bieu phi VCX'!$A$8:$A$33,0),MATCH(AC167,'[1]Bieu phi VCX'!$R$7:$V$7,0)), 0)</f>
        <v>0</v>
      </c>
      <c r="AG167" s="19" t="n">
        <f aca="false">VLOOKUP(S167,[1]Parameters!$F$2:$G$5,2,0)</f>
        <v>0</v>
      </c>
      <c r="AH167" s="22" t="n">
        <f aca="false">IF(T167="Y", INDEX('[1]Bieu phi VCX'!$X$8:$AB$33,MATCH(E167,'[1]Bieu phi VCX'!$A$8:$A$33,0),MATCH(AC167,'[1]Bieu phi VCX'!$X$7:$AB$7,0)),0)</f>
        <v>0.0015</v>
      </c>
      <c r="AI167" s="23" t="n">
        <f aca="false">IF(U167="Y",INDEX('[1]Bieu phi VCX'!$AJ$8:$AL$33,MATCH(E167,'[1]Bieu phi VCX'!$A$8:$A$33,0),MATCH(VLOOKUP(F167,[1]Parameters!$I$2:$J$4,2),'[1]Bieu phi VCX'!$AJ$7:$AL$7,0))-AD167, 0)</f>
        <v>0.0225</v>
      </c>
      <c r="AJ167" s="0" t="n">
        <f aca="false">IF(V167="Y",[1]Parameters!$AA$2,1)</f>
        <v>1.5</v>
      </c>
      <c r="AK167" s="22" t="n">
        <f aca="false">IF(W167="Y", INDEX('[1]Bieu phi VCX'!$AE$8:$AE$33,MATCH(E167,'[1]Bieu phi VCX'!$A$8:$A$33,0),0),0)</f>
        <v>0.0015</v>
      </c>
      <c r="AL167" s="22" t="n">
        <f aca="false">IF(X167="Y",IF(AB167&lt;120,IF(OR(E167='[1]Bieu phi VCX'!$A$24,E167='[1]Bieu phi VCX'!$A$25,E167='[1]Bieu phi VCX'!$A$27),0.2%,IF(OR(AND(OR(H167="SEDAN",H167="HATCHBACK"),J167&gt;[1]Parameters!$AB$2),AND(OR(H167="SEDAN",H167="HATCHBACK"),I167="GERMANY")),INDEX('[1]Bieu phi VCX'!$AF$8:$AF$33,MATCH(E167,'[1]Bieu phi VCX'!$A$8:$A$33,0),0),INDEX('[1]Bieu phi VCX'!$AG$8:$AG$33,MATCH(E167,'[1]Bieu phi VCX'!$A$8:$A$33,0),0))),INDEX('[1]Bieu phi VCX'!$AH$8:$AH$33,MATCH(E167,'[1]Bieu phi VCX'!$A$8:$A$33,0),0)),0)</f>
        <v>0.0015</v>
      </c>
      <c r="AM167" s="22" t="n">
        <f aca="false">IF(Y167="Y",IF(P167-O167&gt;[1]Parameters!$AC$2,1.5%*15/365,1.5%*(P167-O167)/365),0)</f>
        <v>0.000616438356164384</v>
      </c>
      <c r="AN167" s="24" t="n">
        <f aca="false">IF(Z167="Y",[1]Parameters!$AD$2,0)</f>
        <v>0.003</v>
      </c>
      <c r="AO167" s="25" t="n">
        <f aca="false">IF(P167&lt;=AA167,VLOOKUP(DATEDIF(O167,P167,"m"),[1]Parameters!$L$2:$M$6,2,1),(DATEDIF(O167,P167,"m")+1)/12)</f>
        <v>1</v>
      </c>
      <c r="AP167" s="26" t="n">
        <f aca="false">(AJ167*(SUM(AD167,AE167,AF167,AH167,AI167,AK167,AL167,AN167)*K167+AG167)+AM167*K167)*AO167</f>
        <v>7261643.83561644</v>
      </c>
      <c r="AQ167" s="27" t="s">
        <v>607</v>
      </c>
    </row>
    <row r="168" customFormat="false" ht="13.8" hidden="false" customHeight="false" outlineLevel="0" collapsed="false">
      <c r="A168" s="17"/>
      <c r="B168" s="17" t="s">
        <v>608</v>
      </c>
      <c r="C168" s="0" t="s">
        <v>520</v>
      </c>
      <c r="D168" s="17" t="s">
        <v>538</v>
      </c>
      <c r="E168" s="18" t="s">
        <v>625</v>
      </c>
      <c r="F168" s="19" t="n">
        <v>8</v>
      </c>
      <c r="G168" s="18" t="s">
        <v>602</v>
      </c>
      <c r="H168" s="18" t="s">
        <v>47</v>
      </c>
      <c r="I168" s="18" t="s">
        <v>626</v>
      </c>
      <c r="J168" s="19" t="n">
        <v>390000000</v>
      </c>
      <c r="K168" s="19" t="n">
        <v>100000000</v>
      </c>
      <c r="L168" s="0" t="n">
        <v>2017</v>
      </c>
      <c r="M168" s="20" t="n">
        <v>42736</v>
      </c>
      <c r="N168" s="20" t="n">
        <v>43831</v>
      </c>
      <c r="O168" s="20" t="n">
        <v>43831</v>
      </c>
      <c r="P168" s="20" t="n">
        <v>44196</v>
      </c>
      <c r="Q168" s="21" t="s">
        <v>605</v>
      </c>
      <c r="R168" s="21" t="s">
        <v>605</v>
      </c>
      <c r="S168" s="19" t="s">
        <v>606</v>
      </c>
      <c r="T168" s="21" t="s">
        <v>605</v>
      </c>
      <c r="U168" s="21" t="s">
        <v>605</v>
      </c>
      <c r="V168" s="21" t="s">
        <v>605</v>
      </c>
      <c r="W168" s="21" t="s">
        <v>605</v>
      </c>
      <c r="X168" s="21" t="s">
        <v>605</v>
      </c>
      <c r="Y168" s="21" t="s">
        <v>605</v>
      </c>
      <c r="Z168" s="21" t="s">
        <v>605</v>
      </c>
      <c r="AA168" s="20" t="n">
        <f aca="false">DATE(YEAR(O168)+1,MONTH(O168),DAY(O168))</f>
        <v>44197</v>
      </c>
      <c r="AB168" s="0" t="n">
        <f aca="false">IF(G168="Trong nước", DATEDIF(DATE(YEAR(M168),MONTH(M168),1),DATE(YEAR(N168),MONTH(N168),1),"m"), DATEDIF(DATE(L168,1,1),DATE(YEAR(N168),MONTH(N168),1),"m"))</f>
        <v>36</v>
      </c>
      <c r="AC168" s="0" t="str">
        <f aca="false">VLOOKUP(AB168,[1]Parameters!$A$2:$B$6,2,1)</f>
        <v>36-72</v>
      </c>
      <c r="AD168" s="22" t="n">
        <f aca="false">IF(J168&lt;=[1]Parameters!$Y$2,INDEX('[1]Bieu phi VCX'!$D$8:$N$33,MATCH(E168,'[1]Bieu phi VCX'!$A$8:$A$33,0),MATCH(AC168,'[1]Bieu phi VCX'!$D$7:$I$7,)),INDEX('[1]Bieu phi VCX'!$J$8:$O$33,MATCH(E168,'[1]Bieu phi VCX'!$A$8:$A$33,0),MATCH(AC168,'[1]Bieu phi VCX'!$J$7:$O$7,)))</f>
        <v>0.019</v>
      </c>
      <c r="AE168" s="22" t="n">
        <f aca="false">IF(Q168="Y",[1]Parameters!$Z$2,0)</f>
        <v>0.0005</v>
      </c>
      <c r="AF168" s="22" t="n">
        <f aca="false">IF(R168="Y", INDEX('[1]Bieu phi VCX'!$R$8:$W$33,MATCH(E168,'[1]Bieu phi VCX'!$A$8:$A$33,0),MATCH(AC168,'[1]Bieu phi VCX'!$R$7:$V$7,0)), 0)</f>
        <v>0.001</v>
      </c>
      <c r="AG168" s="19" t="n">
        <f aca="false">VLOOKUP(S168,[1]Parameters!$F$2:$G$5,2,0)</f>
        <v>0</v>
      </c>
      <c r="AH168" s="22" t="n">
        <f aca="false">IF(T168="Y", INDEX('[1]Bieu phi VCX'!$X$8:$AB$33,MATCH(E168,'[1]Bieu phi VCX'!$A$8:$A$33,0),MATCH(AC168,'[1]Bieu phi VCX'!$X$7:$AB$7,0)),0)</f>
        <v>0.002</v>
      </c>
      <c r="AI168" s="23" t="n">
        <f aca="false">IF(U168="Y",INDEX('[1]Bieu phi VCX'!$AJ$8:$AL$33,MATCH(E168,'[1]Bieu phi VCX'!$A$8:$A$33,0),MATCH(VLOOKUP(F168,[1]Parameters!$I$2:$J$4,2),'[1]Bieu phi VCX'!$AJ$7:$AL$7,0))-AD168, 0)</f>
        <v>0.021</v>
      </c>
      <c r="AJ168" s="0" t="n">
        <f aca="false">IF(V168="Y",[1]Parameters!$AA$2,1)</f>
        <v>1.5</v>
      </c>
      <c r="AK168" s="22" t="n">
        <f aca="false">IF(W168="Y", INDEX('[1]Bieu phi VCX'!$AE$8:$AE$33,MATCH(E168,'[1]Bieu phi VCX'!$A$8:$A$33,0),0),0)</f>
        <v>0.0015</v>
      </c>
      <c r="AL168" s="22" t="n">
        <f aca="false">IF(X168="Y",IF(AB168&lt;120,IF(OR(E168='[1]Bieu phi VCX'!$A$24,E168='[1]Bieu phi VCX'!$A$25,E168='[1]Bieu phi VCX'!$A$27),0.2%,IF(OR(AND(OR(H168="SEDAN",H168="HATCHBACK"),J168&gt;[1]Parameters!$AB$2),AND(OR(H168="SEDAN",H168="HATCHBACK"),I168="GERMANY")),INDEX('[1]Bieu phi VCX'!$AF$8:$AF$33,MATCH(E168,'[1]Bieu phi VCX'!$A$8:$A$33,0),0),INDEX('[1]Bieu phi VCX'!$AG$8:$AG$33,MATCH(E168,'[1]Bieu phi VCX'!$A$8:$A$33,0),0))),INDEX('[1]Bieu phi VCX'!$AH$8:$AH$33,MATCH(E168,'[1]Bieu phi VCX'!$A$8:$A$33,0),0)),0)</f>
        <v>0.0015</v>
      </c>
      <c r="AM168" s="22" t="n">
        <f aca="false">IF(Y168="Y",IF(P168-O168&gt;[1]Parameters!$AC$2,1.5%*15/365,1.5%*(P168-O168)/365),0)</f>
        <v>0.000616438356164384</v>
      </c>
      <c r="AN168" s="24" t="n">
        <f aca="false">IF(Z168="Y",[1]Parameters!$AD$2,0)</f>
        <v>0.003</v>
      </c>
      <c r="AO168" s="25" t="n">
        <f aca="false">IF(P168&lt;=AA168,VLOOKUP(DATEDIF(O168,P168,"m"),[1]Parameters!$L$2:$M$6,2,1),(DATEDIF(O168,P168,"m")+1)/12)</f>
        <v>1</v>
      </c>
      <c r="AP168" s="26" t="n">
        <f aca="false">(AJ168*(SUM(AD168,AE168,AF168,AH168,AI168,AK168,AL168,AN168)*K168+AG168)+AM168*K168)*AO168</f>
        <v>7486643.83561644</v>
      </c>
      <c r="AQ168" s="27" t="s">
        <v>607</v>
      </c>
    </row>
    <row r="169" customFormat="false" ht="13.8" hidden="false" customHeight="false" outlineLevel="0" collapsed="false">
      <c r="A169" s="17"/>
      <c r="B169" s="17" t="s">
        <v>609</v>
      </c>
      <c r="C169" s="0" t="s">
        <v>520</v>
      </c>
      <c r="D169" s="17" t="s">
        <v>538</v>
      </c>
      <c r="E169" s="18" t="s">
        <v>625</v>
      </c>
      <c r="F169" s="19" t="n">
        <v>8</v>
      </c>
      <c r="G169" s="18" t="s">
        <v>602</v>
      </c>
      <c r="H169" s="18" t="s">
        <v>47</v>
      </c>
      <c r="I169" s="18" t="s">
        <v>626</v>
      </c>
      <c r="J169" s="19" t="n">
        <v>390000000</v>
      </c>
      <c r="K169" s="19" t="n">
        <v>100000000</v>
      </c>
      <c r="L169" s="0" t="n">
        <v>2014</v>
      </c>
      <c r="M169" s="20" t="n">
        <v>41640</v>
      </c>
      <c r="N169" s="20" t="n">
        <v>43831</v>
      </c>
      <c r="O169" s="20" t="n">
        <v>43831</v>
      </c>
      <c r="P169" s="20" t="n">
        <v>44196</v>
      </c>
      <c r="Q169" s="21" t="s">
        <v>605</v>
      </c>
      <c r="R169" s="21" t="s">
        <v>605</v>
      </c>
      <c r="S169" s="19" t="s">
        <v>606</v>
      </c>
      <c r="T169" s="21" t="s">
        <v>605</v>
      </c>
      <c r="U169" s="21" t="s">
        <v>605</v>
      </c>
      <c r="V169" s="21" t="s">
        <v>605</v>
      </c>
      <c r="W169" s="21" t="s">
        <v>605</v>
      </c>
      <c r="X169" s="21" t="s">
        <v>605</v>
      </c>
      <c r="Y169" s="21" t="s">
        <v>605</v>
      </c>
      <c r="Z169" s="21" t="s">
        <v>605</v>
      </c>
      <c r="AA169" s="20" t="n">
        <f aca="false">DATE(YEAR(O169)+1,MONTH(O169),DAY(O169))</f>
        <v>44197</v>
      </c>
      <c r="AB169" s="0" t="n">
        <f aca="false">IF(G169="Trong nước", DATEDIF(DATE(YEAR(M169),MONTH(M169),1),DATE(YEAR(N169),MONTH(N169),1),"m"), DATEDIF(DATE(L169,1,1),DATE(YEAR(N169),MONTH(N169),1),"m"))</f>
        <v>72</v>
      </c>
      <c r="AC169" s="0" t="str">
        <f aca="false">VLOOKUP(AB169,[1]Parameters!$A$2:$B$6,2,1)</f>
        <v>72-120</v>
      </c>
      <c r="AD169" s="22" t="n">
        <f aca="false">IF(J169&lt;=[1]Parameters!$Y$2,INDEX('[1]Bieu phi VCX'!$D$8:$N$33,MATCH(E169,'[1]Bieu phi VCX'!$A$8:$A$33,0),MATCH(AC169,'[1]Bieu phi VCX'!$D$7:$I$7,)),INDEX('[1]Bieu phi VCX'!$J$8:$O$33,MATCH(E169,'[1]Bieu phi VCX'!$A$8:$A$33,0),MATCH(AC169,'[1]Bieu phi VCX'!$J$7:$O$7,)))</f>
        <v>0.022</v>
      </c>
      <c r="AE169" s="22" t="n">
        <f aca="false">IF(Q169="Y",[1]Parameters!$Z$2,0)</f>
        <v>0.0005</v>
      </c>
      <c r="AF169" s="22" t="n">
        <f aca="false">IF(R169="Y", INDEX('[1]Bieu phi VCX'!$R$8:$W$33,MATCH(E169,'[1]Bieu phi VCX'!$A$8:$A$33,0),MATCH(AC169,'[1]Bieu phi VCX'!$R$7:$V$7,0)), 0)</f>
        <v>0.002</v>
      </c>
      <c r="AG169" s="19" t="n">
        <f aca="false">VLOOKUP(S169,[1]Parameters!$F$2:$G$5,2,0)</f>
        <v>0</v>
      </c>
      <c r="AH169" s="22" t="n">
        <f aca="false">IF(T169="Y", INDEX('[1]Bieu phi VCX'!$X$8:$AB$33,MATCH(E169,'[1]Bieu phi VCX'!$A$8:$A$33,0),MATCH(AC169,'[1]Bieu phi VCX'!$X$7:$AB$7,0)),0)</f>
        <v>0.003</v>
      </c>
      <c r="AI169" s="23" t="n">
        <f aca="false">IF(U169="Y",INDEX('[1]Bieu phi VCX'!$AJ$8:$AL$33,MATCH(E169,'[1]Bieu phi VCX'!$A$8:$A$33,0),MATCH(VLOOKUP(F169,[1]Parameters!$I$2:$J$4,2),'[1]Bieu phi VCX'!$AJ$7:$AL$7,0))-AD169, 0)</f>
        <v>0.018</v>
      </c>
      <c r="AJ169" s="0" t="n">
        <f aca="false">IF(V169="Y",[1]Parameters!$AA$2,1)</f>
        <v>1.5</v>
      </c>
      <c r="AK169" s="22" t="n">
        <f aca="false">IF(W169="Y", INDEX('[1]Bieu phi VCX'!$AE$8:$AE$33,MATCH(E169,'[1]Bieu phi VCX'!$A$8:$A$33,0),0),0)</f>
        <v>0.0015</v>
      </c>
      <c r="AL169" s="22" t="n">
        <f aca="false">IF(X169="Y",IF(AB169&lt;120,IF(OR(E169='[1]Bieu phi VCX'!$A$24,E169='[1]Bieu phi VCX'!$A$25,E169='[1]Bieu phi VCX'!$A$27),0.2%,IF(OR(AND(OR(H169="SEDAN",H169="HATCHBACK"),J169&gt;[1]Parameters!$AB$2),AND(OR(H169="SEDAN",H169="HATCHBACK"),I169="GERMANY")),INDEX('[1]Bieu phi VCX'!$AF$8:$AF$33,MATCH(E169,'[1]Bieu phi VCX'!$A$8:$A$33,0),0),INDEX('[1]Bieu phi VCX'!$AG$8:$AG$33,MATCH(E169,'[1]Bieu phi VCX'!$A$8:$A$33,0),0))),INDEX('[1]Bieu phi VCX'!$AH$8:$AH$33,MATCH(E169,'[1]Bieu phi VCX'!$A$8:$A$33,0),0)),0)</f>
        <v>0.0015</v>
      </c>
      <c r="AM169" s="22" t="n">
        <f aca="false">IF(Y169="Y",IF(P169-O169&gt;[1]Parameters!$AC$2,1.5%*15/365,1.5%*(P169-O169)/365),0)</f>
        <v>0.000616438356164384</v>
      </c>
      <c r="AN169" s="24" t="n">
        <f aca="false">IF(Z169="Y",[1]Parameters!$AD$2,0)</f>
        <v>0.003</v>
      </c>
      <c r="AO169" s="25" t="n">
        <f aca="false">IF(P169&lt;=AA169,VLOOKUP(DATEDIF(O169,P169,"m"),[1]Parameters!$L$2:$M$6,2,1),(DATEDIF(O169,P169,"m")+1)/12)</f>
        <v>1</v>
      </c>
      <c r="AP169" s="26" t="n">
        <f aca="false">(AJ169*(SUM(AD169,AE169,AF169,AH169,AI169,AK169,AL169,AN169)*K169+AG169)+AM169*K169)*AO169</f>
        <v>7786643.83561644</v>
      </c>
      <c r="AQ169" s="27" t="s">
        <v>607</v>
      </c>
    </row>
    <row r="170" customFormat="false" ht="13.8" hidden="false" customHeight="false" outlineLevel="0" collapsed="false">
      <c r="A170" s="17"/>
      <c r="B170" s="17" t="s">
        <v>610</v>
      </c>
      <c r="C170" s="0" t="s">
        <v>520</v>
      </c>
      <c r="D170" s="17" t="s">
        <v>538</v>
      </c>
      <c r="E170" s="18" t="s">
        <v>625</v>
      </c>
      <c r="F170" s="19" t="n">
        <v>8</v>
      </c>
      <c r="G170" s="18" t="s">
        <v>602</v>
      </c>
      <c r="H170" s="18" t="s">
        <v>47</v>
      </c>
      <c r="I170" s="18" t="s">
        <v>626</v>
      </c>
      <c r="J170" s="19" t="n">
        <v>390000000</v>
      </c>
      <c r="K170" s="19" t="n">
        <v>100000000</v>
      </c>
      <c r="L170" s="0" t="n">
        <v>2010</v>
      </c>
      <c r="M170" s="20" t="n">
        <v>40179</v>
      </c>
      <c r="N170" s="20" t="n">
        <v>43831</v>
      </c>
      <c r="O170" s="20" t="n">
        <v>43831</v>
      </c>
      <c r="P170" s="20" t="n">
        <v>44196</v>
      </c>
      <c r="Q170" s="21" t="s">
        <v>605</v>
      </c>
      <c r="R170" s="21" t="s">
        <v>605</v>
      </c>
      <c r="S170" s="19" t="s">
        <v>606</v>
      </c>
      <c r="T170" s="21" t="s">
        <v>605</v>
      </c>
      <c r="U170" s="21" t="s">
        <v>605</v>
      </c>
      <c r="V170" s="21" t="s">
        <v>605</v>
      </c>
      <c r="W170" s="21" t="s">
        <v>605</v>
      </c>
      <c r="X170" s="21" t="s">
        <v>605</v>
      </c>
      <c r="Y170" s="21" t="s">
        <v>605</v>
      </c>
      <c r="Z170" s="21" t="s">
        <v>605</v>
      </c>
      <c r="AA170" s="20" t="n">
        <f aca="false">DATE(YEAR(O170)+1,MONTH(O170),DAY(O170))</f>
        <v>44197</v>
      </c>
      <c r="AB170" s="0" t="n">
        <f aca="false">IF(G170="Trong nước", DATEDIF(DATE(YEAR(M170),MONTH(M170),1),DATE(YEAR(N170),MONTH(N170),1),"m"), DATEDIF(DATE(L170,1,1),DATE(YEAR(N170),MONTH(N170),1),"m"))</f>
        <v>120</v>
      </c>
      <c r="AC170" s="0" t="str">
        <f aca="false">VLOOKUP(AB170,[1]Parameters!$A$2:$B$6,2,1)</f>
        <v>&gt;=120</v>
      </c>
      <c r="AD170" s="22" t="n">
        <f aca="false">IF(J170&lt;=[1]Parameters!$Y$2,INDEX('[1]Bieu phi VCX'!$D$8:$N$33,MATCH(E170,'[1]Bieu phi VCX'!$A$8:$A$33,0),MATCH(AC170,'[1]Bieu phi VCX'!$D$7:$I$7,)),INDEX('[1]Bieu phi VCX'!$J$8:$O$33,MATCH(E170,'[1]Bieu phi VCX'!$A$8:$A$33,0),MATCH(AC170,'[1]Bieu phi VCX'!$J$7:$O$7,)))</f>
        <v>0.025</v>
      </c>
      <c r="AE170" s="22" t="n">
        <f aca="false">IF(Q170="Y",[1]Parameters!$Z$2,0)</f>
        <v>0.0005</v>
      </c>
      <c r="AF170" s="22" t="n">
        <f aca="false">IF(R170="Y", INDEX('[1]Bieu phi VCX'!$R$8:$W$33,MATCH(E170,'[1]Bieu phi VCX'!$A$8:$A$33,0),MATCH(AC170,'[1]Bieu phi VCX'!$R$7:$V$7,0)), 0)</f>
        <v>0.003</v>
      </c>
      <c r="AG170" s="19" t="n">
        <f aca="false">VLOOKUP(S170,[1]Parameters!$F$2:$G$5,2,0)</f>
        <v>0</v>
      </c>
      <c r="AH170" s="22" t="n">
        <f aca="false">IF(T170="Y", INDEX('[1]Bieu phi VCX'!$X$8:$AB$33,MATCH(E170,'[1]Bieu phi VCX'!$A$8:$A$33,0),MATCH(AC170,'[1]Bieu phi VCX'!$X$7:$AB$7,0)),0)</f>
        <v>0.004</v>
      </c>
      <c r="AI170" s="23" t="n">
        <f aca="false">IF(U170="Y",INDEX('[1]Bieu phi VCX'!$AJ$8:$AL$33,MATCH(E170,'[1]Bieu phi VCX'!$A$8:$A$33,0),MATCH(VLOOKUP(F170,[1]Parameters!$I$2:$J$4,2),'[1]Bieu phi VCX'!$AJ$7:$AL$7,0))-AD170, 0)</f>
        <v>0.015</v>
      </c>
      <c r="AJ170" s="0" t="n">
        <f aca="false">IF(V170="Y",[1]Parameters!$AA$2,1)</f>
        <v>1.5</v>
      </c>
      <c r="AK170" s="22" t="n">
        <f aca="false">IF(W170="Y", INDEX('[1]Bieu phi VCX'!$AE$8:$AE$33,MATCH(E170,'[1]Bieu phi VCX'!$A$8:$A$33,0),0),0)</f>
        <v>0.0015</v>
      </c>
      <c r="AL170" s="22" t="n">
        <f aca="false">IF(X170="Y",IF(AB170&lt;120,IF(OR(E170='[1]Bieu phi VCX'!$A$24,E170='[1]Bieu phi VCX'!$A$25,E170='[1]Bieu phi VCX'!$A$27),0.2%,IF(OR(AND(OR(H170="SEDAN",H170="HATCHBACK"),J170&gt;[1]Parameters!$AB$2),AND(OR(H170="SEDAN",H170="HATCHBACK"),I170="GERMANY")),INDEX('[1]Bieu phi VCX'!$AF$8:$AF$33,MATCH(E170,'[1]Bieu phi VCX'!$A$8:$A$33,0),0),INDEX('[1]Bieu phi VCX'!$AG$8:$AG$33,MATCH(E170,'[1]Bieu phi VCX'!$A$8:$A$33,0),0))),INDEX('[1]Bieu phi VCX'!$AH$8:$AH$33,MATCH(E170,'[1]Bieu phi VCX'!$A$8:$A$33,0),0)),0)</f>
        <v>0.0015</v>
      </c>
      <c r="AM170" s="22" t="n">
        <f aca="false">IF(Y170="Y",IF(P170-O170&gt;[1]Parameters!$AC$2,1.5%*15/365,1.5%*(P170-O170)/365),0)</f>
        <v>0.000616438356164384</v>
      </c>
      <c r="AN170" s="24" t="n">
        <f aca="false">IF(Z170="Y",[1]Parameters!$AD$2,0)</f>
        <v>0.003</v>
      </c>
      <c r="AO170" s="25" t="n">
        <f aca="false">IF(P170&lt;=AA170,VLOOKUP(DATEDIF(O170,P170,"m"),[1]Parameters!$L$2:$M$6,2,1),(DATEDIF(O170,P170,"m")+1)/12)</f>
        <v>1</v>
      </c>
      <c r="AP170" s="26" t="n">
        <f aca="false">(AJ170*(SUM(AD170,AE170,AF170,AH170,AI170,AK170,AL170,AN170)*K170+AG170)+AM170*K170)*AO170</f>
        <v>8086643.83561644</v>
      </c>
      <c r="AQ170" s="27" t="s">
        <v>607</v>
      </c>
    </row>
    <row r="171" customFormat="false" ht="13.8" hidden="false" customHeight="false" outlineLevel="0" collapsed="false">
      <c r="A171" s="17"/>
      <c r="B171" s="17" t="s">
        <v>611</v>
      </c>
      <c r="C171" s="0" t="s">
        <v>520</v>
      </c>
      <c r="D171" s="17" t="s">
        <v>538</v>
      </c>
      <c r="E171" s="18" t="s">
        <v>625</v>
      </c>
      <c r="F171" s="19" t="n">
        <v>8</v>
      </c>
      <c r="G171" s="18" t="s">
        <v>602</v>
      </c>
      <c r="H171" s="18" t="s">
        <v>47</v>
      </c>
      <c r="I171" s="18" t="s">
        <v>626</v>
      </c>
      <c r="J171" s="19" t="n">
        <v>390000000</v>
      </c>
      <c r="K171" s="19" t="n">
        <v>100000000</v>
      </c>
      <c r="L171" s="0" t="n">
        <v>2005</v>
      </c>
      <c r="M171" s="20" t="n">
        <v>38353</v>
      </c>
      <c r="N171" s="20" t="n">
        <v>43831</v>
      </c>
      <c r="O171" s="20" t="n">
        <v>43831</v>
      </c>
      <c r="P171" s="20" t="n">
        <v>44196</v>
      </c>
      <c r="Q171" s="21" t="s">
        <v>605</v>
      </c>
      <c r="R171" s="21" t="s">
        <v>605</v>
      </c>
      <c r="S171" s="19" t="n">
        <v>9000000</v>
      </c>
      <c r="T171" s="21" t="s">
        <v>605</v>
      </c>
      <c r="U171" s="21" t="s">
        <v>605</v>
      </c>
      <c r="V171" s="21" t="s">
        <v>605</v>
      </c>
      <c r="W171" s="21" t="s">
        <v>605</v>
      </c>
      <c r="X171" s="21" t="s">
        <v>605</v>
      </c>
      <c r="Y171" s="21" t="s">
        <v>605</v>
      </c>
      <c r="Z171" s="21" t="s">
        <v>605</v>
      </c>
      <c r="AA171" s="20" t="n">
        <f aca="false">DATE(YEAR(O171)+1,MONTH(O171),DAY(O171))</f>
        <v>44197</v>
      </c>
      <c r="AB171" s="0" t="n">
        <f aca="false">IF(G171="Trong nước", DATEDIF(DATE(YEAR(M171),MONTH(M171),1),DATE(YEAR(N171),MONTH(N171),1),"m"), DATEDIF(DATE(L171,1,1),DATE(YEAR(N171),MONTH(N171),1),"m"))</f>
        <v>180</v>
      </c>
      <c r="AC171" s="0" t="str">
        <f aca="false">VLOOKUP(AB171,[1]Parameters!$A$2:$B$7,2,1)</f>
        <v>&gt;=180</v>
      </c>
      <c r="AD171" s="22" t="n">
        <f aca="false">IF(J171&lt;=[1]Parameters!$Y$2,INDEX('[1]Bieu phi VCX'!$D$8:$N$33,MATCH(E171,'[1]Bieu phi VCX'!$A$8:$A$33,0),MATCH(AC171,'[1]Bieu phi VCX'!$D$7:$I$7,)),INDEX('[1]Bieu phi VCX'!$J$8:$O$33,MATCH(E171,'[1]Bieu phi VCX'!$A$8:$A$33,0),MATCH(AC171,'[1]Bieu phi VCX'!$J$7:$O$7,)))</f>
        <v>0.025</v>
      </c>
      <c r="AE171" s="22" t="n">
        <f aca="false">IF(Q171="Y",[1]Parameters!$Z$2,0)</f>
        <v>0.0005</v>
      </c>
      <c r="AF171" s="22" t="n">
        <f aca="false">IF(R171="Y", INDEX('[1]Bieu phi VCX'!$R$8:$W$33,MATCH(E171,'[1]Bieu phi VCX'!$A$8:$A$33,0),MATCH(AC171,'[1]Bieu phi VCX'!$R$7:$W$7,0)), 0)</f>
        <v>0.004</v>
      </c>
      <c r="AG171" s="19" t="n">
        <f aca="false">VLOOKUP(S171,[1]Parameters!$F$2:$G$5,2,0)</f>
        <v>1400000</v>
      </c>
      <c r="AH171" s="22" t="n">
        <f aca="false">IF(T171="Y", INDEX('[1]Bieu phi VCX'!$X$8:$AC$33,MATCH(E171,'[1]Bieu phi VCX'!$A$8:$A$33,0),MATCH(AC171,'[1]Bieu phi VCX'!$X$7:$AC$7,0)),0)</f>
        <v>0.004</v>
      </c>
      <c r="AI171" s="23" t="n">
        <f aca="false">IF(U171="Y",INDEX('[1]Bieu phi VCX'!$AJ$8:$AL$33,MATCH(E171,'[1]Bieu phi VCX'!$A$8:$A$33,0),MATCH(VLOOKUP(F171,[1]Parameters!$I$2:$J$4,2),'[1]Bieu phi VCX'!$AJ$7:$AL$7,0))-AD171, 0)</f>
        <v>0.015</v>
      </c>
      <c r="AJ171" s="0" t="n">
        <f aca="false">IF(V171="Y",[1]Parameters!$AA$2,1)</f>
        <v>1.5</v>
      </c>
      <c r="AK171" s="22" t="n">
        <f aca="false">IF(W171="Y", INDEX('[1]Bieu phi VCX'!$AE$8:$AE$33,MATCH(E171,'[1]Bieu phi VCX'!$A$8:$A$33,0),0),0)</f>
        <v>0.0015</v>
      </c>
      <c r="AL171" s="22" t="n">
        <f aca="false">IF(X171="Y",IF(AB171&lt;120,IF(OR(E171='[1]Bieu phi VCX'!$A$24,E171='[1]Bieu phi VCX'!$A$25,E171='[1]Bieu phi VCX'!$A$27),0.2%,IF(OR(AND(OR(H171="SEDAN",H171="HATCHBACK"),J171&gt;[1]Parameters!$AB$2),AND(OR(H171="SEDAN",H171="HATCHBACK"),I171="GERMANY")),INDEX('[1]Bieu phi VCX'!$AF$8:$AF$33,MATCH(E171,'[1]Bieu phi VCX'!$A$8:$A$33,0),0),INDEX('[1]Bieu phi VCX'!$AG$8:$AG$33,MATCH(E171,'[1]Bieu phi VCX'!$A$8:$A$33,0),0))),INDEX('[1]Bieu phi VCX'!$AH$8:$AH$33,MATCH(E171,'[1]Bieu phi VCX'!$A$8:$A$33,0),0)),0)</f>
        <v>0.0015</v>
      </c>
      <c r="AM171" s="22" t="n">
        <f aca="false">IF(Y171="Y",IF(P171-O171&gt;[1]Parameters!$AC$2,1.5%*15/365,1.5%*(P171-O171)/365),0)</f>
        <v>0.000616438356164384</v>
      </c>
      <c r="AN171" s="24" t="n">
        <f aca="false">IF(Z171="Y",[1]Parameters!$AD$2,0)</f>
        <v>0.003</v>
      </c>
      <c r="AO171" s="25" t="n">
        <f aca="false">IF(P171&lt;=AA171,VLOOKUP(DATEDIF(O171,P171,"m"),[1]Parameters!$L$2:$M$6,2,1),(DATEDIF(O171,P171,"m")+1)/12)</f>
        <v>1</v>
      </c>
      <c r="AP171" s="26" t="n">
        <f aca="false">(AJ171*(SUM(AD171,AE171,AF171,AH171,AI171,AK171,AL171,AN171)*K171+AG171)+AM171*K171)*AO171</f>
        <v>10336643.8356164</v>
      </c>
      <c r="AQ171" s="27" t="s">
        <v>607</v>
      </c>
    </row>
    <row r="172" customFormat="false" ht="13.8" hidden="false" customHeight="false" outlineLevel="0" collapsed="false">
      <c r="A172" s="17" t="s">
        <v>612</v>
      </c>
      <c r="B172" s="17" t="s">
        <v>600</v>
      </c>
      <c r="C172" s="0" t="s">
        <v>520</v>
      </c>
      <c r="D172" s="17" t="s">
        <v>538</v>
      </c>
      <c r="E172" s="18" t="s">
        <v>625</v>
      </c>
      <c r="F172" s="19" t="n">
        <v>8</v>
      </c>
      <c r="G172" s="18" t="s">
        <v>602</v>
      </c>
      <c r="H172" s="18" t="s">
        <v>47</v>
      </c>
      <c r="I172" s="18" t="s">
        <v>626</v>
      </c>
      <c r="J172" s="19" t="n">
        <v>400000000</v>
      </c>
      <c r="K172" s="19" t="n">
        <v>100000000</v>
      </c>
      <c r="L172" s="0" t="n">
        <v>2020</v>
      </c>
      <c r="M172" s="20" t="n">
        <v>43831</v>
      </c>
      <c r="N172" s="20" t="n">
        <v>43831</v>
      </c>
      <c r="O172" s="20" t="n">
        <v>43831</v>
      </c>
      <c r="P172" s="20" t="n">
        <v>44196</v>
      </c>
      <c r="Q172" s="21" t="s">
        <v>605</v>
      </c>
      <c r="R172" s="21" t="s">
        <v>605</v>
      </c>
      <c r="S172" s="19" t="n">
        <v>9000000</v>
      </c>
      <c r="T172" s="21" t="s">
        <v>605</v>
      </c>
      <c r="U172" s="21" t="s">
        <v>605</v>
      </c>
      <c r="V172" s="21" t="s">
        <v>605</v>
      </c>
      <c r="W172" s="21" t="s">
        <v>605</v>
      </c>
      <c r="X172" s="21" t="s">
        <v>605</v>
      </c>
      <c r="Y172" s="21" t="s">
        <v>605</v>
      </c>
      <c r="Z172" s="21" t="s">
        <v>605</v>
      </c>
      <c r="AA172" s="20" t="n">
        <f aca="false">DATE(YEAR(O172)+1,MONTH(O172),DAY(O172))</f>
        <v>44197</v>
      </c>
      <c r="AB172" s="0" t="n">
        <f aca="false">IF(G172="Trong nước", DATEDIF(DATE(YEAR(M172),MONTH(M172),1),DATE(YEAR(N172),MONTH(N172),1),"m"), DATEDIF(DATE(L172,1,1),DATE(YEAR(N172),MONTH(N172),1),"m"))</f>
        <v>0</v>
      </c>
      <c r="AC172" s="0" t="str">
        <f aca="false">VLOOKUP(AB172,[1]Parameters!$A$2:$B$6,2,1)</f>
        <v>&lt;6</v>
      </c>
      <c r="AD172" s="22" t="n">
        <f aca="false">IF(J172&lt;=[1]Parameters!$Y$2,INDEX('[1]Bieu phi VCX'!$D$8:$N$33,MATCH(E172,'[1]Bieu phi VCX'!$A$8:$A$33,0),MATCH(AC172,'[1]Bieu phi VCX'!$D$7:$I$7,)),INDEX('[1]Bieu phi VCX'!$J$8:$O$33,MATCH(E172,'[1]Bieu phi VCX'!$A$8:$A$33,0),MATCH(AC172,'[1]Bieu phi VCX'!$J$7:$O$7,)))</f>
        <v>0.0175</v>
      </c>
      <c r="AE172" s="22" t="n">
        <f aca="false">IF(Q172="Y",[1]Parameters!$Z$2,0)</f>
        <v>0.0005</v>
      </c>
      <c r="AF172" s="22" t="n">
        <f aca="false">IF(R172="Y", INDEX('[1]Bieu phi VCX'!$R$8:$W$33,MATCH(E172,'[1]Bieu phi VCX'!$A$8:$A$33,0),MATCH(AC172,'[1]Bieu phi VCX'!$R$7:$V$7,0)), 0)</f>
        <v>0</v>
      </c>
      <c r="AG172" s="19" t="n">
        <f aca="false">VLOOKUP(S172,[1]Parameters!$F$2:$G$5,2,0)</f>
        <v>1400000</v>
      </c>
      <c r="AH172" s="22" t="n">
        <f aca="false">IF(T172="Y", INDEX('[1]Bieu phi VCX'!$X$8:$AB$33,MATCH(E172,'[1]Bieu phi VCX'!$A$8:$A$33,0),MATCH(AC172,'[1]Bieu phi VCX'!$X$7:$AB$7,0)),0)</f>
        <v>0.0015</v>
      </c>
      <c r="AI172" s="23" t="n">
        <f aca="false">IF(U172="Y",INDEX('[1]Bieu phi VCX'!$AJ$8:$AL$33,MATCH(E172,'[1]Bieu phi VCX'!$A$8:$A$33,0),MATCH(VLOOKUP(F172,[1]Parameters!$I$2:$J$4,2),'[1]Bieu phi VCX'!$AJ$7:$AL$7,0))-AD172, 0)</f>
        <v>0.0225</v>
      </c>
      <c r="AJ172" s="0" t="n">
        <f aca="false">IF(V172="Y",[1]Parameters!$AA$2,1)</f>
        <v>1.5</v>
      </c>
      <c r="AK172" s="22" t="n">
        <f aca="false">IF(W172="Y", INDEX('[1]Bieu phi VCX'!$AE$8:$AE$33,MATCH(E172,'[1]Bieu phi VCX'!$A$8:$A$33,0),0),0)</f>
        <v>0.0015</v>
      </c>
      <c r="AL172" s="22" t="n">
        <f aca="false">IF(X172="Y",IF(AB172&lt;120,IF(OR(E172='[1]Bieu phi VCX'!$A$24,E172='[1]Bieu phi VCX'!$A$25,E172='[1]Bieu phi VCX'!$A$27),0.2%,IF(OR(AND(OR(H172="SEDAN",H172="HATCHBACK"),J172&gt;[1]Parameters!$AB$2),AND(OR(H172="SEDAN",H172="HATCHBACK"),I172="GERMANY")),INDEX('[1]Bieu phi VCX'!$AF$8:$AF$33,MATCH(E172,'[1]Bieu phi VCX'!$A$8:$A$33,0),0),INDEX('[1]Bieu phi VCX'!$AG$8:$AG$33,MATCH(E172,'[1]Bieu phi VCX'!$A$8:$A$33,0),0))),INDEX('[1]Bieu phi VCX'!$AH$8:$AH$33,MATCH(E172,'[1]Bieu phi VCX'!$A$8:$A$33,0),0)),0)</f>
        <v>0.0015</v>
      </c>
      <c r="AM172" s="22" t="n">
        <f aca="false">IF(Y172="Y",IF(P172-O172&gt;[1]Parameters!$AC$2,1.5%*15/365,1.5%*(P172-O172)/365),0)</f>
        <v>0.000616438356164384</v>
      </c>
      <c r="AN172" s="24" t="n">
        <f aca="false">IF(Z172="Y",[1]Parameters!$AD$2,0)</f>
        <v>0.003</v>
      </c>
      <c r="AO172" s="25" t="n">
        <f aca="false">IF(P172&lt;=AA172,VLOOKUP(DATEDIF(O172,P172,"m"),[1]Parameters!$L$2:$M$6,2,1),(DATEDIF(O172,P172,"m")+1)/12)</f>
        <v>1</v>
      </c>
      <c r="AP172" s="26" t="n">
        <f aca="false">(AJ172*(SUM(AD172,AE172,AF172,AH172,AI172,AK172,AL172,AN172)*K172+AG172)+AM172*K172)*AO172</f>
        <v>9361643.83561644</v>
      </c>
      <c r="AQ172" s="27" t="s">
        <v>607</v>
      </c>
    </row>
    <row r="173" customFormat="false" ht="13.8" hidden="false" customHeight="false" outlineLevel="0" collapsed="false">
      <c r="A173" s="17"/>
      <c r="B173" s="17" t="s">
        <v>608</v>
      </c>
      <c r="C173" s="0" t="s">
        <v>520</v>
      </c>
      <c r="D173" s="17" t="s">
        <v>538</v>
      </c>
      <c r="E173" s="18" t="s">
        <v>625</v>
      </c>
      <c r="F173" s="19" t="n">
        <v>8</v>
      </c>
      <c r="G173" s="18" t="s">
        <v>602</v>
      </c>
      <c r="H173" s="18" t="s">
        <v>47</v>
      </c>
      <c r="I173" s="18" t="s">
        <v>626</v>
      </c>
      <c r="J173" s="19" t="n">
        <v>400000000</v>
      </c>
      <c r="K173" s="19" t="n">
        <v>100000000</v>
      </c>
      <c r="L173" s="0" t="n">
        <v>2017</v>
      </c>
      <c r="M173" s="20" t="n">
        <v>42736</v>
      </c>
      <c r="N173" s="20" t="n">
        <v>43831</v>
      </c>
      <c r="O173" s="20" t="n">
        <v>43831</v>
      </c>
      <c r="P173" s="20" t="n">
        <v>44196</v>
      </c>
      <c r="Q173" s="21" t="s">
        <v>605</v>
      </c>
      <c r="R173" s="21" t="s">
        <v>605</v>
      </c>
      <c r="S173" s="19" t="n">
        <v>15000000</v>
      </c>
      <c r="T173" s="21" t="s">
        <v>605</v>
      </c>
      <c r="U173" s="21" t="s">
        <v>605</v>
      </c>
      <c r="V173" s="21" t="s">
        <v>605</v>
      </c>
      <c r="W173" s="21" t="s">
        <v>605</v>
      </c>
      <c r="X173" s="21" t="s">
        <v>605</v>
      </c>
      <c r="Y173" s="21" t="s">
        <v>605</v>
      </c>
      <c r="Z173" s="21" t="s">
        <v>605</v>
      </c>
      <c r="AA173" s="20" t="n">
        <f aca="false">DATE(YEAR(O173)+1,MONTH(O173),DAY(O173))</f>
        <v>44197</v>
      </c>
      <c r="AB173" s="0" t="n">
        <f aca="false">IF(G173="Trong nước", DATEDIF(DATE(YEAR(M173),MONTH(M173),1),DATE(YEAR(N173),MONTH(N173),1),"m"), DATEDIF(DATE(L173,1,1),DATE(YEAR(N173),MONTH(N173),1),"m"))</f>
        <v>36</v>
      </c>
      <c r="AC173" s="0" t="str">
        <f aca="false">VLOOKUP(AB173,[1]Parameters!$A$2:$B$6,2,1)</f>
        <v>36-72</v>
      </c>
      <c r="AD173" s="22" t="n">
        <f aca="false">IF(J173&lt;=[1]Parameters!$Y$2,INDEX('[1]Bieu phi VCX'!$D$8:$N$33,MATCH(E173,'[1]Bieu phi VCX'!$A$8:$A$33,0),MATCH(AC173,'[1]Bieu phi VCX'!$D$7:$I$7,)),INDEX('[1]Bieu phi VCX'!$J$8:$O$33,MATCH(E173,'[1]Bieu phi VCX'!$A$8:$A$33,0),MATCH(AC173,'[1]Bieu phi VCX'!$J$7:$O$7,)))</f>
        <v>0.019</v>
      </c>
      <c r="AE173" s="22" t="n">
        <f aca="false">IF(Q173="Y",[1]Parameters!$Z$2,0)</f>
        <v>0.0005</v>
      </c>
      <c r="AF173" s="22" t="n">
        <f aca="false">IF(R173="Y", INDEX('[1]Bieu phi VCX'!$R$8:$W$33,MATCH(E173,'[1]Bieu phi VCX'!$A$8:$A$33,0),MATCH(AC173,'[1]Bieu phi VCX'!$R$7:$V$7,0)), 0)</f>
        <v>0.001</v>
      </c>
      <c r="AG173" s="19" t="n">
        <f aca="false">VLOOKUP(S173,[1]Parameters!$F$2:$G$5,2,0)</f>
        <v>2000000</v>
      </c>
      <c r="AH173" s="22" t="n">
        <f aca="false">IF(T173="Y", INDEX('[1]Bieu phi VCX'!$X$8:$AB$33,MATCH(E173,'[1]Bieu phi VCX'!$A$8:$A$33,0),MATCH(AC173,'[1]Bieu phi VCX'!$X$7:$AB$7,0)),0)</f>
        <v>0.002</v>
      </c>
      <c r="AI173" s="23" t="n">
        <f aca="false">IF(U173="Y",INDEX('[1]Bieu phi VCX'!$AJ$8:$AL$33,MATCH(E173,'[1]Bieu phi VCX'!$A$8:$A$33,0),MATCH(VLOOKUP(F173,[1]Parameters!$I$2:$J$4,2),'[1]Bieu phi VCX'!$AJ$7:$AL$7,0))-AD173, 0)</f>
        <v>0.021</v>
      </c>
      <c r="AJ173" s="0" t="n">
        <f aca="false">IF(V173="Y",[1]Parameters!$AA$2,1)</f>
        <v>1.5</v>
      </c>
      <c r="AK173" s="22" t="n">
        <f aca="false">IF(W173="Y", INDEX('[1]Bieu phi VCX'!$AE$8:$AE$33,MATCH(E173,'[1]Bieu phi VCX'!$A$8:$A$33,0),0),0)</f>
        <v>0.0015</v>
      </c>
      <c r="AL173" s="22" t="n">
        <f aca="false">IF(X173="Y",IF(AB173&lt;120,IF(OR(E173='[1]Bieu phi VCX'!$A$24,E173='[1]Bieu phi VCX'!$A$25,E173='[1]Bieu phi VCX'!$A$27),0.2%,IF(OR(AND(OR(H173="SEDAN",H173="HATCHBACK"),J173&gt;[1]Parameters!$AB$2),AND(OR(H173="SEDAN",H173="HATCHBACK"),I173="GERMANY")),INDEX('[1]Bieu phi VCX'!$AF$8:$AF$33,MATCH(E173,'[1]Bieu phi VCX'!$A$8:$A$33,0),0),INDEX('[1]Bieu phi VCX'!$AG$8:$AG$33,MATCH(E173,'[1]Bieu phi VCX'!$A$8:$A$33,0),0))),INDEX('[1]Bieu phi VCX'!$AH$8:$AH$33,MATCH(E173,'[1]Bieu phi VCX'!$A$8:$A$33,0),0)),0)</f>
        <v>0.0015</v>
      </c>
      <c r="AM173" s="22" t="n">
        <f aca="false">IF(Y173="Y",IF(P173-O173&gt;[1]Parameters!$AC$2,1.5%*15/365,1.5%*(P173-O173)/365),0)</f>
        <v>0.000616438356164384</v>
      </c>
      <c r="AN173" s="24" t="n">
        <f aca="false">IF(Z173="Y",[1]Parameters!$AD$2,0)</f>
        <v>0.003</v>
      </c>
      <c r="AO173" s="25" t="n">
        <f aca="false">IF(P173&lt;=AA173,VLOOKUP(DATEDIF(O173,P173,"m"),[1]Parameters!$L$2:$M$6,2,1),(DATEDIF(O173,P173,"m")+1)/12)</f>
        <v>1</v>
      </c>
      <c r="AP173" s="26" t="n">
        <f aca="false">(AJ173*(SUM(AD173,AE173,AF173,AH173,AI173,AK173,AL173,AN173)*K173+AG173)+AM173*K173)*AO173</f>
        <v>10486643.8356164</v>
      </c>
      <c r="AQ173" s="27" t="s">
        <v>607</v>
      </c>
    </row>
    <row r="174" customFormat="false" ht="13.8" hidden="false" customHeight="false" outlineLevel="0" collapsed="false">
      <c r="A174" s="17"/>
      <c r="B174" s="17" t="s">
        <v>609</v>
      </c>
      <c r="C174" s="0" t="s">
        <v>520</v>
      </c>
      <c r="D174" s="17" t="s">
        <v>538</v>
      </c>
      <c r="E174" s="18" t="s">
        <v>625</v>
      </c>
      <c r="F174" s="19" t="n">
        <v>8</v>
      </c>
      <c r="G174" s="18" t="s">
        <v>602</v>
      </c>
      <c r="H174" s="18" t="s">
        <v>47</v>
      </c>
      <c r="I174" s="18" t="s">
        <v>626</v>
      </c>
      <c r="J174" s="19" t="n">
        <v>400000000</v>
      </c>
      <c r="K174" s="19" t="n">
        <v>100000000</v>
      </c>
      <c r="L174" s="0" t="n">
        <v>2014</v>
      </c>
      <c r="M174" s="20" t="n">
        <v>41640</v>
      </c>
      <c r="N174" s="20" t="n">
        <v>43831</v>
      </c>
      <c r="O174" s="20" t="n">
        <v>43831</v>
      </c>
      <c r="P174" s="20" t="n">
        <v>44196</v>
      </c>
      <c r="Q174" s="21" t="s">
        <v>605</v>
      </c>
      <c r="R174" s="21" t="s">
        <v>605</v>
      </c>
      <c r="S174" s="19" t="n">
        <v>21000000</v>
      </c>
      <c r="T174" s="21" t="s">
        <v>605</v>
      </c>
      <c r="U174" s="21" t="s">
        <v>605</v>
      </c>
      <c r="V174" s="21" t="s">
        <v>605</v>
      </c>
      <c r="W174" s="21" t="s">
        <v>605</v>
      </c>
      <c r="X174" s="21" t="s">
        <v>605</v>
      </c>
      <c r="Y174" s="21" t="s">
        <v>605</v>
      </c>
      <c r="Z174" s="21" t="s">
        <v>605</v>
      </c>
      <c r="AA174" s="20" t="n">
        <f aca="false">DATE(YEAR(O174)+1,MONTH(O174),DAY(O174))</f>
        <v>44197</v>
      </c>
      <c r="AB174" s="0" t="n">
        <f aca="false">IF(G174="Trong nước", DATEDIF(DATE(YEAR(M174),MONTH(M174),1),DATE(YEAR(N174),MONTH(N174),1),"m"), DATEDIF(DATE(L174,1,1),DATE(YEAR(N174),MONTH(N174),1),"m"))</f>
        <v>72</v>
      </c>
      <c r="AC174" s="0" t="str">
        <f aca="false">VLOOKUP(AB174,[1]Parameters!$A$2:$B$6,2,1)</f>
        <v>72-120</v>
      </c>
      <c r="AD174" s="22" t="n">
        <f aca="false">IF(J174&lt;=[1]Parameters!$Y$2,INDEX('[1]Bieu phi VCX'!$D$8:$N$33,MATCH(E174,'[1]Bieu phi VCX'!$A$8:$A$33,0),MATCH(AC174,'[1]Bieu phi VCX'!$D$7:$I$7,)),INDEX('[1]Bieu phi VCX'!$J$8:$O$33,MATCH(E174,'[1]Bieu phi VCX'!$A$8:$A$33,0),MATCH(AC174,'[1]Bieu phi VCX'!$J$7:$O$7,)))</f>
        <v>0.022</v>
      </c>
      <c r="AE174" s="22" t="n">
        <f aca="false">IF(Q174="Y",[1]Parameters!$Z$2,0)</f>
        <v>0.0005</v>
      </c>
      <c r="AF174" s="22" t="n">
        <f aca="false">IF(R174="Y", INDEX('[1]Bieu phi VCX'!$R$8:$W$33,MATCH(E174,'[1]Bieu phi VCX'!$A$8:$A$33,0),MATCH(AC174,'[1]Bieu phi VCX'!$R$7:$V$7,0)), 0)</f>
        <v>0.002</v>
      </c>
      <c r="AG174" s="19" t="n">
        <f aca="false">VLOOKUP(S174,[1]Parameters!$F$2:$G$5,2,0)</f>
        <v>3400000</v>
      </c>
      <c r="AH174" s="22" t="n">
        <f aca="false">IF(T174="Y", INDEX('[1]Bieu phi VCX'!$X$8:$AB$33,MATCH(E174,'[1]Bieu phi VCX'!$A$8:$A$33,0),MATCH(AC174,'[1]Bieu phi VCX'!$X$7:$AB$7,0)),0)</f>
        <v>0.003</v>
      </c>
      <c r="AI174" s="23" t="n">
        <f aca="false">IF(U174="Y",INDEX('[1]Bieu phi VCX'!$AJ$8:$AL$33,MATCH(E174,'[1]Bieu phi VCX'!$A$8:$A$33,0),MATCH(VLOOKUP(F174,[1]Parameters!$I$2:$J$4,2),'[1]Bieu phi VCX'!$AJ$7:$AL$7,0))-AD174, 0)</f>
        <v>0.018</v>
      </c>
      <c r="AJ174" s="0" t="n">
        <f aca="false">IF(V174="Y",[1]Parameters!$AA$2,1)</f>
        <v>1.5</v>
      </c>
      <c r="AK174" s="22" t="n">
        <f aca="false">IF(W174="Y", INDEX('[1]Bieu phi VCX'!$AE$8:$AE$33,MATCH(E174,'[1]Bieu phi VCX'!$A$8:$A$33,0),0),0)</f>
        <v>0.0015</v>
      </c>
      <c r="AL174" s="22" t="n">
        <f aca="false">IF(X174="Y",IF(AB174&lt;120,IF(OR(E174='[1]Bieu phi VCX'!$A$24,E174='[1]Bieu phi VCX'!$A$25,E174='[1]Bieu phi VCX'!$A$27),0.2%,IF(OR(AND(OR(H174="SEDAN",H174="HATCHBACK"),J174&gt;[1]Parameters!$AB$2),AND(OR(H174="SEDAN",H174="HATCHBACK"),I174="GERMANY")),INDEX('[1]Bieu phi VCX'!$AF$8:$AF$33,MATCH(E174,'[1]Bieu phi VCX'!$A$8:$A$33,0),0),INDEX('[1]Bieu phi VCX'!$AG$8:$AG$33,MATCH(E174,'[1]Bieu phi VCX'!$A$8:$A$33,0),0))),INDEX('[1]Bieu phi VCX'!$AH$8:$AH$33,MATCH(E174,'[1]Bieu phi VCX'!$A$8:$A$33,0),0)),0)</f>
        <v>0.0015</v>
      </c>
      <c r="AM174" s="22" t="n">
        <f aca="false">IF(Y174="Y",IF(P174-O174&gt;[1]Parameters!$AC$2,1.5%*15/365,1.5%*(P174-O174)/365),0)</f>
        <v>0.000616438356164384</v>
      </c>
      <c r="AN174" s="24" t="n">
        <f aca="false">IF(Z174="Y",[1]Parameters!$AD$2,0)</f>
        <v>0.003</v>
      </c>
      <c r="AO174" s="25" t="n">
        <f aca="false">IF(P174&lt;=AA174,VLOOKUP(DATEDIF(O174,P174,"m"),[1]Parameters!$L$2:$M$6,2,1),(DATEDIF(O174,P174,"m")+1)/12)</f>
        <v>1</v>
      </c>
      <c r="AP174" s="26" t="n">
        <f aca="false">(AJ174*(SUM(AD174,AE174,AF174,AH174,AI174,AK174,AL174,AN174)*K174+AG174)+AM174*K174)*AO174</f>
        <v>12886643.8356164</v>
      </c>
      <c r="AQ174" s="27" t="s">
        <v>607</v>
      </c>
    </row>
    <row r="175" customFormat="false" ht="13.8" hidden="false" customHeight="false" outlineLevel="0" collapsed="false">
      <c r="A175" s="17"/>
      <c r="B175" s="17" t="s">
        <v>610</v>
      </c>
      <c r="C175" s="0" t="s">
        <v>520</v>
      </c>
      <c r="D175" s="17" t="s">
        <v>538</v>
      </c>
      <c r="E175" s="18" t="s">
        <v>625</v>
      </c>
      <c r="F175" s="19" t="n">
        <v>8</v>
      </c>
      <c r="G175" s="18" t="s">
        <v>602</v>
      </c>
      <c r="H175" s="18" t="s">
        <v>47</v>
      </c>
      <c r="I175" s="18" t="s">
        <v>626</v>
      </c>
      <c r="J175" s="19" t="n">
        <v>400000000</v>
      </c>
      <c r="K175" s="19" t="n">
        <v>100000000</v>
      </c>
      <c r="L175" s="0" t="n">
        <v>2010</v>
      </c>
      <c r="M175" s="20" t="n">
        <v>40179</v>
      </c>
      <c r="N175" s="20" t="n">
        <v>43831</v>
      </c>
      <c r="O175" s="20" t="n">
        <v>43831</v>
      </c>
      <c r="P175" s="20" t="n">
        <v>44196</v>
      </c>
      <c r="Q175" s="21" t="s">
        <v>605</v>
      </c>
      <c r="R175" s="21" t="s">
        <v>605</v>
      </c>
      <c r="S175" s="19" t="n">
        <v>9000000</v>
      </c>
      <c r="T175" s="21" t="s">
        <v>605</v>
      </c>
      <c r="U175" s="21" t="s">
        <v>605</v>
      </c>
      <c r="V175" s="21" t="s">
        <v>605</v>
      </c>
      <c r="W175" s="21" t="s">
        <v>605</v>
      </c>
      <c r="X175" s="21" t="s">
        <v>605</v>
      </c>
      <c r="Y175" s="21" t="s">
        <v>605</v>
      </c>
      <c r="Z175" s="21" t="s">
        <v>605</v>
      </c>
      <c r="AA175" s="20" t="n">
        <f aca="false">DATE(YEAR(O175)+1,MONTH(O175),DAY(O175))</f>
        <v>44197</v>
      </c>
      <c r="AB175" s="0" t="n">
        <f aca="false">IF(G175="Trong nước", DATEDIF(DATE(YEAR(M175),MONTH(M175),1),DATE(YEAR(N175),MONTH(N175),1),"m"), DATEDIF(DATE(L175,1,1),DATE(YEAR(N175),MONTH(N175),1),"m"))</f>
        <v>120</v>
      </c>
      <c r="AC175" s="0" t="str">
        <f aca="false">VLOOKUP(AB175,[1]Parameters!$A$2:$B$6,2,1)</f>
        <v>&gt;=120</v>
      </c>
      <c r="AD175" s="22" t="n">
        <f aca="false">IF(J175&lt;=[1]Parameters!$Y$2,INDEX('[1]Bieu phi VCX'!$D$8:$N$33,MATCH(E175,'[1]Bieu phi VCX'!$A$8:$A$33,0),MATCH(AC175,'[1]Bieu phi VCX'!$D$7:$I$7,)),INDEX('[1]Bieu phi VCX'!$J$8:$O$33,MATCH(E175,'[1]Bieu phi VCX'!$A$8:$A$33,0),MATCH(AC175,'[1]Bieu phi VCX'!$J$7:$O$7,)))</f>
        <v>0.025</v>
      </c>
      <c r="AE175" s="22" t="n">
        <f aca="false">IF(Q175="Y",[1]Parameters!$Z$2,0)</f>
        <v>0.0005</v>
      </c>
      <c r="AF175" s="22" t="n">
        <f aca="false">IF(R175="Y", INDEX('[1]Bieu phi VCX'!$R$8:$W$33,MATCH(E175,'[1]Bieu phi VCX'!$A$8:$A$33,0),MATCH(AC175,'[1]Bieu phi VCX'!$R$7:$V$7,0)), 0)</f>
        <v>0.003</v>
      </c>
      <c r="AG175" s="19" t="n">
        <f aca="false">VLOOKUP(S175,[1]Parameters!$F$2:$G$5,2,0)</f>
        <v>1400000</v>
      </c>
      <c r="AH175" s="22" t="n">
        <f aca="false">IF(T175="Y", INDEX('[1]Bieu phi VCX'!$X$8:$AB$33,MATCH(E175,'[1]Bieu phi VCX'!$A$8:$A$33,0),MATCH(AC175,'[1]Bieu phi VCX'!$X$7:$AB$7,0)),0)</f>
        <v>0.004</v>
      </c>
      <c r="AI175" s="23" t="n">
        <f aca="false">IF(U175="Y",INDEX('[1]Bieu phi VCX'!$AJ$8:$AL$33,MATCH(E175,'[1]Bieu phi VCX'!$A$8:$A$33,0),MATCH(VLOOKUP(F175,[1]Parameters!$I$2:$J$4,2),'[1]Bieu phi VCX'!$AJ$7:$AL$7,0))-AD175, 0)</f>
        <v>0.015</v>
      </c>
      <c r="AJ175" s="0" t="n">
        <f aca="false">IF(V175="Y",[1]Parameters!$AA$2,1)</f>
        <v>1.5</v>
      </c>
      <c r="AK175" s="22" t="n">
        <f aca="false">IF(W175="Y", INDEX('[1]Bieu phi VCX'!$AE$8:$AE$33,MATCH(E175,'[1]Bieu phi VCX'!$A$8:$A$33,0),0),0)</f>
        <v>0.0015</v>
      </c>
      <c r="AL175" s="22" t="n">
        <f aca="false">IF(X175="Y",IF(AB175&lt;120,IF(OR(E175='[1]Bieu phi VCX'!$A$24,E175='[1]Bieu phi VCX'!$A$25,E175='[1]Bieu phi VCX'!$A$27),0.2%,IF(OR(AND(OR(H175="SEDAN",H175="HATCHBACK"),J175&gt;[1]Parameters!$AB$2),AND(OR(H175="SEDAN",H175="HATCHBACK"),I175="GERMANY")),INDEX('[1]Bieu phi VCX'!$AF$8:$AF$33,MATCH(E175,'[1]Bieu phi VCX'!$A$8:$A$33,0),0),INDEX('[1]Bieu phi VCX'!$AG$8:$AG$33,MATCH(E175,'[1]Bieu phi VCX'!$A$8:$A$33,0),0))),INDEX('[1]Bieu phi VCX'!$AH$8:$AH$33,MATCH(E175,'[1]Bieu phi VCX'!$A$8:$A$33,0),0)),0)</f>
        <v>0.0015</v>
      </c>
      <c r="AM175" s="22" t="n">
        <f aca="false">IF(Y175="Y",IF(P175-O175&gt;[1]Parameters!$AC$2,1.5%*15/365,1.5%*(P175-O175)/365),0)</f>
        <v>0.000616438356164384</v>
      </c>
      <c r="AN175" s="24" t="n">
        <f aca="false">IF(Z175="Y",[1]Parameters!$AD$2,0)</f>
        <v>0.003</v>
      </c>
      <c r="AO175" s="25" t="n">
        <f aca="false">IF(P175&lt;=AA175,VLOOKUP(DATEDIF(O175,P175,"m"),[1]Parameters!$L$2:$M$6,2,1),(DATEDIF(O175,P175,"m")+1)/12)</f>
        <v>1</v>
      </c>
      <c r="AP175" s="26" t="n">
        <f aca="false">(AJ175*(SUM(AD175,AE175,AF175,AH175,AI175,AK175,AL175,AN175)*K175+AG175)+AM175*K175)*AO175</f>
        <v>10186643.8356164</v>
      </c>
      <c r="AQ175" s="27" t="s">
        <v>607</v>
      </c>
    </row>
    <row r="176" customFormat="false" ht="13.8" hidden="false" customHeight="false" outlineLevel="0" collapsed="false">
      <c r="A176" s="17"/>
      <c r="B176" s="17" t="s">
        <v>611</v>
      </c>
      <c r="C176" s="0" t="s">
        <v>520</v>
      </c>
      <c r="D176" s="17" t="s">
        <v>538</v>
      </c>
      <c r="E176" s="18" t="s">
        <v>625</v>
      </c>
      <c r="F176" s="19" t="n">
        <v>8</v>
      </c>
      <c r="G176" s="18" t="s">
        <v>602</v>
      </c>
      <c r="H176" s="18" t="s">
        <v>47</v>
      </c>
      <c r="I176" s="18" t="s">
        <v>626</v>
      </c>
      <c r="J176" s="19" t="n">
        <v>400000000</v>
      </c>
      <c r="K176" s="19" t="n">
        <v>100000000</v>
      </c>
      <c r="L176" s="0" t="n">
        <v>2005</v>
      </c>
      <c r="M176" s="20" t="n">
        <v>38353</v>
      </c>
      <c r="N176" s="20" t="n">
        <v>43831</v>
      </c>
      <c r="O176" s="20" t="n">
        <v>43831</v>
      </c>
      <c r="P176" s="20" t="n">
        <v>44196</v>
      </c>
      <c r="Q176" s="21" t="s">
        <v>605</v>
      </c>
      <c r="R176" s="21" t="s">
        <v>605</v>
      </c>
      <c r="S176" s="19" t="n">
        <v>9000000</v>
      </c>
      <c r="T176" s="21" t="s">
        <v>605</v>
      </c>
      <c r="U176" s="21" t="s">
        <v>605</v>
      </c>
      <c r="V176" s="21" t="s">
        <v>605</v>
      </c>
      <c r="W176" s="21" t="s">
        <v>605</v>
      </c>
      <c r="X176" s="21" t="s">
        <v>605</v>
      </c>
      <c r="Y176" s="21" t="s">
        <v>605</v>
      </c>
      <c r="Z176" s="21" t="s">
        <v>605</v>
      </c>
      <c r="AA176" s="20" t="n">
        <f aca="false">DATE(YEAR(O176)+1,MONTH(O176),DAY(O176))</f>
        <v>44197</v>
      </c>
      <c r="AB176" s="0" t="n">
        <f aca="false">IF(G176="Trong nước", DATEDIF(DATE(YEAR(M176),MONTH(M176),1),DATE(YEAR(N176),MONTH(N176),1),"m"), DATEDIF(DATE(L176,1,1),DATE(YEAR(N176),MONTH(N176),1),"m"))</f>
        <v>180</v>
      </c>
      <c r="AC176" s="0" t="str">
        <f aca="false">VLOOKUP(AB176,[1]Parameters!$A$2:$B$7,2,1)</f>
        <v>&gt;=180</v>
      </c>
      <c r="AD176" s="22" t="n">
        <f aca="false">IF(J176&lt;=[1]Parameters!$Y$2,INDEX('[1]Bieu phi VCX'!$D$8:$N$33,MATCH(E176,'[1]Bieu phi VCX'!$A$8:$A$33,0),MATCH(AC176,'[1]Bieu phi VCX'!$D$7:$I$7,)),INDEX('[1]Bieu phi VCX'!$J$8:$O$33,MATCH(E176,'[1]Bieu phi VCX'!$A$8:$A$33,0),MATCH(AC176,'[1]Bieu phi VCX'!$J$7:$O$7,)))</f>
        <v>0.025</v>
      </c>
      <c r="AE176" s="22" t="n">
        <f aca="false">IF(Q176="Y",[1]Parameters!$Z$2,0)</f>
        <v>0.0005</v>
      </c>
      <c r="AF176" s="22" t="n">
        <f aca="false">IF(R176="Y", INDEX('[1]Bieu phi VCX'!$R$8:$W$33,MATCH(E176,'[1]Bieu phi VCX'!$A$8:$A$33,0),MATCH(AC176,'[1]Bieu phi VCX'!$R$7:$W$7,0)), 0)</f>
        <v>0.004</v>
      </c>
      <c r="AG176" s="19" t="n">
        <f aca="false">VLOOKUP(S176,[1]Parameters!$F$2:$G$5,2,0)</f>
        <v>1400000</v>
      </c>
      <c r="AH176" s="22" t="n">
        <f aca="false">IF(T176="Y", INDEX('[1]Bieu phi VCX'!$X$8:$AC$33,MATCH(E176,'[1]Bieu phi VCX'!$A$8:$A$33,0),MATCH(AC176,'[1]Bieu phi VCX'!$X$7:$AC$7,0)),0)</f>
        <v>0.004</v>
      </c>
      <c r="AI176" s="23" t="n">
        <f aca="false">IF(U176="Y",INDEX('[1]Bieu phi VCX'!$AJ$8:$AL$33,MATCH(E176,'[1]Bieu phi VCX'!$A$8:$A$33,0),MATCH(VLOOKUP(F176,[1]Parameters!$I$2:$J$4,2),'[1]Bieu phi VCX'!$AJ$7:$AL$7,0))-AD176, 0)</f>
        <v>0.015</v>
      </c>
      <c r="AJ176" s="0" t="n">
        <f aca="false">IF(V176="Y",[1]Parameters!$AA$2,1)</f>
        <v>1.5</v>
      </c>
      <c r="AK176" s="22" t="n">
        <f aca="false">IF(W176="Y", INDEX('[1]Bieu phi VCX'!$AE$8:$AE$33,MATCH(E176,'[1]Bieu phi VCX'!$A$8:$A$33,0),0),0)</f>
        <v>0.0015</v>
      </c>
      <c r="AL176" s="22" t="n">
        <f aca="false">IF(X176="Y",IF(AB176&lt;120,IF(OR(E176='[1]Bieu phi VCX'!$A$24,E176='[1]Bieu phi VCX'!$A$25,E176='[1]Bieu phi VCX'!$A$27),0.2%,IF(OR(AND(OR(H176="SEDAN",H176="HATCHBACK"),J176&gt;[1]Parameters!$AB$2),AND(OR(H176="SEDAN",H176="HATCHBACK"),I176="GERMANY")),INDEX('[1]Bieu phi VCX'!$AF$8:$AF$33,MATCH(E176,'[1]Bieu phi VCX'!$A$8:$A$33,0),0),INDEX('[1]Bieu phi VCX'!$AG$8:$AG$33,MATCH(E176,'[1]Bieu phi VCX'!$A$8:$A$33,0),0))),INDEX('[1]Bieu phi VCX'!$AH$8:$AH$33,MATCH(E176,'[1]Bieu phi VCX'!$A$8:$A$33,0),0)),0)</f>
        <v>0.0015</v>
      </c>
      <c r="AM176" s="22" t="n">
        <f aca="false">IF(Y176="Y",IF(P176-O176&gt;[1]Parameters!$AC$2,1.5%*15/365,1.5%*(P176-O176)/365),0)</f>
        <v>0.000616438356164384</v>
      </c>
      <c r="AN176" s="24" t="n">
        <f aca="false">IF(Z176="Y",[1]Parameters!$AD$2,0)</f>
        <v>0.003</v>
      </c>
      <c r="AO176" s="25" t="n">
        <f aca="false">IF(P176&lt;=AA176,VLOOKUP(DATEDIF(O176,P176,"m"),[1]Parameters!$L$2:$M$6,2,1),(DATEDIF(O176,P176,"m")+1)/12)</f>
        <v>1</v>
      </c>
      <c r="AP176" s="26" t="n">
        <f aca="false">(AJ176*(SUM(AD176,AE176,AF176,AH176,AI176,AK176,AL176,AN176)*K176+AG176)+AM176*K176)*AO176</f>
        <v>10336643.8356164</v>
      </c>
      <c r="AQ176" s="27" t="s">
        <v>607</v>
      </c>
    </row>
    <row r="177" customFormat="false" ht="13.8" hidden="false" customHeight="false" outlineLevel="0" collapsed="false">
      <c r="A177" s="17" t="s">
        <v>613</v>
      </c>
      <c r="B177" s="17" t="s">
        <v>600</v>
      </c>
      <c r="C177" s="0" t="s">
        <v>520</v>
      </c>
      <c r="D177" s="17" t="s">
        <v>538</v>
      </c>
      <c r="E177" s="18" t="s">
        <v>625</v>
      </c>
      <c r="F177" s="19" t="n">
        <v>8</v>
      </c>
      <c r="G177" s="18" t="s">
        <v>602</v>
      </c>
      <c r="H177" s="18" t="s">
        <v>47</v>
      </c>
      <c r="I177" s="18" t="s">
        <v>626</v>
      </c>
      <c r="J177" s="19" t="n">
        <v>410000000</v>
      </c>
      <c r="K177" s="19" t="n">
        <v>400000000</v>
      </c>
      <c r="L177" s="0" t="n">
        <v>2020</v>
      </c>
      <c r="M177" s="20" t="n">
        <v>43831</v>
      </c>
      <c r="N177" s="20" t="n">
        <v>43831</v>
      </c>
      <c r="O177" s="20" t="n">
        <v>43831</v>
      </c>
      <c r="P177" s="20" t="n">
        <v>44196</v>
      </c>
      <c r="Q177" s="21" t="s">
        <v>605</v>
      </c>
      <c r="R177" s="21" t="s">
        <v>605</v>
      </c>
      <c r="S177" s="19" t="s">
        <v>606</v>
      </c>
      <c r="T177" s="21" t="s">
        <v>605</v>
      </c>
      <c r="U177" s="21" t="s">
        <v>605</v>
      </c>
      <c r="V177" s="21" t="s">
        <v>605</v>
      </c>
      <c r="W177" s="21" t="s">
        <v>605</v>
      </c>
      <c r="X177" s="21" t="s">
        <v>605</v>
      </c>
      <c r="Y177" s="21" t="s">
        <v>605</v>
      </c>
      <c r="Z177" s="21" t="s">
        <v>605</v>
      </c>
      <c r="AA177" s="20" t="n">
        <f aca="false">DATE(YEAR(O177)+1,MONTH(O177),DAY(O177))</f>
        <v>44197</v>
      </c>
      <c r="AB177" s="0" t="n">
        <f aca="false">IF(G177="Trong nước", DATEDIF(DATE(YEAR(M177),MONTH(M177),1),DATE(YEAR(N177),MONTH(N177),1),"m"), DATEDIF(DATE(L177,1,1),DATE(YEAR(N177),MONTH(N177),1),"m"))</f>
        <v>0</v>
      </c>
      <c r="AC177" s="0" t="str">
        <f aca="false">VLOOKUP(AB177,[1]Parameters!$A$2:$B$6,2,1)</f>
        <v>&lt;6</v>
      </c>
      <c r="AD177" s="22" t="n">
        <f aca="false">IF(J177&lt;=[1]Parameters!$Y$2,INDEX('[1]Bieu phi VCX'!$D$8:$N$33,MATCH(E177,'[1]Bieu phi VCX'!$A$8:$A$33,0),MATCH(AC177,'[1]Bieu phi VCX'!$D$7:$I$7,)),INDEX('[1]Bieu phi VCX'!$J$8:$O$33,MATCH(E177,'[1]Bieu phi VCX'!$A$8:$A$33,0),MATCH(AC177,'[1]Bieu phi VCX'!$J$7:$O$7,)))</f>
        <v>0.015</v>
      </c>
      <c r="AE177" s="22" t="n">
        <f aca="false">IF(Q177="Y",[1]Parameters!$Z$2,0)</f>
        <v>0.0005</v>
      </c>
      <c r="AF177" s="22" t="n">
        <f aca="false">IF(R177="Y", INDEX('[1]Bieu phi VCX'!$R$8:$W$33,MATCH(E177,'[1]Bieu phi VCX'!$A$8:$A$33,0),MATCH(AC177,'[1]Bieu phi VCX'!$R$7:$V$7,0)), 0)</f>
        <v>0</v>
      </c>
      <c r="AG177" s="19" t="n">
        <f aca="false">VLOOKUP(S177,[1]Parameters!$F$2:$G$5,2,0)</f>
        <v>0</v>
      </c>
      <c r="AH177" s="22" t="n">
        <f aca="false">IF(T177="Y", INDEX('[1]Bieu phi VCX'!$X$8:$AB$33,MATCH(E177,'[1]Bieu phi VCX'!$A$8:$A$33,0),MATCH(AC177,'[1]Bieu phi VCX'!$X$7:$AB$7,0)),0)</f>
        <v>0.0015</v>
      </c>
      <c r="AI177" s="23" t="n">
        <f aca="false">IF(U177="Y",INDEX('[1]Bieu phi VCX'!$AJ$8:$AL$33,MATCH(E177,'[1]Bieu phi VCX'!$A$8:$A$33,0),MATCH(VLOOKUP(F177,[1]Parameters!$I$2:$J$4,2),'[1]Bieu phi VCX'!$AJ$7:$AL$7,0))-AD177, 0)</f>
        <v>0.025</v>
      </c>
      <c r="AJ177" s="0" t="n">
        <f aca="false">IF(V177="Y",[1]Parameters!$AA$2,1)</f>
        <v>1.5</v>
      </c>
      <c r="AK177" s="22" t="n">
        <f aca="false">IF(W177="Y", INDEX('[1]Bieu phi VCX'!$AE$8:$AE$33,MATCH(E177,'[1]Bieu phi VCX'!$A$8:$A$33,0),0),0)</f>
        <v>0.0015</v>
      </c>
      <c r="AL177" s="22" t="n">
        <f aca="false">IF(X177="Y",IF(AB177&lt;120,IF(OR(E177='[1]Bieu phi VCX'!$A$24,E177='[1]Bieu phi VCX'!$A$25,E177='[1]Bieu phi VCX'!$A$27),0.2%,IF(OR(AND(OR(H177="SEDAN",H177="HATCHBACK"),J177&gt;[1]Parameters!$AB$2),AND(OR(H177="SEDAN",H177="HATCHBACK"),I177="GERMANY")),INDEX('[1]Bieu phi VCX'!$AF$8:$AF$33,MATCH(E177,'[1]Bieu phi VCX'!$A$8:$A$33,0),0),INDEX('[1]Bieu phi VCX'!$AG$8:$AG$33,MATCH(E177,'[1]Bieu phi VCX'!$A$8:$A$33,0),0))),INDEX('[1]Bieu phi VCX'!$AH$8:$AH$33,MATCH(E177,'[1]Bieu phi VCX'!$A$8:$A$33,0),0)),0)</f>
        <v>0.0015</v>
      </c>
      <c r="AM177" s="22" t="n">
        <f aca="false">IF(Y177="Y",IF(P177-O177&gt;[1]Parameters!$AC$2,1.5%*15/365,1.5%*(P177-O177)/365),0)</f>
        <v>0.000616438356164384</v>
      </c>
      <c r="AN177" s="24" t="n">
        <f aca="false">IF(Z177="Y",[1]Parameters!$AD$2,0)</f>
        <v>0.003</v>
      </c>
      <c r="AO177" s="25" t="n">
        <f aca="false">IF(P177&lt;=AA177,VLOOKUP(DATEDIF(O177,P177,"m"),[1]Parameters!$L$2:$M$6,2,1),(DATEDIF(O177,P177,"m")+1)/12)</f>
        <v>1</v>
      </c>
      <c r="AP177" s="26" t="n">
        <f aca="false">(AJ177*(SUM(AD177,AE177,AF177,AH177,AI177,AK177,AL177,AN177)*K177+AG177)+AM177*K177)*AO177</f>
        <v>29046575.3424658</v>
      </c>
      <c r="AQ177" s="27" t="s">
        <v>607</v>
      </c>
    </row>
    <row r="178" customFormat="false" ht="13.8" hidden="false" customHeight="false" outlineLevel="0" collapsed="false">
      <c r="A178" s="17"/>
      <c r="B178" s="17" t="s">
        <v>608</v>
      </c>
      <c r="C178" s="0" t="s">
        <v>520</v>
      </c>
      <c r="D178" s="17" t="s">
        <v>538</v>
      </c>
      <c r="E178" s="18" t="s">
        <v>625</v>
      </c>
      <c r="F178" s="19" t="n">
        <v>8</v>
      </c>
      <c r="G178" s="18" t="s">
        <v>602</v>
      </c>
      <c r="H178" s="18" t="s">
        <v>47</v>
      </c>
      <c r="I178" s="18" t="s">
        <v>626</v>
      </c>
      <c r="J178" s="19" t="n">
        <v>500000000</v>
      </c>
      <c r="K178" s="19" t="n">
        <v>400000000</v>
      </c>
      <c r="L178" s="0" t="n">
        <v>2017</v>
      </c>
      <c r="M178" s="20" t="n">
        <v>42736</v>
      </c>
      <c r="N178" s="20" t="n">
        <v>43831</v>
      </c>
      <c r="O178" s="20" t="n">
        <v>43831</v>
      </c>
      <c r="P178" s="20" t="n">
        <v>44196</v>
      </c>
      <c r="Q178" s="21" t="s">
        <v>605</v>
      </c>
      <c r="R178" s="21" t="s">
        <v>605</v>
      </c>
      <c r="S178" s="19" t="s">
        <v>606</v>
      </c>
      <c r="T178" s="21" t="s">
        <v>605</v>
      </c>
      <c r="U178" s="21" t="s">
        <v>605</v>
      </c>
      <c r="V178" s="21" t="s">
        <v>605</v>
      </c>
      <c r="W178" s="21" t="s">
        <v>605</v>
      </c>
      <c r="X178" s="21" t="s">
        <v>605</v>
      </c>
      <c r="Y178" s="21" t="s">
        <v>605</v>
      </c>
      <c r="Z178" s="21" t="s">
        <v>605</v>
      </c>
      <c r="AA178" s="20" t="n">
        <f aca="false">DATE(YEAR(O178)+1,MONTH(O178),DAY(O178))</f>
        <v>44197</v>
      </c>
      <c r="AB178" s="0" t="n">
        <f aca="false">IF(G178="Trong nước", DATEDIF(DATE(YEAR(M178),MONTH(M178),1),DATE(YEAR(N178),MONTH(N178),1),"m"), DATEDIF(DATE(L178,1,1),DATE(YEAR(N178),MONTH(N178),1),"m"))</f>
        <v>36</v>
      </c>
      <c r="AC178" s="0" t="str">
        <f aca="false">VLOOKUP(AB178,[1]Parameters!$A$2:$B$6,2,1)</f>
        <v>36-72</v>
      </c>
      <c r="AD178" s="22" t="n">
        <f aca="false">IF(J178&lt;=[1]Parameters!$Y$2,INDEX('[1]Bieu phi VCX'!$D$8:$N$33,MATCH(E178,'[1]Bieu phi VCX'!$A$8:$A$33,0),MATCH(AC178,'[1]Bieu phi VCX'!$D$7:$I$7,)),INDEX('[1]Bieu phi VCX'!$J$8:$O$33,MATCH(E178,'[1]Bieu phi VCX'!$A$8:$A$33,0),MATCH(AC178,'[1]Bieu phi VCX'!$J$7:$O$7,)))</f>
        <v>0.016</v>
      </c>
      <c r="AE178" s="22" t="n">
        <f aca="false">IF(Q178="Y",[1]Parameters!$Z$2,0)</f>
        <v>0.0005</v>
      </c>
      <c r="AF178" s="22" t="n">
        <f aca="false">IF(R178="Y", INDEX('[1]Bieu phi VCX'!$R$8:$W$33,MATCH(E178,'[1]Bieu phi VCX'!$A$8:$A$33,0),MATCH(AC178,'[1]Bieu phi VCX'!$R$7:$V$7,0)), 0)</f>
        <v>0.001</v>
      </c>
      <c r="AG178" s="19" t="n">
        <f aca="false">VLOOKUP(S178,[1]Parameters!$F$2:$G$5,2,0)</f>
        <v>0</v>
      </c>
      <c r="AH178" s="22" t="n">
        <f aca="false">IF(T178="Y", INDEX('[1]Bieu phi VCX'!$X$8:$AB$33,MATCH(E178,'[1]Bieu phi VCX'!$A$8:$A$33,0),MATCH(AC178,'[1]Bieu phi VCX'!$X$7:$AB$7,0)),0)</f>
        <v>0.002</v>
      </c>
      <c r="AI178" s="23" t="n">
        <f aca="false">IF(U178="Y",INDEX('[1]Bieu phi VCX'!$AJ$8:$AL$33,MATCH(E178,'[1]Bieu phi VCX'!$A$8:$A$33,0),MATCH(VLOOKUP(F178,[1]Parameters!$I$2:$J$4,2),'[1]Bieu phi VCX'!$AJ$7:$AL$7,0))-AD178, 0)</f>
        <v>0.024</v>
      </c>
      <c r="AJ178" s="0" t="n">
        <f aca="false">IF(V178="Y",[1]Parameters!$AA$2,1)</f>
        <v>1.5</v>
      </c>
      <c r="AK178" s="22" t="n">
        <f aca="false">IF(W178="Y", INDEX('[1]Bieu phi VCX'!$AE$8:$AE$33,MATCH(E178,'[1]Bieu phi VCX'!$A$8:$A$33,0),0),0)</f>
        <v>0.0015</v>
      </c>
      <c r="AL178" s="22" t="n">
        <f aca="false">IF(X178="Y",IF(AB178&lt;120,IF(OR(E178='[1]Bieu phi VCX'!$A$24,E178='[1]Bieu phi VCX'!$A$25,E178='[1]Bieu phi VCX'!$A$27),0.2%,IF(OR(AND(OR(H178="SEDAN",H178="HATCHBACK"),J178&gt;[1]Parameters!$AB$2),AND(OR(H178="SEDAN",H178="HATCHBACK"),I178="GERMANY")),INDEX('[1]Bieu phi VCX'!$AF$8:$AF$33,MATCH(E178,'[1]Bieu phi VCX'!$A$8:$A$33,0),0),INDEX('[1]Bieu phi VCX'!$AG$8:$AG$33,MATCH(E178,'[1]Bieu phi VCX'!$A$8:$A$33,0),0))),INDEX('[1]Bieu phi VCX'!$AH$8:$AH$33,MATCH(E178,'[1]Bieu phi VCX'!$A$8:$A$33,0),0)),0)</f>
        <v>0.0015</v>
      </c>
      <c r="AM178" s="22" t="n">
        <f aca="false">IF(Y178="Y",IF(P178-O178&gt;[1]Parameters!$AC$2,1.5%*15/365,1.5%*(P178-O178)/365),0)</f>
        <v>0.000616438356164384</v>
      </c>
      <c r="AN178" s="24" t="n">
        <f aca="false">IF(Z178="Y",[1]Parameters!$AD$2,0)</f>
        <v>0.003</v>
      </c>
      <c r="AO178" s="25" t="n">
        <f aca="false">IF(P178&lt;=AA178,VLOOKUP(DATEDIF(O178,P178,"m"),[1]Parameters!$L$2:$M$6,2,1),(DATEDIF(O178,P178,"m")+1)/12)</f>
        <v>1</v>
      </c>
      <c r="AP178" s="26" t="n">
        <f aca="false">(AJ178*(SUM(AD178,AE178,AF178,AH178,AI178,AK178,AL178,AN178)*K178+AG178)+AM178*K178)*AO178</f>
        <v>29946575.3424658</v>
      </c>
      <c r="AQ178" s="27" t="s">
        <v>607</v>
      </c>
    </row>
    <row r="179" customFormat="false" ht="13.8" hidden="false" customHeight="false" outlineLevel="0" collapsed="false">
      <c r="A179" s="17"/>
      <c r="B179" s="17" t="s">
        <v>609</v>
      </c>
      <c r="C179" s="0" t="s">
        <v>520</v>
      </c>
      <c r="D179" s="17" t="s">
        <v>538</v>
      </c>
      <c r="E179" s="18" t="s">
        <v>625</v>
      </c>
      <c r="F179" s="19" t="n">
        <v>8</v>
      </c>
      <c r="G179" s="18" t="s">
        <v>602</v>
      </c>
      <c r="H179" s="18" t="s">
        <v>47</v>
      </c>
      <c r="I179" s="18" t="s">
        <v>626</v>
      </c>
      <c r="J179" s="19" t="n">
        <v>450000000</v>
      </c>
      <c r="K179" s="19" t="n">
        <v>400000000</v>
      </c>
      <c r="L179" s="0" t="n">
        <v>2014</v>
      </c>
      <c r="M179" s="20" t="n">
        <v>41640</v>
      </c>
      <c r="N179" s="20" t="n">
        <v>43831</v>
      </c>
      <c r="O179" s="20" t="n">
        <v>43831</v>
      </c>
      <c r="P179" s="20" t="n">
        <v>44196</v>
      </c>
      <c r="Q179" s="21" t="s">
        <v>605</v>
      </c>
      <c r="R179" s="21" t="s">
        <v>605</v>
      </c>
      <c r="S179" s="19" t="s">
        <v>606</v>
      </c>
      <c r="T179" s="21" t="s">
        <v>605</v>
      </c>
      <c r="U179" s="21" t="s">
        <v>605</v>
      </c>
      <c r="V179" s="21" t="s">
        <v>605</v>
      </c>
      <c r="W179" s="21" t="s">
        <v>605</v>
      </c>
      <c r="X179" s="21" t="s">
        <v>605</v>
      </c>
      <c r="Y179" s="21" t="s">
        <v>605</v>
      </c>
      <c r="Z179" s="21" t="s">
        <v>605</v>
      </c>
      <c r="AA179" s="20" t="n">
        <f aca="false">DATE(YEAR(O179)+1,MONTH(O179),DAY(O179))</f>
        <v>44197</v>
      </c>
      <c r="AB179" s="0" t="n">
        <f aca="false">IF(G179="Trong nước", DATEDIF(DATE(YEAR(M179),MONTH(M179),1),DATE(YEAR(N179),MONTH(N179),1),"m"), DATEDIF(DATE(L179,1,1),DATE(YEAR(N179),MONTH(N179),1),"m"))</f>
        <v>72</v>
      </c>
      <c r="AC179" s="0" t="str">
        <f aca="false">VLOOKUP(AB179,[1]Parameters!$A$2:$B$6,2,1)</f>
        <v>72-120</v>
      </c>
      <c r="AD179" s="22" t="n">
        <f aca="false">IF(J179&lt;=[1]Parameters!$Y$2,INDEX('[1]Bieu phi VCX'!$D$8:$N$33,MATCH(E179,'[1]Bieu phi VCX'!$A$8:$A$33,0),MATCH(AC179,'[1]Bieu phi VCX'!$D$7:$I$7,)),INDEX('[1]Bieu phi VCX'!$J$8:$O$33,MATCH(E179,'[1]Bieu phi VCX'!$A$8:$A$33,0),MATCH(AC179,'[1]Bieu phi VCX'!$J$7:$O$7,)))</f>
        <v>0.0175</v>
      </c>
      <c r="AE179" s="22" t="n">
        <f aca="false">IF(Q179="Y",[1]Parameters!$Z$2,0)</f>
        <v>0.0005</v>
      </c>
      <c r="AF179" s="22" t="n">
        <f aca="false">IF(R179="Y", INDEX('[1]Bieu phi VCX'!$R$8:$W$33,MATCH(E179,'[1]Bieu phi VCX'!$A$8:$A$33,0),MATCH(AC179,'[1]Bieu phi VCX'!$R$7:$V$7,0)), 0)</f>
        <v>0.002</v>
      </c>
      <c r="AG179" s="19" t="n">
        <f aca="false">VLOOKUP(S179,[1]Parameters!$F$2:$G$5,2,0)</f>
        <v>0</v>
      </c>
      <c r="AH179" s="22" t="n">
        <f aca="false">IF(T179="Y", INDEX('[1]Bieu phi VCX'!$X$8:$AB$33,MATCH(E179,'[1]Bieu phi VCX'!$A$8:$A$33,0),MATCH(AC179,'[1]Bieu phi VCX'!$X$7:$AB$7,0)),0)</f>
        <v>0.003</v>
      </c>
      <c r="AI179" s="23" t="n">
        <f aca="false">IF(U179="Y",INDEX('[1]Bieu phi VCX'!$AJ$8:$AL$33,MATCH(E179,'[1]Bieu phi VCX'!$A$8:$A$33,0),MATCH(VLOOKUP(F179,[1]Parameters!$I$2:$J$4,2),'[1]Bieu phi VCX'!$AJ$7:$AL$7,0))-AD179, 0)</f>
        <v>0.0225</v>
      </c>
      <c r="AJ179" s="0" t="n">
        <f aca="false">IF(V179="Y",[1]Parameters!$AA$2,1)</f>
        <v>1.5</v>
      </c>
      <c r="AK179" s="22" t="n">
        <f aca="false">IF(W179="Y", INDEX('[1]Bieu phi VCX'!$AE$8:$AE$33,MATCH(E179,'[1]Bieu phi VCX'!$A$8:$A$33,0),0),0)</f>
        <v>0.0015</v>
      </c>
      <c r="AL179" s="22" t="n">
        <f aca="false">IF(X179="Y",IF(AB179&lt;120,IF(OR(E179='[1]Bieu phi VCX'!$A$24,E179='[1]Bieu phi VCX'!$A$25,E179='[1]Bieu phi VCX'!$A$27),0.2%,IF(OR(AND(OR(H179="SEDAN",H179="HATCHBACK"),J179&gt;[1]Parameters!$AB$2),AND(OR(H179="SEDAN",H179="HATCHBACK"),I179="GERMANY")),INDEX('[1]Bieu phi VCX'!$AF$8:$AF$33,MATCH(E179,'[1]Bieu phi VCX'!$A$8:$A$33,0),0),INDEX('[1]Bieu phi VCX'!$AG$8:$AG$33,MATCH(E179,'[1]Bieu phi VCX'!$A$8:$A$33,0),0))),INDEX('[1]Bieu phi VCX'!$AH$8:$AH$33,MATCH(E179,'[1]Bieu phi VCX'!$A$8:$A$33,0),0)),0)</f>
        <v>0.0015</v>
      </c>
      <c r="AM179" s="22" t="n">
        <f aca="false">IF(Y179="Y",IF(P179-O179&gt;[1]Parameters!$AC$2,1.5%*15/365,1.5%*(P179-O179)/365),0)</f>
        <v>0.000616438356164384</v>
      </c>
      <c r="AN179" s="24" t="n">
        <f aca="false">IF(Z179="Y",[1]Parameters!$AD$2,0)</f>
        <v>0.003</v>
      </c>
      <c r="AO179" s="25" t="n">
        <f aca="false">IF(P179&lt;=AA179,VLOOKUP(DATEDIF(O179,P179,"m"),[1]Parameters!$L$2:$M$6,2,1),(DATEDIF(O179,P179,"m")+1)/12)</f>
        <v>1</v>
      </c>
      <c r="AP179" s="26" t="n">
        <f aca="false">(AJ179*(SUM(AD179,AE179,AF179,AH179,AI179,AK179,AL179,AN179)*K179+AG179)+AM179*K179)*AO179</f>
        <v>31146575.3424658</v>
      </c>
      <c r="AQ179" s="27" t="s">
        <v>607</v>
      </c>
    </row>
    <row r="180" customFormat="false" ht="13.8" hidden="false" customHeight="false" outlineLevel="0" collapsed="false">
      <c r="A180" s="17"/>
      <c r="B180" s="17" t="s">
        <v>610</v>
      </c>
      <c r="C180" s="0" t="s">
        <v>520</v>
      </c>
      <c r="D180" s="17" t="s">
        <v>538</v>
      </c>
      <c r="E180" s="18" t="s">
        <v>625</v>
      </c>
      <c r="F180" s="19" t="n">
        <v>8</v>
      </c>
      <c r="G180" s="18" t="s">
        <v>602</v>
      </c>
      <c r="H180" s="18" t="s">
        <v>47</v>
      </c>
      <c r="I180" s="18" t="s">
        <v>626</v>
      </c>
      <c r="J180" s="19" t="n">
        <v>600000000</v>
      </c>
      <c r="K180" s="19" t="n">
        <v>400000000</v>
      </c>
      <c r="L180" s="0" t="n">
        <v>2010</v>
      </c>
      <c r="M180" s="20" t="n">
        <v>40179</v>
      </c>
      <c r="N180" s="20" t="n">
        <v>43831</v>
      </c>
      <c r="O180" s="20" t="n">
        <v>43831</v>
      </c>
      <c r="P180" s="20" t="n">
        <v>44196</v>
      </c>
      <c r="Q180" s="21" t="s">
        <v>605</v>
      </c>
      <c r="R180" s="21" t="s">
        <v>605</v>
      </c>
      <c r="S180" s="19" t="s">
        <v>606</v>
      </c>
      <c r="T180" s="21" t="s">
        <v>605</v>
      </c>
      <c r="U180" s="21" t="s">
        <v>605</v>
      </c>
      <c r="V180" s="21" t="s">
        <v>605</v>
      </c>
      <c r="W180" s="21" t="s">
        <v>605</v>
      </c>
      <c r="X180" s="21" t="s">
        <v>605</v>
      </c>
      <c r="Y180" s="21" t="s">
        <v>605</v>
      </c>
      <c r="Z180" s="21" t="s">
        <v>605</v>
      </c>
      <c r="AA180" s="20" t="n">
        <f aca="false">DATE(YEAR(O180)+1,MONTH(O180),DAY(O180))</f>
        <v>44197</v>
      </c>
      <c r="AB180" s="0" t="n">
        <f aca="false">IF(G180="Trong nước", DATEDIF(DATE(YEAR(M180),MONTH(M180),1),DATE(YEAR(N180),MONTH(N180),1),"m"), DATEDIF(DATE(L180,1,1),DATE(YEAR(N180),MONTH(N180),1),"m"))</f>
        <v>120</v>
      </c>
      <c r="AC180" s="0" t="str">
        <f aca="false">VLOOKUP(AB180,[1]Parameters!$A$2:$B$6,2,1)</f>
        <v>&gt;=120</v>
      </c>
      <c r="AD180" s="22" t="n">
        <f aca="false">IF(J180&lt;=[1]Parameters!$Y$2,INDEX('[1]Bieu phi VCX'!$D$8:$N$33,MATCH(E180,'[1]Bieu phi VCX'!$A$8:$A$33,0),MATCH(AC180,'[1]Bieu phi VCX'!$D$7:$I$7,)),INDEX('[1]Bieu phi VCX'!$J$8:$O$33,MATCH(E180,'[1]Bieu phi VCX'!$A$8:$A$33,0),MATCH(AC180,'[1]Bieu phi VCX'!$J$7:$O$7,)))</f>
        <v>0.019</v>
      </c>
      <c r="AE180" s="22" t="n">
        <f aca="false">IF(Q180="Y",[1]Parameters!$Z$2,0)</f>
        <v>0.0005</v>
      </c>
      <c r="AF180" s="22" t="n">
        <f aca="false">IF(R180="Y", INDEX('[1]Bieu phi VCX'!$R$8:$W$33,MATCH(E180,'[1]Bieu phi VCX'!$A$8:$A$33,0),MATCH(AC180,'[1]Bieu phi VCX'!$R$7:$V$7,0)), 0)</f>
        <v>0.003</v>
      </c>
      <c r="AG180" s="19" t="n">
        <f aca="false">VLOOKUP(S180,[1]Parameters!$F$2:$G$5,2,0)</f>
        <v>0</v>
      </c>
      <c r="AH180" s="22" t="n">
        <f aca="false">IF(T180="Y", INDEX('[1]Bieu phi VCX'!$X$8:$AB$33,MATCH(E180,'[1]Bieu phi VCX'!$A$8:$A$33,0),MATCH(AC180,'[1]Bieu phi VCX'!$X$7:$AB$7,0)),0)</f>
        <v>0.004</v>
      </c>
      <c r="AI180" s="23" t="n">
        <f aca="false">IF(U180="Y",INDEX('[1]Bieu phi VCX'!$AJ$8:$AL$33,MATCH(E180,'[1]Bieu phi VCX'!$A$8:$A$33,0),MATCH(VLOOKUP(F180,[1]Parameters!$I$2:$J$4,2),'[1]Bieu phi VCX'!$AJ$7:$AL$7,0))-AD180, 0)</f>
        <v>0.021</v>
      </c>
      <c r="AJ180" s="0" t="n">
        <f aca="false">IF(V180="Y",[1]Parameters!$AA$2,1)</f>
        <v>1.5</v>
      </c>
      <c r="AK180" s="22" t="n">
        <f aca="false">IF(W180="Y", INDEX('[1]Bieu phi VCX'!$AE$8:$AE$33,MATCH(E180,'[1]Bieu phi VCX'!$A$8:$A$33,0),0),0)</f>
        <v>0.0015</v>
      </c>
      <c r="AL180" s="22" t="n">
        <f aca="false">IF(X180="Y",IF(AB180&lt;120,IF(OR(E180='[1]Bieu phi VCX'!$A$24,E180='[1]Bieu phi VCX'!$A$25,E180='[1]Bieu phi VCX'!$A$27),0.2%,IF(OR(AND(OR(H180="SEDAN",H180="HATCHBACK"),J180&gt;[1]Parameters!$AB$2),AND(OR(H180="SEDAN",H180="HATCHBACK"),I180="GERMANY")),INDEX('[1]Bieu phi VCX'!$AF$8:$AF$33,MATCH(E180,'[1]Bieu phi VCX'!$A$8:$A$33,0),0),INDEX('[1]Bieu phi VCX'!$AG$8:$AG$33,MATCH(E180,'[1]Bieu phi VCX'!$A$8:$A$33,0),0))),INDEX('[1]Bieu phi VCX'!$AH$8:$AH$33,MATCH(E180,'[1]Bieu phi VCX'!$A$8:$A$33,0),0)),0)</f>
        <v>0.0015</v>
      </c>
      <c r="AM180" s="22" t="n">
        <f aca="false">IF(Y180="Y",IF(P180-O180&gt;[1]Parameters!$AC$2,1.5%*15/365,1.5%*(P180-O180)/365),0)</f>
        <v>0.000616438356164384</v>
      </c>
      <c r="AN180" s="24" t="n">
        <f aca="false">IF(Z180="Y",[1]Parameters!$AD$2,0)</f>
        <v>0.003</v>
      </c>
      <c r="AO180" s="25" t="n">
        <f aca="false">IF(P180&lt;=AA180,VLOOKUP(DATEDIF(O180,P180,"m"),[1]Parameters!$L$2:$M$6,2,1),(DATEDIF(O180,P180,"m")+1)/12)</f>
        <v>1</v>
      </c>
      <c r="AP180" s="26" t="n">
        <f aca="false">(AJ180*(SUM(AD180,AE180,AF180,AH180,AI180,AK180,AL180,AN180)*K180+AG180)+AM180*K180)*AO180</f>
        <v>32346575.3424658</v>
      </c>
      <c r="AQ180" s="27" t="s">
        <v>607</v>
      </c>
    </row>
    <row r="181" customFormat="false" ht="13.8" hidden="false" customHeight="false" outlineLevel="0" collapsed="false">
      <c r="A181" s="17"/>
      <c r="B181" s="17" t="s">
        <v>611</v>
      </c>
      <c r="C181" s="0" t="s">
        <v>520</v>
      </c>
      <c r="D181" s="17" t="s">
        <v>538</v>
      </c>
      <c r="E181" s="18" t="s">
        <v>625</v>
      </c>
      <c r="F181" s="19" t="n">
        <v>8</v>
      </c>
      <c r="G181" s="18" t="s">
        <v>602</v>
      </c>
      <c r="H181" s="18" t="s">
        <v>47</v>
      </c>
      <c r="I181" s="18" t="s">
        <v>626</v>
      </c>
      <c r="J181" s="19" t="n">
        <v>2600000000</v>
      </c>
      <c r="K181" s="19" t="n">
        <v>400000000</v>
      </c>
      <c r="L181" s="0" t="n">
        <v>2005</v>
      </c>
      <c r="M181" s="20" t="n">
        <v>38353</v>
      </c>
      <c r="N181" s="20" t="n">
        <v>43831</v>
      </c>
      <c r="O181" s="20" t="n">
        <v>43831</v>
      </c>
      <c r="P181" s="20" t="n">
        <v>44196</v>
      </c>
      <c r="Q181" s="21" t="s">
        <v>605</v>
      </c>
      <c r="R181" s="21" t="s">
        <v>605</v>
      </c>
      <c r="S181" s="19" t="n">
        <v>9000000</v>
      </c>
      <c r="T181" s="21" t="s">
        <v>605</v>
      </c>
      <c r="U181" s="21" t="s">
        <v>605</v>
      </c>
      <c r="V181" s="21" t="s">
        <v>605</v>
      </c>
      <c r="W181" s="21" t="s">
        <v>605</v>
      </c>
      <c r="X181" s="21" t="s">
        <v>605</v>
      </c>
      <c r="Y181" s="21" t="s">
        <v>605</v>
      </c>
      <c r="Z181" s="21" t="s">
        <v>605</v>
      </c>
      <c r="AA181" s="20" t="n">
        <f aca="false">DATE(YEAR(O181)+1,MONTH(O181),DAY(O181))</f>
        <v>44197</v>
      </c>
      <c r="AB181" s="0" t="n">
        <f aca="false">IF(G181="Trong nước", DATEDIF(DATE(YEAR(M181),MONTH(M181),1),DATE(YEAR(N181),MONTH(N181),1),"m"), DATEDIF(DATE(L181,1,1),DATE(YEAR(N181),MONTH(N181),1),"m"))</f>
        <v>180</v>
      </c>
      <c r="AC181" s="0" t="str">
        <f aca="false">VLOOKUP(AB181,[1]Parameters!$A$2:$B$7,2,1)</f>
        <v>&gt;=180</v>
      </c>
      <c r="AD181" s="22" t="n">
        <f aca="false">IF(J181&lt;=[1]Parameters!$Y$2,INDEX('[1]Bieu phi VCX'!$D$8:$N$33,MATCH(E181,'[1]Bieu phi VCX'!$A$8:$A$33,0),MATCH(AC181,'[1]Bieu phi VCX'!$D$7:$I$7,)),INDEX('[1]Bieu phi VCX'!$J$8:$O$33,MATCH(E181,'[1]Bieu phi VCX'!$A$8:$A$33,0),MATCH(AC181,'[1]Bieu phi VCX'!$J$7:$O$7,)))</f>
        <v>0.019</v>
      </c>
      <c r="AE181" s="22" t="n">
        <f aca="false">IF(Q181="Y",[1]Parameters!$Z$2,0)</f>
        <v>0.0005</v>
      </c>
      <c r="AF181" s="22" t="n">
        <f aca="false">IF(R181="Y", INDEX('[1]Bieu phi VCX'!$R$8:$W$33,MATCH(E181,'[1]Bieu phi VCX'!$A$8:$A$33,0),MATCH(AC181,'[1]Bieu phi VCX'!$R$7:$W$7,0)), 0)</f>
        <v>0.004</v>
      </c>
      <c r="AG181" s="19" t="n">
        <f aca="false">VLOOKUP(S181,[1]Parameters!$F$2:$G$5,2,0)</f>
        <v>1400000</v>
      </c>
      <c r="AH181" s="22" t="n">
        <f aca="false">IF(T181="Y", INDEX('[1]Bieu phi VCX'!$X$8:$AC$33,MATCH(E181,'[1]Bieu phi VCX'!$A$8:$A$33,0),MATCH(AC181,'[1]Bieu phi VCX'!$X$7:$AC$7,0)),0)</f>
        <v>0.004</v>
      </c>
      <c r="AI181" s="23" t="n">
        <f aca="false">IF(U181="Y",INDEX('[1]Bieu phi VCX'!$AJ$8:$AL$33,MATCH(E181,'[1]Bieu phi VCX'!$A$8:$A$33,0),MATCH(VLOOKUP(F181,[1]Parameters!$I$2:$J$4,2),'[1]Bieu phi VCX'!$AJ$7:$AL$7,0))-AD181, 0)</f>
        <v>0.021</v>
      </c>
      <c r="AJ181" s="0" t="n">
        <f aca="false">IF(V181="Y",[1]Parameters!$AA$2,1)</f>
        <v>1.5</v>
      </c>
      <c r="AK181" s="22" t="n">
        <f aca="false">IF(W181="Y", INDEX('[1]Bieu phi VCX'!$AE$8:$AE$33,MATCH(E181,'[1]Bieu phi VCX'!$A$8:$A$33,0),0),0)</f>
        <v>0.0015</v>
      </c>
      <c r="AL181" s="22" t="n">
        <f aca="false">IF(X181="Y",IF(AB181&lt;120,IF(OR(E181='[1]Bieu phi VCX'!$A$24,E181='[1]Bieu phi VCX'!$A$25,E181='[1]Bieu phi VCX'!$A$27),0.2%,IF(OR(AND(OR(H181="SEDAN",H181="HATCHBACK"),J181&gt;[1]Parameters!$AB$2),AND(OR(H181="SEDAN",H181="HATCHBACK"),I181="GERMANY")),INDEX('[1]Bieu phi VCX'!$AF$8:$AF$33,MATCH(E181,'[1]Bieu phi VCX'!$A$8:$A$33,0),0),INDEX('[1]Bieu phi VCX'!$AG$8:$AG$33,MATCH(E181,'[1]Bieu phi VCX'!$A$8:$A$33,0),0))),INDEX('[1]Bieu phi VCX'!$AH$8:$AH$33,MATCH(E181,'[1]Bieu phi VCX'!$A$8:$A$33,0),0)),0)</f>
        <v>0.0015</v>
      </c>
      <c r="AM181" s="22" t="n">
        <f aca="false">IF(Y181="Y",IF(P181-O181&gt;[1]Parameters!$AC$2,1.5%*15/365,1.5%*(P181-O181)/365),0)</f>
        <v>0.000616438356164384</v>
      </c>
      <c r="AN181" s="24" t="n">
        <f aca="false">IF(Z181="Y",[1]Parameters!$AD$2,0)</f>
        <v>0.003</v>
      </c>
      <c r="AO181" s="25" t="n">
        <f aca="false">IF(P181&lt;=AA181,VLOOKUP(DATEDIF(O181,P181,"m"),[1]Parameters!$L$2:$M$6,2,1),(DATEDIF(O181,P181,"m")+1)/12)</f>
        <v>1</v>
      </c>
      <c r="AP181" s="26" t="n">
        <f aca="false">(AJ181*(SUM(AD181,AE181,AF181,AH181,AI181,AK181,AL181,AN181)*K181+AG181)+AM181*K181)*AO181</f>
        <v>35046575.3424658</v>
      </c>
      <c r="AQ181" s="27" t="s">
        <v>607</v>
      </c>
    </row>
    <row r="182" customFormat="false" ht="13.8" hidden="false" customHeight="false" outlineLevel="0" collapsed="false">
      <c r="A182" s="17" t="s">
        <v>599</v>
      </c>
      <c r="B182" s="17" t="s">
        <v>600</v>
      </c>
      <c r="C182" s="0" t="s">
        <v>520</v>
      </c>
      <c r="D182" s="17" t="s">
        <v>532</v>
      </c>
      <c r="E182" s="18" t="s">
        <v>627</v>
      </c>
      <c r="F182" s="19" t="n">
        <v>0</v>
      </c>
      <c r="G182" s="18" t="s">
        <v>602</v>
      </c>
      <c r="H182" s="18" t="s">
        <v>157</v>
      </c>
      <c r="I182" s="18" t="s">
        <v>604</v>
      </c>
      <c r="J182" s="19" t="n">
        <v>390000000</v>
      </c>
      <c r="K182" s="19" t="n">
        <v>100000000</v>
      </c>
      <c r="L182" s="0" t="n">
        <v>2020</v>
      </c>
      <c r="M182" s="20" t="n">
        <v>43831</v>
      </c>
      <c r="N182" s="20" t="n">
        <v>43831</v>
      </c>
      <c r="O182" s="20" t="n">
        <v>43831</v>
      </c>
      <c r="P182" s="20" t="n">
        <v>44196</v>
      </c>
      <c r="Q182" s="21" t="s">
        <v>605</v>
      </c>
      <c r="R182" s="21" t="s">
        <v>605</v>
      </c>
      <c r="S182" s="19" t="s">
        <v>606</v>
      </c>
      <c r="T182" s="21" t="s">
        <v>605</v>
      </c>
      <c r="U182" s="21" t="s">
        <v>605</v>
      </c>
      <c r="V182" s="21" t="s">
        <v>605</v>
      </c>
      <c r="W182" s="21" t="s">
        <v>605</v>
      </c>
      <c r="X182" s="21" t="s">
        <v>605</v>
      </c>
      <c r="Y182" s="21" t="s">
        <v>605</v>
      </c>
      <c r="Z182" s="21" t="s">
        <v>605</v>
      </c>
      <c r="AA182" s="20" t="n">
        <f aca="false">DATE(YEAR(O182)+1,MONTH(O182),DAY(O182))</f>
        <v>44197</v>
      </c>
      <c r="AB182" s="0" t="n">
        <f aca="false">IF(G182="Trong nước", DATEDIF(DATE(YEAR(M182),MONTH(M182),1),DATE(YEAR(N182),MONTH(N182),1),"m"), DATEDIF(DATE(L182,1,1),DATE(YEAR(N182),MONTH(N182),1),"m"))</f>
        <v>0</v>
      </c>
      <c r="AC182" s="0" t="str">
        <f aca="false">VLOOKUP(AB182,[1]Parameters!$A$2:$B$6,2,1)</f>
        <v>&lt;6</v>
      </c>
      <c r="AD182" s="22" t="n">
        <f aca="false">IF(J182&lt;=[1]Parameters!$Y$2,INDEX('[1]Bieu phi VCX'!$D$8:$N$33,MATCH(E182,'[1]Bieu phi VCX'!$A$8:$A$33,0),MATCH(AC182,'[1]Bieu phi VCX'!$D$7:$I$7,)),INDEX('[1]Bieu phi VCX'!$J$8:$O$33,MATCH(E182,'[1]Bieu phi VCX'!$A$8:$A$33,0),MATCH(AC182,'[1]Bieu phi VCX'!$J$7:$O$7,)))</f>
        <v>0.016</v>
      </c>
      <c r="AE182" s="22" t="n">
        <f aca="false">IF(Q182="Y",[1]Parameters!$Z$2,0)</f>
        <v>0.0005</v>
      </c>
      <c r="AF182" s="22" t="n">
        <f aca="false">IF(R182="Y", INDEX('[1]Bieu phi VCX'!$R$8:$W$33,MATCH(E182,'[1]Bieu phi VCX'!$A$8:$A$33,0),MATCH(AC182,'[1]Bieu phi VCX'!$R$7:$V$7,0)), 0)</f>
        <v>0</v>
      </c>
      <c r="AG182" s="19" t="n">
        <f aca="false">VLOOKUP(S182,[1]Parameters!$F$2:$G$5,2,0)</f>
        <v>0</v>
      </c>
      <c r="AH182" s="22" t="n">
        <f aca="false">IF(T182="Y", INDEX('[1]Bieu phi VCX'!$X$8:$AB$33,MATCH(E182,'[1]Bieu phi VCX'!$A$8:$A$33,0),MATCH(AC182,'[1]Bieu phi VCX'!$X$7:$AB$7,0)),0)</f>
        <v>0.0015</v>
      </c>
      <c r="AI182" s="23" t="n">
        <f aca="false">IF(U182="Y",INDEX('[1]Bieu phi VCX'!$AJ$8:$AL$33,MATCH(E182,'[1]Bieu phi VCX'!$A$8:$A$33,0),MATCH(VLOOKUP(F182,[1]Parameters!$I$2:$J$4,2),'[1]Bieu phi VCX'!$AJ$7:$AL$7,0))-AD182, 0)</f>
        <v>0.024</v>
      </c>
      <c r="AJ182" s="0" t="n">
        <f aca="false">IF(V182="Y",[1]Parameters!$AA$2,1)</f>
        <v>1.5</v>
      </c>
      <c r="AK182" s="22" t="n">
        <f aca="false">IF(W182="Y", INDEX('[1]Bieu phi VCX'!$AE$8:$AE$33,MATCH(E182,'[1]Bieu phi VCX'!$A$8:$A$33,0),0),0)</f>
        <v>0.0015</v>
      </c>
      <c r="AL182" s="22" t="n">
        <f aca="false">IF(X182="Y",IF(AB182&lt;120,IF(OR(E182='[1]Bieu phi VCX'!$A$24,E182='[1]Bieu phi VCX'!$A$25,E182='[1]Bieu phi VCX'!$A$27),0.2%,IF(OR(AND(OR(H182="SEDAN",H182="HATCHBACK"),J182&gt;[1]Parameters!$AB$2),AND(OR(H182="SEDAN",H182="HATCHBACK"),I182="GERMANY")),INDEX('[1]Bieu phi VCX'!$AF$8:$AF$33,MATCH(E182,'[1]Bieu phi VCX'!$A$8:$A$33,0),0),INDEX('[1]Bieu phi VCX'!$AG$8:$AG$33,MATCH(E182,'[1]Bieu phi VCX'!$A$8:$A$33,0),0))),INDEX('[1]Bieu phi VCX'!$AH$8:$AH$33,MATCH(E182,'[1]Bieu phi VCX'!$A$8:$A$33,0),0)),0)</f>
        <v>0.0005</v>
      </c>
      <c r="AM182" s="22" t="n">
        <f aca="false">IF(Y182="Y",IF(P182-O182&gt;[1]Parameters!$AC$2,1.5%*15/365,1.5%*(P182-O182)/365),0)</f>
        <v>0.000616438356164384</v>
      </c>
      <c r="AN182" s="24" t="n">
        <f aca="false">IF(Z182="Y",[1]Parameters!$AD$2,0)</f>
        <v>0.003</v>
      </c>
      <c r="AO182" s="25" t="n">
        <f aca="false">IF(P182&lt;=AA182,VLOOKUP(DATEDIF(O182,P182,"m"),[1]Parameters!$L$2:$M$6,2,1),(DATEDIF(O182,P182,"m")+1)/12)</f>
        <v>1</v>
      </c>
      <c r="AP182" s="26" t="n">
        <f aca="false">(AJ182*(SUM(AD182,AE182,AF182,AH182,AI182,AK182,AL182,AN182)*K182+AG182)+AM182*K182)*AO182</f>
        <v>7111643.83561644</v>
      </c>
      <c r="AQ182" s="27" t="s">
        <v>607</v>
      </c>
    </row>
    <row r="183" customFormat="false" ht="13.8" hidden="false" customHeight="false" outlineLevel="0" collapsed="false">
      <c r="A183" s="17"/>
      <c r="B183" s="17" t="s">
        <v>608</v>
      </c>
      <c r="C183" s="0" t="s">
        <v>520</v>
      </c>
      <c r="D183" s="17" t="s">
        <v>532</v>
      </c>
      <c r="E183" s="18" t="s">
        <v>627</v>
      </c>
      <c r="F183" s="19" t="n">
        <v>0</v>
      </c>
      <c r="G183" s="18" t="s">
        <v>602</v>
      </c>
      <c r="H183" s="18" t="s">
        <v>157</v>
      </c>
      <c r="I183" s="18" t="s">
        <v>604</v>
      </c>
      <c r="J183" s="19" t="n">
        <v>390000000</v>
      </c>
      <c r="K183" s="19" t="n">
        <v>100000000</v>
      </c>
      <c r="L183" s="0" t="n">
        <v>2017</v>
      </c>
      <c r="M183" s="20" t="n">
        <v>42736</v>
      </c>
      <c r="N183" s="20" t="n">
        <v>43831</v>
      </c>
      <c r="O183" s="20" t="n">
        <v>43831</v>
      </c>
      <c r="P183" s="20" t="n">
        <v>44196</v>
      </c>
      <c r="Q183" s="21" t="s">
        <v>605</v>
      </c>
      <c r="R183" s="21" t="s">
        <v>605</v>
      </c>
      <c r="S183" s="19" t="s">
        <v>606</v>
      </c>
      <c r="T183" s="21" t="s">
        <v>605</v>
      </c>
      <c r="U183" s="21" t="s">
        <v>605</v>
      </c>
      <c r="V183" s="21" t="s">
        <v>605</v>
      </c>
      <c r="W183" s="21" t="s">
        <v>605</v>
      </c>
      <c r="X183" s="21" t="s">
        <v>605</v>
      </c>
      <c r="Y183" s="21" t="s">
        <v>605</v>
      </c>
      <c r="Z183" s="21" t="s">
        <v>605</v>
      </c>
      <c r="AA183" s="20" t="n">
        <f aca="false">DATE(YEAR(O183)+1,MONTH(O183),DAY(O183))</f>
        <v>44197</v>
      </c>
      <c r="AB183" s="0" t="n">
        <f aca="false">IF(G183="Trong nước", DATEDIF(DATE(YEAR(M183),MONTH(M183),1),DATE(YEAR(N183),MONTH(N183),1),"m"), DATEDIF(DATE(L183,1,1),DATE(YEAR(N183),MONTH(N183),1),"m"))</f>
        <v>36</v>
      </c>
      <c r="AC183" s="0" t="str">
        <f aca="false">VLOOKUP(AB183,[1]Parameters!$A$2:$B$6,2,1)</f>
        <v>36-72</v>
      </c>
      <c r="AD183" s="22" t="n">
        <f aca="false">IF(J183&lt;=[1]Parameters!$Y$2,INDEX('[1]Bieu phi VCX'!$D$8:$N$33,MATCH(E183,'[1]Bieu phi VCX'!$A$8:$A$33,0),MATCH(AC183,'[1]Bieu phi VCX'!$D$7:$I$7,)),INDEX('[1]Bieu phi VCX'!$J$8:$O$33,MATCH(E183,'[1]Bieu phi VCX'!$A$8:$A$33,0),MATCH(AC183,'[1]Bieu phi VCX'!$J$7:$O$7,)))</f>
        <v>0.017</v>
      </c>
      <c r="AE183" s="22" t="n">
        <f aca="false">IF(Q183="Y",[1]Parameters!$Z$2,0)</f>
        <v>0.0005</v>
      </c>
      <c r="AF183" s="22" t="n">
        <f aca="false">IF(R183="Y", INDEX('[1]Bieu phi VCX'!$R$8:$W$33,MATCH(E183,'[1]Bieu phi VCX'!$A$8:$A$33,0),MATCH(AC183,'[1]Bieu phi VCX'!$R$7:$V$7,0)), 0)</f>
        <v>0.001</v>
      </c>
      <c r="AG183" s="19" t="n">
        <f aca="false">VLOOKUP(S183,[1]Parameters!$F$2:$G$5,2,0)</f>
        <v>0</v>
      </c>
      <c r="AH183" s="22" t="n">
        <f aca="false">IF(T183="Y", INDEX('[1]Bieu phi VCX'!$X$8:$AB$33,MATCH(E183,'[1]Bieu phi VCX'!$A$8:$A$33,0),MATCH(AC183,'[1]Bieu phi VCX'!$X$7:$AB$7,0)),0)</f>
        <v>0.002</v>
      </c>
      <c r="AI183" s="23" t="n">
        <f aca="false">IF(U183="Y",INDEX('[1]Bieu phi VCX'!$AJ$8:$AL$33,MATCH(E183,'[1]Bieu phi VCX'!$A$8:$A$33,0),MATCH(VLOOKUP(F183,[1]Parameters!$I$2:$J$4,2),'[1]Bieu phi VCX'!$AJ$7:$AL$7,0))-AD183, 0)</f>
        <v>0.023</v>
      </c>
      <c r="AJ183" s="0" t="n">
        <f aca="false">IF(V183="Y",[1]Parameters!$AA$2,1)</f>
        <v>1.5</v>
      </c>
      <c r="AK183" s="22" t="n">
        <f aca="false">IF(W183="Y", INDEX('[1]Bieu phi VCX'!$AE$8:$AE$33,MATCH(E183,'[1]Bieu phi VCX'!$A$8:$A$33,0),0),0)</f>
        <v>0.0015</v>
      </c>
      <c r="AL183" s="22" t="n">
        <f aca="false">IF(X183="Y",IF(AB183&lt;120,IF(OR(E183='[1]Bieu phi VCX'!$A$24,E183='[1]Bieu phi VCX'!$A$25,E183='[1]Bieu phi VCX'!$A$27),0.2%,IF(OR(AND(OR(H183="SEDAN",H183="HATCHBACK"),J183&gt;[1]Parameters!$AB$2),AND(OR(H183="SEDAN",H183="HATCHBACK"),I183="GERMANY")),INDEX('[1]Bieu phi VCX'!$AF$8:$AF$33,MATCH(E183,'[1]Bieu phi VCX'!$A$8:$A$33,0),0),INDEX('[1]Bieu phi VCX'!$AG$8:$AG$33,MATCH(E183,'[1]Bieu phi VCX'!$A$8:$A$33,0),0))),INDEX('[1]Bieu phi VCX'!$AH$8:$AH$33,MATCH(E183,'[1]Bieu phi VCX'!$A$8:$A$33,0),0)),0)</f>
        <v>0.0005</v>
      </c>
      <c r="AM183" s="22" t="n">
        <f aca="false">IF(Y183="Y",IF(P183-O183&gt;[1]Parameters!$AC$2,1.5%*15/365,1.5%*(P183-O183)/365),0)</f>
        <v>0.000616438356164384</v>
      </c>
      <c r="AN183" s="24" t="n">
        <f aca="false">IF(Z183="Y",[1]Parameters!$AD$2,0)</f>
        <v>0.003</v>
      </c>
      <c r="AO183" s="25" t="n">
        <f aca="false">IF(P183&lt;=AA183,VLOOKUP(DATEDIF(O183,P183,"m"),[1]Parameters!$L$2:$M$6,2,1),(DATEDIF(O183,P183,"m")+1)/12)</f>
        <v>1</v>
      </c>
      <c r="AP183" s="26" t="n">
        <f aca="false">(AJ183*(SUM(AD183,AE183,AF183,AH183,AI183,AK183,AL183,AN183)*K183+AG183)+AM183*K183)*AO183</f>
        <v>7336643.83561644</v>
      </c>
      <c r="AQ183" s="27" t="s">
        <v>607</v>
      </c>
    </row>
    <row r="184" customFormat="false" ht="13.8" hidden="false" customHeight="false" outlineLevel="0" collapsed="false">
      <c r="A184" s="17"/>
      <c r="B184" s="17" t="s">
        <v>609</v>
      </c>
      <c r="C184" s="0" t="s">
        <v>520</v>
      </c>
      <c r="D184" s="17" t="s">
        <v>532</v>
      </c>
      <c r="E184" s="18" t="s">
        <v>627</v>
      </c>
      <c r="F184" s="19" t="n">
        <v>0</v>
      </c>
      <c r="G184" s="18" t="s">
        <v>602</v>
      </c>
      <c r="H184" s="18" t="s">
        <v>157</v>
      </c>
      <c r="I184" s="18" t="s">
        <v>604</v>
      </c>
      <c r="J184" s="19" t="n">
        <v>390000000</v>
      </c>
      <c r="K184" s="19" t="n">
        <v>100000000</v>
      </c>
      <c r="L184" s="0" t="n">
        <v>2014</v>
      </c>
      <c r="M184" s="20" t="n">
        <v>41640</v>
      </c>
      <c r="N184" s="20" t="n">
        <v>43831</v>
      </c>
      <c r="O184" s="20" t="n">
        <v>43831</v>
      </c>
      <c r="P184" s="20" t="n">
        <v>44196</v>
      </c>
      <c r="Q184" s="21" t="s">
        <v>605</v>
      </c>
      <c r="R184" s="21" t="s">
        <v>605</v>
      </c>
      <c r="S184" s="19" t="s">
        <v>606</v>
      </c>
      <c r="T184" s="21" t="s">
        <v>605</v>
      </c>
      <c r="U184" s="21" t="s">
        <v>605</v>
      </c>
      <c r="V184" s="21" t="s">
        <v>605</v>
      </c>
      <c r="W184" s="21" t="s">
        <v>605</v>
      </c>
      <c r="X184" s="21" t="s">
        <v>605</v>
      </c>
      <c r="Y184" s="21" t="s">
        <v>605</v>
      </c>
      <c r="Z184" s="21" t="s">
        <v>605</v>
      </c>
      <c r="AA184" s="20" t="n">
        <f aca="false">DATE(YEAR(O184)+1,MONTH(O184),DAY(O184))</f>
        <v>44197</v>
      </c>
      <c r="AB184" s="0" t="n">
        <f aca="false">IF(G184="Trong nước", DATEDIF(DATE(YEAR(M184),MONTH(M184),1),DATE(YEAR(N184),MONTH(N184),1),"m"), DATEDIF(DATE(L184,1,1),DATE(YEAR(N184),MONTH(N184),1),"m"))</f>
        <v>72</v>
      </c>
      <c r="AC184" s="0" t="str">
        <f aca="false">VLOOKUP(AB184,[1]Parameters!$A$2:$B$6,2,1)</f>
        <v>72-120</v>
      </c>
      <c r="AD184" s="22" t="n">
        <f aca="false">IF(J184&lt;=[1]Parameters!$Y$2,INDEX('[1]Bieu phi VCX'!$D$8:$N$33,MATCH(E184,'[1]Bieu phi VCX'!$A$8:$A$33,0),MATCH(AC184,'[1]Bieu phi VCX'!$D$7:$I$7,)),INDEX('[1]Bieu phi VCX'!$J$8:$O$33,MATCH(E184,'[1]Bieu phi VCX'!$A$8:$A$33,0),MATCH(AC184,'[1]Bieu phi VCX'!$J$7:$O$7,)))</f>
        <v>0.019</v>
      </c>
      <c r="AE184" s="22" t="n">
        <f aca="false">IF(Q184="Y",[1]Parameters!$Z$2,0)</f>
        <v>0.0005</v>
      </c>
      <c r="AF184" s="22" t="n">
        <f aca="false">IF(R184="Y", INDEX('[1]Bieu phi VCX'!$R$8:$W$33,MATCH(E184,'[1]Bieu phi VCX'!$A$8:$A$33,0),MATCH(AC184,'[1]Bieu phi VCX'!$R$7:$V$7,0)), 0)</f>
        <v>0.002</v>
      </c>
      <c r="AG184" s="19" t="n">
        <f aca="false">VLOOKUP(S184,[1]Parameters!$F$2:$G$5,2,0)</f>
        <v>0</v>
      </c>
      <c r="AH184" s="22" t="n">
        <f aca="false">IF(T184="Y", INDEX('[1]Bieu phi VCX'!$X$8:$AB$33,MATCH(E184,'[1]Bieu phi VCX'!$A$8:$A$33,0),MATCH(AC184,'[1]Bieu phi VCX'!$X$7:$AB$7,0)),0)</f>
        <v>0.003</v>
      </c>
      <c r="AI184" s="23" t="n">
        <f aca="false">IF(U184="Y",INDEX('[1]Bieu phi VCX'!$AJ$8:$AL$33,MATCH(E184,'[1]Bieu phi VCX'!$A$8:$A$33,0),MATCH(VLOOKUP(F184,[1]Parameters!$I$2:$J$4,2),'[1]Bieu phi VCX'!$AJ$7:$AL$7,0))-AD184, 0)</f>
        <v>0.021</v>
      </c>
      <c r="AJ184" s="0" t="n">
        <f aca="false">IF(V184="Y",[1]Parameters!$AA$2,1)</f>
        <v>1.5</v>
      </c>
      <c r="AK184" s="22" t="n">
        <f aca="false">IF(W184="Y", INDEX('[1]Bieu phi VCX'!$AE$8:$AE$33,MATCH(E184,'[1]Bieu phi VCX'!$A$8:$A$33,0),0),0)</f>
        <v>0.0015</v>
      </c>
      <c r="AL184" s="22" t="n">
        <f aca="false">IF(X184="Y",IF(AB184&lt;120,IF(OR(E184='[1]Bieu phi VCX'!$A$24,E184='[1]Bieu phi VCX'!$A$25,E184='[1]Bieu phi VCX'!$A$27),0.2%,IF(OR(AND(OR(H184="SEDAN",H184="HATCHBACK"),J184&gt;[1]Parameters!$AB$2),AND(OR(H184="SEDAN",H184="HATCHBACK"),I184="GERMANY")),INDEX('[1]Bieu phi VCX'!$AF$8:$AF$33,MATCH(E184,'[1]Bieu phi VCX'!$A$8:$A$33,0),0),INDEX('[1]Bieu phi VCX'!$AG$8:$AG$33,MATCH(E184,'[1]Bieu phi VCX'!$A$8:$A$33,0),0))),INDEX('[1]Bieu phi VCX'!$AH$8:$AH$33,MATCH(E184,'[1]Bieu phi VCX'!$A$8:$A$33,0),0)),0)</f>
        <v>0.0005</v>
      </c>
      <c r="AM184" s="22" t="n">
        <f aca="false">IF(Y184="Y",IF(P184-O184&gt;[1]Parameters!$AC$2,1.5%*15/365,1.5%*(P184-O184)/365),0)</f>
        <v>0.000616438356164384</v>
      </c>
      <c r="AN184" s="24" t="n">
        <f aca="false">IF(Z184="Y",[1]Parameters!$AD$2,0)</f>
        <v>0.003</v>
      </c>
      <c r="AO184" s="25" t="n">
        <f aca="false">IF(P184&lt;=AA184,VLOOKUP(DATEDIF(O184,P184,"m"),[1]Parameters!$L$2:$M$6,2,1),(DATEDIF(O184,P184,"m")+1)/12)</f>
        <v>1</v>
      </c>
      <c r="AP184" s="26" t="n">
        <f aca="false">(AJ184*(SUM(AD184,AE184,AF184,AH184,AI184,AK184,AL184,AN184)*K184+AG184)+AM184*K184)*AO184</f>
        <v>7636643.83561644</v>
      </c>
      <c r="AQ184" s="27" t="s">
        <v>607</v>
      </c>
    </row>
    <row r="185" customFormat="false" ht="13.8" hidden="false" customHeight="false" outlineLevel="0" collapsed="false">
      <c r="A185" s="17"/>
      <c r="B185" s="17" t="s">
        <v>610</v>
      </c>
      <c r="C185" s="0" t="s">
        <v>520</v>
      </c>
      <c r="D185" s="17" t="s">
        <v>532</v>
      </c>
      <c r="E185" s="18" t="s">
        <v>627</v>
      </c>
      <c r="F185" s="19" t="n">
        <v>0</v>
      </c>
      <c r="G185" s="18" t="s">
        <v>602</v>
      </c>
      <c r="H185" s="18" t="s">
        <v>157</v>
      </c>
      <c r="I185" s="18" t="s">
        <v>604</v>
      </c>
      <c r="J185" s="19" t="n">
        <v>390000000</v>
      </c>
      <c r="K185" s="19" t="n">
        <v>100000000</v>
      </c>
      <c r="L185" s="0" t="n">
        <v>2010</v>
      </c>
      <c r="M185" s="20" t="n">
        <v>40179</v>
      </c>
      <c r="N185" s="20" t="n">
        <v>43831</v>
      </c>
      <c r="O185" s="20" t="n">
        <v>43831</v>
      </c>
      <c r="P185" s="20" t="n">
        <v>44196</v>
      </c>
      <c r="Q185" s="21" t="s">
        <v>605</v>
      </c>
      <c r="R185" s="21" t="s">
        <v>605</v>
      </c>
      <c r="S185" s="19" t="s">
        <v>606</v>
      </c>
      <c r="T185" s="21" t="s">
        <v>605</v>
      </c>
      <c r="U185" s="21" t="s">
        <v>605</v>
      </c>
      <c r="V185" s="21" t="s">
        <v>605</v>
      </c>
      <c r="W185" s="21" t="s">
        <v>605</v>
      </c>
      <c r="X185" s="21" t="s">
        <v>605</v>
      </c>
      <c r="Y185" s="21" t="s">
        <v>605</v>
      </c>
      <c r="Z185" s="21" t="s">
        <v>605</v>
      </c>
      <c r="AA185" s="20" t="n">
        <f aca="false">DATE(YEAR(O185)+1,MONTH(O185),DAY(O185))</f>
        <v>44197</v>
      </c>
      <c r="AB185" s="0" t="n">
        <f aca="false">IF(G185="Trong nước", DATEDIF(DATE(YEAR(M185),MONTH(M185),1),DATE(YEAR(N185),MONTH(N185),1),"m"), DATEDIF(DATE(L185,1,1),DATE(YEAR(N185),MONTH(N185),1),"m"))</f>
        <v>120</v>
      </c>
      <c r="AC185" s="0" t="str">
        <f aca="false">VLOOKUP(AB185,[1]Parameters!$A$2:$B$6,2,1)</f>
        <v>&gt;=120</v>
      </c>
      <c r="AD185" s="22" t="n">
        <f aca="false">IF(J185&lt;=[1]Parameters!$Y$2,INDEX('[1]Bieu phi VCX'!$D$8:$N$33,MATCH(E185,'[1]Bieu phi VCX'!$A$8:$A$33,0),MATCH(AC185,'[1]Bieu phi VCX'!$D$7:$I$7,)),INDEX('[1]Bieu phi VCX'!$J$8:$O$33,MATCH(E185,'[1]Bieu phi VCX'!$A$8:$A$33,0),MATCH(AC185,'[1]Bieu phi VCX'!$J$7:$O$7,)))</f>
        <v>0.021</v>
      </c>
      <c r="AE185" s="22" t="n">
        <f aca="false">IF(Q185="Y",[1]Parameters!$Z$2,0)</f>
        <v>0.0005</v>
      </c>
      <c r="AF185" s="22" t="n">
        <f aca="false">IF(R185="Y", INDEX('[1]Bieu phi VCX'!$R$8:$W$33,MATCH(E185,'[1]Bieu phi VCX'!$A$8:$A$33,0),MATCH(AC185,'[1]Bieu phi VCX'!$R$7:$V$7,0)), 0)</f>
        <v>0.003</v>
      </c>
      <c r="AG185" s="19" t="n">
        <f aca="false">VLOOKUP(S185,[1]Parameters!$F$2:$G$5,2,0)</f>
        <v>0</v>
      </c>
      <c r="AH185" s="22" t="n">
        <f aca="false">IF(T185="Y", INDEX('[1]Bieu phi VCX'!$X$8:$AB$33,MATCH(E185,'[1]Bieu phi VCX'!$A$8:$A$33,0),MATCH(AC185,'[1]Bieu phi VCX'!$X$7:$AB$7,0)),0)</f>
        <v>0.004</v>
      </c>
      <c r="AI185" s="23" t="n">
        <f aca="false">IF(U185="Y",INDEX('[1]Bieu phi VCX'!$AJ$8:$AL$33,MATCH(E185,'[1]Bieu phi VCX'!$A$8:$A$33,0),MATCH(VLOOKUP(F185,[1]Parameters!$I$2:$J$4,2),'[1]Bieu phi VCX'!$AJ$7:$AL$7,0))-AD185, 0)</f>
        <v>0.019</v>
      </c>
      <c r="AJ185" s="0" t="n">
        <f aca="false">IF(V185="Y",[1]Parameters!$AA$2,1)</f>
        <v>1.5</v>
      </c>
      <c r="AK185" s="22" t="n">
        <f aca="false">IF(W185="Y", INDEX('[1]Bieu phi VCX'!$AE$8:$AE$33,MATCH(E185,'[1]Bieu phi VCX'!$A$8:$A$33,0),0),0)</f>
        <v>0.0015</v>
      </c>
      <c r="AL185" s="22" t="n">
        <f aca="false">IF(X185="Y",IF(AB185&lt;120,IF(OR(E185='[1]Bieu phi VCX'!$A$24,E185='[1]Bieu phi VCX'!$A$25,E185='[1]Bieu phi VCX'!$A$27),0.2%,IF(OR(AND(OR(H185="SEDAN",H185="HATCHBACK"),J185&gt;[1]Parameters!$AB$2),AND(OR(H185="SEDAN",H185="HATCHBACK"),I185="GERMANY")),INDEX('[1]Bieu phi VCX'!$AF$8:$AF$33,MATCH(E185,'[1]Bieu phi VCX'!$A$8:$A$33,0),0),INDEX('[1]Bieu phi VCX'!$AG$8:$AG$33,MATCH(E185,'[1]Bieu phi VCX'!$A$8:$A$33,0),0))),INDEX('[1]Bieu phi VCX'!$AH$8:$AH$33,MATCH(E185,'[1]Bieu phi VCX'!$A$8:$A$33,0),0)),0)</f>
        <v>0.0015</v>
      </c>
      <c r="AM185" s="22" t="n">
        <f aca="false">IF(Y185="Y",IF(P185-O185&gt;[1]Parameters!$AC$2,1.5%*15/365,1.5%*(P185-O185)/365),0)</f>
        <v>0.000616438356164384</v>
      </c>
      <c r="AN185" s="24" t="n">
        <f aca="false">IF(Z185="Y",[1]Parameters!$AD$2,0)</f>
        <v>0.003</v>
      </c>
      <c r="AO185" s="25" t="n">
        <f aca="false">IF(P185&lt;=AA185,VLOOKUP(DATEDIF(O185,P185,"m"),[1]Parameters!$L$2:$M$6,2,1),(DATEDIF(O185,P185,"m")+1)/12)</f>
        <v>1</v>
      </c>
      <c r="AP185" s="26" t="n">
        <f aca="false">(AJ185*(SUM(AD185,AE185,AF185,AH185,AI185,AK185,AL185,AN185)*K185+AG185)+AM185*K185)*AO185</f>
        <v>8086643.83561644</v>
      </c>
      <c r="AQ185" s="27" t="s">
        <v>607</v>
      </c>
    </row>
    <row r="186" customFormat="false" ht="13.8" hidden="false" customHeight="false" outlineLevel="0" collapsed="false">
      <c r="A186" s="17"/>
      <c r="B186" s="17" t="s">
        <v>611</v>
      </c>
      <c r="C186" s="0" t="s">
        <v>520</v>
      </c>
      <c r="D186" s="17" t="s">
        <v>532</v>
      </c>
      <c r="E186" s="18" t="s">
        <v>627</v>
      </c>
      <c r="F186" s="19" t="n">
        <v>0</v>
      </c>
      <c r="G186" s="18" t="s">
        <v>602</v>
      </c>
      <c r="H186" s="18" t="s">
        <v>157</v>
      </c>
      <c r="I186" s="18" t="s">
        <v>604</v>
      </c>
      <c r="J186" s="19" t="n">
        <v>390000000</v>
      </c>
      <c r="K186" s="19" t="n">
        <v>400000000</v>
      </c>
      <c r="L186" s="0" t="n">
        <v>2005</v>
      </c>
      <c r="M186" s="20" t="n">
        <v>38353</v>
      </c>
      <c r="N186" s="20" t="n">
        <v>43831</v>
      </c>
      <c r="O186" s="20" t="n">
        <v>43831</v>
      </c>
      <c r="P186" s="20" t="n">
        <v>44196</v>
      </c>
      <c r="Q186" s="21" t="s">
        <v>605</v>
      </c>
      <c r="R186" s="21" t="s">
        <v>605</v>
      </c>
      <c r="S186" s="19" t="n">
        <v>9000000</v>
      </c>
      <c r="T186" s="21" t="s">
        <v>605</v>
      </c>
      <c r="U186" s="21" t="s">
        <v>605</v>
      </c>
      <c r="V186" s="21" t="s">
        <v>605</v>
      </c>
      <c r="W186" s="21" t="s">
        <v>605</v>
      </c>
      <c r="X186" s="21" t="s">
        <v>605</v>
      </c>
      <c r="Y186" s="21" t="s">
        <v>605</v>
      </c>
      <c r="Z186" s="21" t="s">
        <v>605</v>
      </c>
      <c r="AA186" s="20" t="n">
        <f aca="false">DATE(YEAR(O186)+1,MONTH(O186),DAY(O186))</f>
        <v>44197</v>
      </c>
      <c r="AB186" s="0" t="n">
        <f aca="false">IF(G186="Trong nước", DATEDIF(DATE(YEAR(M186),MONTH(M186),1),DATE(YEAR(N186),MONTH(N186),1),"m"), DATEDIF(DATE(L186,1,1),DATE(YEAR(N186),MONTH(N186),1),"m"))</f>
        <v>180</v>
      </c>
      <c r="AC186" s="0" t="str">
        <f aca="false">VLOOKUP(AB186,[1]Parameters!$A$2:$B$7,2,1)</f>
        <v>&gt;=180</v>
      </c>
      <c r="AD186" s="22" t="n">
        <f aca="false">IF(J186&lt;=[1]Parameters!$Y$2,INDEX('[1]Bieu phi VCX'!$D$8:$N$33,MATCH(E186,'[1]Bieu phi VCX'!$A$8:$A$33,0),MATCH(AC186,'[1]Bieu phi VCX'!$D$7:$I$7,)),INDEX('[1]Bieu phi VCX'!$J$8:$O$33,MATCH(E186,'[1]Bieu phi VCX'!$A$8:$A$33,0),MATCH(AC186,'[1]Bieu phi VCX'!$J$7:$O$7,)))</f>
        <v>0.021</v>
      </c>
      <c r="AE186" s="22" t="n">
        <f aca="false">IF(Q186="Y",[1]Parameters!$Z$2,0)</f>
        <v>0.0005</v>
      </c>
      <c r="AF186" s="22" t="n">
        <f aca="false">IF(R186="Y", INDEX('[1]Bieu phi VCX'!$R$8:$W$33,MATCH(E186,'[1]Bieu phi VCX'!$A$8:$A$33,0),MATCH(AC186,'[1]Bieu phi VCX'!$R$7:$W$7,0)), 0)</f>
        <v>0.004</v>
      </c>
      <c r="AG186" s="19" t="n">
        <f aca="false">VLOOKUP(S186,[1]Parameters!$F$2:$G$5,2,0)</f>
        <v>1400000</v>
      </c>
      <c r="AH186" s="22" t="n">
        <f aca="false">IF(T186="Y", INDEX('[1]Bieu phi VCX'!$X$8:$AC$33,MATCH(E186,'[1]Bieu phi VCX'!$A$8:$A$33,0),MATCH(AC186,'[1]Bieu phi VCX'!$X$7:$AC$7,0)),0)</f>
        <v>0.004</v>
      </c>
      <c r="AI186" s="23" t="n">
        <f aca="false">IF(U186="Y",INDEX('[1]Bieu phi VCX'!$AJ$8:$AL$33,MATCH(E186,'[1]Bieu phi VCX'!$A$8:$A$33,0),MATCH(VLOOKUP(F186,[1]Parameters!$I$2:$J$4,2),'[1]Bieu phi VCX'!$AJ$7:$AL$7,0))-AD186, 0)</f>
        <v>0.019</v>
      </c>
      <c r="AJ186" s="0" t="n">
        <f aca="false">IF(V186="Y",[1]Parameters!$AA$2,1)</f>
        <v>1.5</v>
      </c>
      <c r="AK186" s="22" t="n">
        <f aca="false">IF(W186="Y", INDEX('[1]Bieu phi VCX'!$AE$8:$AE$33,MATCH(E186,'[1]Bieu phi VCX'!$A$8:$A$33,0),0),0)</f>
        <v>0.0015</v>
      </c>
      <c r="AL186" s="22" t="n">
        <f aca="false">IF(X186="Y",IF(AB186&lt;120,IF(OR(E186='[1]Bieu phi VCX'!$A$24,E186='[1]Bieu phi VCX'!$A$25,E186='[1]Bieu phi VCX'!$A$27),0.2%,IF(OR(AND(OR(H186="SEDAN",H186="HATCHBACK"),J186&gt;[1]Parameters!$AB$2),AND(OR(H186="SEDAN",H186="HATCHBACK"),I186="GERMANY")),INDEX('[1]Bieu phi VCX'!$AF$8:$AF$33,MATCH(E186,'[1]Bieu phi VCX'!$A$8:$A$33,0),0),INDEX('[1]Bieu phi VCX'!$AG$8:$AG$33,MATCH(E186,'[1]Bieu phi VCX'!$A$8:$A$33,0),0))),INDEX('[1]Bieu phi VCX'!$AH$8:$AH$33,MATCH(E186,'[1]Bieu phi VCX'!$A$8:$A$33,0),0)),0)</f>
        <v>0.0015</v>
      </c>
      <c r="AM186" s="22" t="n">
        <f aca="false">IF(Y186="Y",IF(P186-O186&gt;[1]Parameters!$AC$2,1.5%*15/365,1.5%*(P186-O186)/365),0)</f>
        <v>0.000616438356164384</v>
      </c>
      <c r="AN186" s="24" t="n">
        <f aca="false">IF(Z186="Y",[1]Parameters!$AD$2,0)</f>
        <v>0.003</v>
      </c>
      <c r="AO186" s="25" t="n">
        <f aca="false">IF(P186&lt;=AA186,VLOOKUP(DATEDIF(O186,P186,"m"),[1]Parameters!$L$2:$M$6,2,1),(DATEDIF(O186,P186,"m")+1)/12)</f>
        <v>1</v>
      </c>
      <c r="AP186" s="26" t="n">
        <f aca="false">(AJ186*(SUM(AD186,AE186,AF186,AH186,AI186,AK186,AL186,AN186)*K186+AG186)+AM186*K186)*AO186</f>
        <v>35046575.3424658</v>
      </c>
      <c r="AQ186" s="27" t="s">
        <v>607</v>
      </c>
    </row>
    <row r="187" customFormat="false" ht="13.8" hidden="false" customHeight="false" outlineLevel="0" collapsed="false">
      <c r="A187" s="17" t="s">
        <v>612</v>
      </c>
      <c r="B187" s="17" t="s">
        <v>600</v>
      </c>
      <c r="C187" s="0" t="s">
        <v>520</v>
      </c>
      <c r="D187" s="17" t="s">
        <v>532</v>
      </c>
      <c r="E187" s="18" t="s">
        <v>627</v>
      </c>
      <c r="F187" s="19" t="n">
        <v>0</v>
      </c>
      <c r="G187" s="18" t="s">
        <v>602</v>
      </c>
      <c r="H187" s="18" t="s">
        <v>157</v>
      </c>
      <c r="I187" s="18" t="s">
        <v>604</v>
      </c>
      <c r="J187" s="19" t="n">
        <v>400000000</v>
      </c>
      <c r="K187" s="19" t="n">
        <v>100000000</v>
      </c>
      <c r="L187" s="0" t="n">
        <v>2020</v>
      </c>
      <c r="M187" s="20" t="n">
        <v>43831</v>
      </c>
      <c r="N187" s="20" t="n">
        <v>43831</v>
      </c>
      <c r="O187" s="20" t="n">
        <v>43831</v>
      </c>
      <c r="P187" s="20" t="n">
        <v>44196</v>
      </c>
      <c r="Q187" s="21" t="s">
        <v>605</v>
      </c>
      <c r="R187" s="21" t="s">
        <v>605</v>
      </c>
      <c r="S187" s="19" t="n">
        <v>9000000</v>
      </c>
      <c r="T187" s="21" t="s">
        <v>605</v>
      </c>
      <c r="U187" s="21" t="s">
        <v>605</v>
      </c>
      <c r="V187" s="21" t="s">
        <v>605</v>
      </c>
      <c r="W187" s="21" t="s">
        <v>605</v>
      </c>
      <c r="X187" s="21" t="s">
        <v>605</v>
      </c>
      <c r="Y187" s="21" t="s">
        <v>605</v>
      </c>
      <c r="Z187" s="21" t="s">
        <v>605</v>
      </c>
      <c r="AA187" s="20" t="n">
        <f aca="false">DATE(YEAR(O187)+1,MONTH(O187),DAY(O187))</f>
        <v>44197</v>
      </c>
      <c r="AB187" s="0" t="n">
        <f aca="false">IF(G187="Trong nước", DATEDIF(DATE(YEAR(M187),MONTH(M187),1),DATE(YEAR(N187),MONTH(N187),1),"m"), DATEDIF(DATE(L187,1,1),DATE(YEAR(N187),MONTH(N187),1),"m"))</f>
        <v>0</v>
      </c>
      <c r="AC187" s="0" t="str">
        <f aca="false">VLOOKUP(AB187,[1]Parameters!$A$2:$B$6,2,1)</f>
        <v>&lt;6</v>
      </c>
      <c r="AD187" s="22" t="n">
        <f aca="false">IF(J187&lt;=[1]Parameters!$Y$2,INDEX('[1]Bieu phi VCX'!$D$8:$N$33,MATCH(E187,'[1]Bieu phi VCX'!$A$8:$A$33,0),MATCH(AC187,'[1]Bieu phi VCX'!$D$7:$I$7,)),INDEX('[1]Bieu phi VCX'!$J$8:$O$33,MATCH(E187,'[1]Bieu phi VCX'!$A$8:$A$33,0),MATCH(AC187,'[1]Bieu phi VCX'!$J$7:$O$7,)))</f>
        <v>0.016</v>
      </c>
      <c r="AE187" s="22" t="n">
        <f aca="false">IF(Q187="Y",[1]Parameters!$Z$2,0)</f>
        <v>0.0005</v>
      </c>
      <c r="AF187" s="22" t="n">
        <f aca="false">IF(R187="Y", INDEX('[1]Bieu phi VCX'!$R$8:$W$33,MATCH(E187,'[1]Bieu phi VCX'!$A$8:$A$33,0),MATCH(AC187,'[1]Bieu phi VCX'!$R$7:$V$7,0)), 0)</f>
        <v>0</v>
      </c>
      <c r="AG187" s="19" t="n">
        <f aca="false">VLOOKUP(S187,[1]Parameters!$F$2:$G$5,2,0)</f>
        <v>1400000</v>
      </c>
      <c r="AH187" s="22" t="n">
        <f aca="false">IF(T187="Y", INDEX('[1]Bieu phi VCX'!$X$8:$AB$33,MATCH(E187,'[1]Bieu phi VCX'!$A$8:$A$33,0),MATCH(AC187,'[1]Bieu phi VCX'!$X$7:$AB$7,0)),0)</f>
        <v>0.0015</v>
      </c>
      <c r="AI187" s="23" t="n">
        <f aca="false">IF(U187="Y",INDEX('[1]Bieu phi VCX'!$AJ$8:$AL$33,MATCH(E187,'[1]Bieu phi VCX'!$A$8:$A$33,0),MATCH(VLOOKUP(F187,[1]Parameters!$I$2:$J$4,2),'[1]Bieu phi VCX'!$AJ$7:$AL$7,0))-AD187, 0)</f>
        <v>0.024</v>
      </c>
      <c r="AJ187" s="0" t="n">
        <f aca="false">IF(V187="Y",[1]Parameters!$AA$2,1)</f>
        <v>1.5</v>
      </c>
      <c r="AK187" s="22" t="n">
        <f aca="false">IF(W187="Y", INDEX('[1]Bieu phi VCX'!$AE$8:$AE$33,MATCH(E187,'[1]Bieu phi VCX'!$A$8:$A$33,0),0),0)</f>
        <v>0.0015</v>
      </c>
      <c r="AL187" s="22" t="n">
        <f aca="false">IF(X187="Y",IF(AB187&lt;120,IF(OR(E187='[1]Bieu phi VCX'!$A$24,E187='[1]Bieu phi VCX'!$A$25,E187='[1]Bieu phi VCX'!$A$27),0.2%,IF(OR(AND(OR(H187="SEDAN",H187="HATCHBACK"),J187&gt;[1]Parameters!$AB$2),AND(OR(H187="SEDAN",H187="HATCHBACK"),I187="GERMANY")),INDEX('[1]Bieu phi VCX'!$AF$8:$AF$33,MATCH(E187,'[1]Bieu phi VCX'!$A$8:$A$33,0),0),INDEX('[1]Bieu phi VCX'!$AG$8:$AG$33,MATCH(E187,'[1]Bieu phi VCX'!$A$8:$A$33,0),0))),INDEX('[1]Bieu phi VCX'!$AH$8:$AH$33,MATCH(E187,'[1]Bieu phi VCX'!$A$8:$A$33,0),0)),0)</f>
        <v>0.0005</v>
      </c>
      <c r="AM187" s="22" t="n">
        <f aca="false">IF(Y187="Y",IF(P187-O187&gt;[1]Parameters!$AC$2,1.5%*15/365,1.5%*(P187-O187)/365),0)</f>
        <v>0.000616438356164384</v>
      </c>
      <c r="AN187" s="24" t="n">
        <f aca="false">IF(Z187="Y",[1]Parameters!$AD$2,0)</f>
        <v>0.003</v>
      </c>
      <c r="AO187" s="25" t="n">
        <f aca="false">IF(P187&lt;=AA187,VLOOKUP(DATEDIF(O187,P187,"m"),[1]Parameters!$L$2:$M$6,2,1),(DATEDIF(O187,P187,"m")+1)/12)</f>
        <v>1</v>
      </c>
      <c r="AP187" s="26" t="n">
        <f aca="false">(AJ187*(SUM(AD187,AE187,AF187,AH187,AI187,AK187,AL187,AN187)*K187+AG187)+AM187*K187)*AO187</f>
        <v>9211643.83561644</v>
      </c>
      <c r="AQ187" s="27" t="s">
        <v>607</v>
      </c>
    </row>
    <row r="188" customFormat="false" ht="13.8" hidden="false" customHeight="false" outlineLevel="0" collapsed="false">
      <c r="A188" s="17"/>
      <c r="B188" s="17" t="s">
        <v>608</v>
      </c>
      <c r="C188" s="0" t="s">
        <v>520</v>
      </c>
      <c r="D188" s="17" t="s">
        <v>532</v>
      </c>
      <c r="E188" s="18" t="s">
        <v>627</v>
      </c>
      <c r="F188" s="19" t="n">
        <v>0</v>
      </c>
      <c r="G188" s="18" t="s">
        <v>602</v>
      </c>
      <c r="H188" s="18" t="s">
        <v>157</v>
      </c>
      <c r="I188" s="18" t="s">
        <v>604</v>
      </c>
      <c r="J188" s="19" t="n">
        <v>400000000</v>
      </c>
      <c r="K188" s="19" t="n">
        <v>100000000</v>
      </c>
      <c r="L188" s="0" t="n">
        <v>2017</v>
      </c>
      <c r="M188" s="20" t="n">
        <v>42736</v>
      </c>
      <c r="N188" s="20" t="n">
        <v>43831</v>
      </c>
      <c r="O188" s="20" t="n">
        <v>43831</v>
      </c>
      <c r="P188" s="20" t="n">
        <v>44196</v>
      </c>
      <c r="Q188" s="21" t="s">
        <v>605</v>
      </c>
      <c r="R188" s="21" t="s">
        <v>605</v>
      </c>
      <c r="S188" s="19" t="n">
        <v>15000000</v>
      </c>
      <c r="T188" s="21" t="s">
        <v>605</v>
      </c>
      <c r="U188" s="21" t="s">
        <v>605</v>
      </c>
      <c r="V188" s="21" t="s">
        <v>605</v>
      </c>
      <c r="W188" s="21" t="s">
        <v>605</v>
      </c>
      <c r="X188" s="21" t="s">
        <v>605</v>
      </c>
      <c r="Y188" s="21" t="s">
        <v>605</v>
      </c>
      <c r="Z188" s="21" t="s">
        <v>605</v>
      </c>
      <c r="AA188" s="20" t="n">
        <f aca="false">DATE(YEAR(O188)+1,MONTH(O188),DAY(O188))</f>
        <v>44197</v>
      </c>
      <c r="AB188" s="0" t="n">
        <f aca="false">IF(G188="Trong nước", DATEDIF(DATE(YEAR(M188),MONTH(M188),1),DATE(YEAR(N188),MONTH(N188),1),"m"), DATEDIF(DATE(L188,1,1),DATE(YEAR(N188),MONTH(N188),1),"m"))</f>
        <v>36</v>
      </c>
      <c r="AC188" s="0" t="str">
        <f aca="false">VLOOKUP(AB188,[1]Parameters!$A$2:$B$6,2,1)</f>
        <v>36-72</v>
      </c>
      <c r="AD188" s="22" t="n">
        <f aca="false">IF(J188&lt;=[1]Parameters!$Y$2,INDEX('[1]Bieu phi VCX'!$D$8:$N$33,MATCH(E188,'[1]Bieu phi VCX'!$A$8:$A$33,0),MATCH(AC188,'[1]Bieu phi VCX'!$D$7:$I$7,)),INDEX('[1]Bieu phi VCX'!$J$8:$O$33,MATCH(E188,'[1]Bieu phi VCX'!$A$8:$A$33,0),MATCH(AC188,'[1]Bieu phi VCX'!$J$7:$O$7,)))</f>
        <v>0.017</v>
      </c>
      <c r="AE188" s="22" t="n">
        <f aca="false">IF(Q188="Y",[1]Parameters!$Z$2,0)</f>
        <v>0.0005</v>
      </c>
      <c r="AF188" s="22" t="n">
        <f aca="false">IF(R188="Y", INDEX('[1]Bieu phi VCX'!$R$8:$W$33,MATCH(E188,'[1]Bieu phi VCX'!$A$8:$A$33,0),MATCH(AC188,'[1]Bieu phi VCX'!$R$7:$V$7,0)), 0)</f>
        <v>0.001</v>
      </c>
      <c r="AG188" s="19" t="n">
        <f aca="false">VLOOKUP(S188,[1]Parameters!$F$2:$G$5,2,0)</f>
        <v>2000000</v>
      </c>
      <c r="AH188" s="22" t="n">
        <f aca="false">IF(T188="Y", INDEX('[1]Bieu phi VCX'!$X$8:$AB$33,MATCH(E188,'[1]Bieu phi VCX'!$A$8:$A$33,0),MATCH(AC188,'[1]Bieu phi VCX'!$X$7:$AB$7,0)),0)</f>
        <v>0.002</v>
      </c>
      <c r="AI188" s="23" t="n">
        <f aca="false">IF(U188="Y",INDEX('[1]Bieu phi VCX'!$AJ$8:$AL$33,MATCH(E188,'[1]Bieu phi VCX'!$A$8:$A$33,0),MATCH(VLOOKUP(F188,[1]Parameters!$I$2:$J$4,2),'[1]Bieu phi VCX'!$AJ$7:$AL$7,0))-AD188, 0)</f>
        <v>0.023</v>
      </c>
      <c r="AJ188" s="0" t="n">
        <f aca="false">IF(V188="Y",[1]Parameters!$AA$2,1)</f>
        <v>1.5</v>
      </c>
      <c r="AK188" s="22" t="n">
        <f aca="false">IF(W188="Y", INDEX('[1]Bieu phi VCX'!$AE$8:$AE$33,MATCH(E188,'[1]Bieu phi VCX'!$A$8:$A$33,0),0),0)</f>
        <v>0.0015</v>
      </c>
      <c r="AL188" s="22" t="n">
        <f aca="false">IF(X188="Y",IF(AB188&lt;120,IF(OR(E188='[1]Bieu phi VCX'!$A$24,E188='[1]Bieu phi VCX'!$A$25,E188='[1]Bieu phi VCX'!$A$27),0.2%,IF(OR(AND(OR(H188="SEDAN",H188="HATCHBACK"),J188&gt;[1]Parameters!$AB$2),AND(OR(H188="SEDAN",H188="HATCHBACK"),I188="GERMANY")),INDEX('[1]Bieu phi VCX'!$AF$8:$AF$33,MATCH(E188,'[1]Bieu phi VCX'!$A$8:$A$33,0),0),INDEX('[1]Bieu phi VCX'!$AG$8:$AG$33,MATCH(E188,'[1]Bieu phi VCX'!$A$8:$A$33,0),0))),INDEX('[1]Bieu phi VCX'!$AH$8:$AH$33,MATCH(E188,'[1]Bieu phi VCX'!$A$8:$A$33,0),0)),0)</f>
        <v>0.0005</v>
      </c>
      <c r="AM188" s="22" t="n">
        <f aca="false">IF(Y188="Y",IF(P188-O188&gt;[1]Parameters!$AC$2,1.5%*15/365,1.5%*(P188-O188)/365),0)</f>
        <v>0.000616438356164384</v>
      </c>
      <c r="AN188" s="24" t="n">
        <f aca="false">IF(Z188="Y",[1]Parameters!$AD$2,0)</f>
        <v>0.003</v>
      </c>
      <c r="AO188" s="25" t="n">
        <f aca="false">IF(P188&lt;=AA188,VLOOKUP(DATEDIF(O188,P188,"m"),[1]Parameters!$L$2:$M$6,2,1),(DATEDIF(O188,P188,"m")+1)/12)</f>
        <v>1</v>
      </c>
      <c r="AP188" s="26" t="n">
        <f aca="false">(AJ188*(SUM(AD188,AE188,AF188,AH188,AI188,AK188,AL188,AN188)*K188+AG188)+AM188*K188)*AO188</f>
        <v>10336643.8356164</v>
      </c>
      <c r="AQ188" s="27" t="s">
        <v>607</v>
      </c>
    </row>
    <row r="189" customFormat="false" ht="13.8" hidden="false" customHeight="false" outlineLevel="0" collapsed="false">
      <c r="A189" s="17"/>
      <c r="B189" s="17" t="s">
        <v>609</v>
      </c>
      <c r="C189" s="0" t="s">
        <v>520</v>
      </c>
      <c r="D189" s="17" t="s">
        <v>532</v>
      </c>
      <c r="E189" s="18" t="s">
        <v>627</v>
      </c>
      <c r="F189" s="19" t="n">
        <v>0</v>
      </c>
      <c r="G189" s="18" t="s">
        <v>602</v>
      </c>
      <c r="H189" s="18" t="s">
        <v>157</v>
      </c>
      <c r="I189" s="18" t="s">
        <v>604</v>
      </c>
      <c r="J189" s="19" t="n">
        <v>400000000</v>
      </c>
      <c r="K189" s="19" t="n">
        <v>100000000</v>
      </c>
      <c r="L189" s="0" t="n">
        <v>2014</v>
      </c>
      <c r="M189" s="20" t="n">
        <v>41640</v>
      </c>
      <c r="N189" s="20" t="n">
        <v>43831</v>
      </c>
      <c r="O189" s="20" t="n">
        <v>43831</v>
      </c>
      <c r="P189" s="20" t="n">
        <v>44196</v>
      </c>
      <c r="Q189" s="21" t="s">
        <v>605</v>
      </c>
      <c r="R189" s="21" t="s">
        <v>605</v>
      </c>
      <c r="S189" s="19" t="n">
        <v>21000000</v>
      </c>
      <c r="T189" s="21" t="s">
        <v>605</v>
      </c>
      <c r="U189" s="21" t="s">
        <v>605</v>
      </c>
      <c r="V189" s="21" t="s">
        <v>605</v>
      </c>
      <c r="W189" s="21" t="s">
        <v>605</v>
      </c>
      <c r="X189" s="21" t="s">
        <v>605</v>
      </c>
      <c r="Y189" s="21" t="s">
        <v>605</v>
      </c>
      <c r="Z189" s="21" t="s">
        <v>605</v>
      </c>
      <c r="AA189" s="20" t="n">
        <f aca="false">DATE(YEAR(O189)+1,MONTH(O189),DAY(O189))</f>
        <v>44197</v>
      </c>
      <c r="AB189" s="0" t="n">
        <f aca="false">IF(G189="Trong nước", DATEDIF(DATE(YEAR(M189),MONTH(M189),1),DATE(YEAR(N189),MONTH(N189),1),"m"), DATEDIF(DATE(L189,1,1),DATE(YEAR(N189),MONTH(N189),1),"m"))</f>
        <v>72</v>
      </c>
      <c r="AC189" s="0" t="str">
        <f aca="false">VLOOKUP(AB189,[1]Parameters!$A$2:$B$6,2,1)</f>
        <v>72-120</v>
      </c>
      <c r="AD189" s="22" t="n">
        <f aca="false">IF(J189&lt;=[1]Parameters!$Y$2,INDEX('[1]Bieu phi VCX'!$D$8:$N$33,MATCH(E189,'[1]Bieu phi VCX'!$A$8:$A$33,0),MATCH(AC189,'[1]Bieu phi VCX'!$D$7:$I$7,)),INDEX('[1]Bieu phi VCX'!$J$8:$O$33,MATCH(E189,'[1]Bieu phi VCX'!$A$8:$A$33,0),MATCH(AC189,'[1]Bieu phi VCX'!$J$7:$O$7,)))</f>
        <v>0.019</v>
      </c>
      <c r="AE189" s="22" t="n">
        <f aca="false">IF(Q189="Y",[1]Parameters!$Z$2,0)</f>
        <v>0.0005</v>
      </c>
      <c r="AF189" s="22" t="n">
        <f aca="false">IF(R189="Y", INDEX('[1]Bieu phi VCX'!$R$8:$W$33,MATCH(E189,'[1]Bieu phi VCX'!$A$8:$A$33,0),MATCH(AC189,'[1]Bieu phi VCX'!$R$7:$V$7,0)), 0)</f>
        <v>0.002</v>
      </c>
      <c r="AG189" s="19" t="n">
        <f aca="false">VLOOKUP(S189,[1]Parameters!$F$2:$G$5,2,0)</f>
        <v>3400000</v>
      </c>
      <c r="AH189" s="22" t="n">
        <f aca="false">IF(T189="Y", INDEX('[1]Bieu phi VCX'!$X$8:$AB$33,MATCH(E189,'[1]Bieu phi VCX'!$A$8:$A$33,0),MATCH(AC189,'[1]Bieu phi VCX'!$X$7:$AB$7,0)),0)</f>
        <v>0.003</v>
      </c>
      <c r="AI189" s="23" t="n">
        <f aca="false">IF(U189="Y",INDEX('[1]Bieu phi VCX'!$AJ$8:$AL$33,MATCH(E189,'[1]Bieu phi VCX'!$A$8:$A$33,0),MATCH(VLOOKUP(F189,[1]Parameters!$I$2:$J$4,2),'[1]Bieu phi VCX'!$AJ$7:$AL$7,0))-AD189, 0)</f>
        <v>0.021</v>
      </c>
      <c r="AJ189" s="0" t="n">
        <f aca="false">IF(V189="Y",[1]Parameters!$AA$2,1)</f>
        <v>1.5</v>
      </c>
      <c r="AK189" s="22" t="n">
        <f aca="false">IF(W189="Y", INDEX('[1]Bieu phi VCX'!$AE$8:$AE$33,MATCH(E189,'[1]Bieu phi VCX'!$A$8:$A$33,0),0),0)</f>
        <v>0.0015</v>
      </c>
      <c r="AL189" s="22" t="n">
        <f aca="false">IF(X189="Y",IF(AB189&lt;120,IF(OR(E189='[1]Bieu phi VCX'!$A$24,E189='[1]Bieu phi VCX'!$A$25,E189='[1]Bieu phi VCX'!$A$27),0.2%,IF(OR(AND(OR(H189="SEDAN",H189="HATCHBACK"),J189&gt;[1]Parameters!$AB$2),AND(OR(H189="SEDAN",H189="HATCHBACK"),I189="GERMANY")),INDEX('[1]Bieu phi VCX'!$AF$8:$AF$33,MATCH(E189,'[1]Bieu phi VCX'!$A$8:$A$33,0),0),INDEX('[1]Bieu phi VCX'!$AG$8:$AG$33,MATCH(E189,'[1]Bieu phi VCX'!$A$8:$A$33,0),0))),INDEX('[1]Bieu phi VCX'!$AH$8:$AH$33,MATCH(E189,'[1]Bieu phi VCX'!$A$8:$A$33,0),0)),0)</f>
        <v>0.0005</v>
      </c>
      <c r="AM189" s="22" t="n">
        <f aca="false">IF(Y189="Y",IF(P189-O189&gt;[1]Parameters!$AC$2,1.5%*15/365,1.5%*(P189-O189)/365),0)</f>
        <v>0.000616438356164384</v>
      </c>
      <c r="AN189" s="24" t="n">
        <f aca="false">IF(Z189="Y",[1]Parameters!$AD$2,0)</f>
        <v>0.003</v>
      </c>
      <c r="AO189" s="25" t="n">
        <f aca="false">IF(P189&lt;=AA189,VLOOKUP(DATEDIF(O189,P189,"m"),[1]Parameters!$L$2:$M$6,2,1),(DATEDIF(O189,P189,"m")+1)/12)</f>
        <v>1</v>
      </c>
      <c r="AP189" s="26" t="n">
        <f aca="false">(AJ189*(SUM(AD189,AE189,AF189,AH189,AI189,AK189,AL189,AN189)*K189+AG189)+AM189*K189)*AO189</f>
        <v>12736643.8356164</v>
      </c>
      <c r="AQ189" s="27" t="s">
        <v>607</v>
      </c>
    </row>
    <row r="190" customFormat="false" ht="13.8" hidden="false" customHeight="false" outlineLevel="0" collapsed="false">
      <c r="A190" s="17"/>
      <c r="B190" s="17" t="s">
        <v>610</v>
      </c>
      <c r="C190" s="0" t="s">
        <v>520</v>
      </c>
      <c r="D190" s="17" t="s">
        <v>532</v>
      </c>
      <c r="E190" s="18" t="s">
        <v>627</v>
      </c>
      <c r="F190" s="19" t="n">
        <v>0</v>
      </c>
      <c r="G190" s="18" t="s">
        <v>602</v>
      </c>
      <c r="H190" s="18" t="s">
        <v>157</v>
      </c>
      <c r="I190" s="18" t="s">
        <v>604</v>
      </c>
      <c r="J190" s="19" t="n">
        <v>400000000</v>
      </c>
      <c r="K190" s="19" t="n">
        <v>100000000</v>
      </c>
      <c r="L190" s="0" t="n">
        <v>2010</v>
      </c>
      <c r="M190" s="20" t="n">
        <v>40179</v>
      </c>
      <c r="N190" s="20" t="n">
        <v>43831</v>
      </c>
      <c r="O190" s="20" t="n">
        <v>43831</v>
      </c>
      <c r="P190" s="20" t="n">
        <v>44196</v>
      </c>
      <c r="Q190" s="21" t="s">
        <v>605</v>
      </c>
      <c r="R190" s="21" t="s">
        <v>605</v>
      </c>
      <c r="S190" s="19" t="n">
        <v>9000000</v>
      </c>
      <c r="T190" s="21" t="s">
        <v>605</v>
      </c>
      <c r="U190" s="21" t="s">
        <v>605</v>
      </c>
      <c r="V190" s="21" t="s">
        <v>605</v>
      </c>
      <c r="W190" s="21" t="s">
        <v>605</v>
      </c>
      <c r="X190" s="21" t="s">
        <v>605</v>
      </c>
      <c r="Y190" s="21" t="s">
        <v>605</v>
      </c>
      <c r="Z190" s="21" t="s">
        <v>605</v>
      </c>
      <c r="AA190" s="20" t="n">
        <f aca="false">DATE(YEAR(O190)+1,MONTH(O190),DAY(O190))</f>
        <v>44197</v>
      </c>
      <c r="AB190" s="0" t="n">
        <f aca="false">IF(G190="Trong nước", DATEDIF(DATE(YEAR(M190),MONTH(M190),1),DATE(YEAR(N190),MONTH(N190),1),"m"), DATEDIF(DATE(L190,1,1),DATE(YEAR(N190),MONTH(N190),1),"m"))</f>
        <v>120</v>
      </c>
      <c r="AC190" s="0" t="str">
        <f aca="false">VLOOKUP(AB190,[1]Parameters!$A$2:$B$6,2,1)</f>
        <v>&gt;=120</v>
      </c>
      <c r="AD190" s="22" t="n">
        <f aca="false">IF(J190&lt;=[1]Parameters!$Y$2,INDEX('[1]Bieu phi VCX'!$D$8:$N$33,MATCH(E190,'[1]Bieu phi VCX'!$A$8:$A$33,0),MATCH(AC190,'[1]Bieu phi VCX'!$D$7:$I$7,)),INDEX('[1]Bieu phi VCX'!$J$8:$O$33,MATCH(E190,'[1]Bieu phi VCX'!$A$8:$A$33,0),MATCH(AC190,'[1]Bieu phi VCX'!$J$7:$O$7,)))</f>
        <v>0.021</v>
      </c>
      <c r="AE190" s="22" t="n">
        <f aca="false">IF(Q190="Y",[1]Parameters!$Z$2,0)</f>
        <v>0.0005</v>
      </c>
      <c r="AF190" s="22" t="n">
        <f aca="false">IF(R190="Y", INDEX('[1]Bieu phi VCX'!$R$8:$W$33,MATCH(E190,'[1]Bieu phi VCX'!$A$8:$A$33,0),MATCH(AC190,'[1]Bieu phi VCX'!$R$7:$V$7,0)), 0)</f>
        <v>0.003</v>
      </c>
      <c r="AG190" s="19" t="n">
        <f aca="false">VLOOKUP(S190,[1]Parameters!$F$2:$G$5,2,0)</f>
        <v>1400000</v>
      </c>
      <c r="AH190" s="22" t="n">
        <f aca="false">IF(T190="Y", INDEX('[1]Bieu phi VCX'!$X$8:$AB$33,MATCH(E190,'[1]Bieu phi VCX'!$A$8:$A$33,0),MATCH(AC190,'[1]Bieu phi VCX'!$X$7:$AB$7,0)),0)</f>
        <v>0.004</v>
      </c>
      <c r="AI190" s="23" t="n">
        <f aca="false">IF(U190="Y",INDEX('[1]Bieu phi VCX'!$AJ$8:$AL$33,MATCH(E190,'[1]Bieu phi VCX'!$A$8:$A$33,0),MATCH(VLOOKUP(F190,[1]Parameters!$I$2:$J$4,2),'[1]Bieu phi VCX'!$AJ$7:$AL$7,0))-AD190, 0)</f>
        <v>0.019</v>
      </c>
      <c r="AJ190" s="0" t="n">
        <f aca="false">IF(V190="Y",[1]Parameters!$AA$2,1)</f>
        <v>1.5</v>
      </c>
      <c r="AK190" s="22" t="n">
        <f aca="false">IF(W190="Y", INDEX('[1]Bieu phi VCX'!$AE$8:$AE$33,MATCH(E190,'[1]Bieu phi VCX'!$A$8:$A$33,0),0),0)</f>
        <v>0.0015</v>
      </c>
      <c r="AL190" s="22" t="n">
        <f aca="false">IF(X190="Y",IF(AB190&lt;120,IF(OR(E190='[1]Bieu phi VCX'!$A$24,E190='[1]Bieu phi VCX'!$A$25,E190='[1]Bieu phi VCX'!$A$27),0.2%,IF(OR(AND(OR(H190="SEDAN",H190="HATCHBACK"),J190&gt;[1]Parameters!$AB$2),AND(OR(H190="SEDAN",H190="HATCHBACK"),I190="GERMANY")),INDEX('[1]Bieu phi VCX'!$AF$8:$AF$33,MATCH(E190,'[1]Bieu phi VCX'!$A$8:$A$33,0),0),INDEX('[1]Bieu phi VCX'!$AG$8:$AG$33,MATCH(E190,'[1]Bieu phi VCX'!$A$8:$A$33,0),0))),INDEX('[1]Bieu phi VCX'!$AH$8:$AH$33,MATCH(E190,'[1]Bieu phi VCX'!$A$8:$A$33,0),0)),0)</f>
        <v>0.0015</v>
      </c>
      <c r="AM190" s="22" t="n">
        <f aca="false">IF(Y190="Y",IF(P190-O190&gt;[1]Parameters!$AC$2,1.5%*15/365,1.5%*(P190-O190)/365),0)</f>
        <v>0.000616438356164384</v>
      </c>
      <c r="AN190" s="24" t="n">
        <f aca="false">IF(Z190="Y",[1]Parameters!$AD$2,0)</f>
        <v>0.003</v>
      </c>
      <c r="AO190" s="25" t="n">
        <f aca="false">IF(P190&lt;=AA190,VLOOKUP(DATEDIF(O190,P190,"m"),[1]Parameters!$L$2:$M$6,2,1),(DATEDIF(O190,P190,"m")+1)/12)</f>
        <v>1</v>
      </c>
      <c r="AP190" s="26" t="n">
        <f aca="false">(AJ190*(SUM(AD190,AE190,AF190,AH190,AI190,AK190,AL190,AN190)*K190+AG190)+AM190*K190)*AO190</f>
        <v>10186643.8356164</v>
      </c>
      <c r="AQ190" s="27" t="s">
        <v>607</v>
      </c>
    </row>
    <row r="191" customFormat="false" ht="13.8" hidden="false" customHeight="false" outlineLevel="0" collapsed="false">
      <c r="A191" s="17"/>
      <c r="B191" s="17" t="s">
        <v>611</v>
      </c>
      <c r="C191" s="0" t="s">
        <v>520</v>
      </c>
      <c r="D191" s="17" t="s">
        <v>532</v>
      </c>
      <c r="E191" s="18" t="s">
        <v>627</v>
      </c>
      <c r="F191" s="19" t="n">
        <v>0</v>
      </c>
      <c r="G191" s="18" t="s">
        <v>602</v>
      </c>
      <c r="H191" s="18" t="s">
        <v>157</v>
      </c>
      <c r="I191" s="18" t="s">
        <v>604</v>
      </c>
      <c r="J191" s="19" t="n">
        <v>600000000</v>
      </c>
      <c r="K191" s="19" t="n">
        <v>400000000</v>
      </c>
      <c r="L191" s="0" t="n">
        <v>2005</v>
      </c>
      <c r="M191" s="20" t="n">
        <v>38353</v>
      </c>
      <c r="N191" s="20" t="n">
        <v>43831</v>
      </c>
      <c r="O191" s="20" t="n">
        <v>43831</v>
      </c>
      <c r="P191" s="20" t="n">
        <v>44196</v>
      </c>
      <c r="Q191" s="21" t="s">
        <v>605</v>
      </c>
      <c r="R191" s="21" t="s">
        <v>605</v>
      </c>
      <c r="S191" s="19" t="n">
        <v>9000000</v>
      </c>
      <c r="T191" s="21" t="s">
        <v>605</v>
      </c>
      <c r="U191" s="21" t="s">
        <v>605</v>
      </c>
      <c r="V191" s="21" t="s">
        <v>605</v>
      </c>
      <c r="W191" s="21" t="s">
        <v>605</v>
      </c>
      <c r="X191" s="21" t="s">
        <v>605</v>
      </c>
      <c r="Y191" s="21" t="s">
        <v>605</v>
      </c>
      <c r="Z191" s="21" t="s">
        <v>605</v>
      </c>
      <c r="AA191" s="20" t="n">
        <f aca="false">DATE(YEAR(O191)+1,MONTH(O191),DAY(O191))</f>
        <v>44197</v>
      </c>
      <c r="AB191" s="0" t="n">
        <f aca="false">IF(G191="Trong nước", DATEDIF(DATE(YEAR(M191),MONTH(M191),1),DATE(YEAR(N191),MONTH(N191),1),"m"), DATEDIF(DATE(L191,1,1),DATE(YEAR(N191),MONTH(N191),1),"m"))</f>
        <v>180</v>
      </c>
      <c r="AC191" s="0" t="str">
        <f aca="false">VLOOKUP(AB191,[1]Parameters!$A$2:$B$7,2,1)</f>
        <v>&gt;=180</v>
      </c>
      <c r="AD191" s="22" t="n">
        <f aca="false">IF(J191&lt;=[1]Parameters!$Y$2,INDEX('[1]Bieu phi VCX'!$D$8:$N$33,MATCH(E191,'[1]Bieu phi VCX'!$A$8:$A$33,0),MATCH(AC191,'[1]Bieu phi VCX'!$D$7:$I$7,)),INDEX('[1]Bieu phi VCX'!$J$8:$O$33,MATCH(E191,'[1]Bieu phi VCX'!$A$8:$A$33,0),MATCH(AC191,'[1]Bieu phi VCX'!$J$7:$O$7,)))</f>
        <v>0.019</v>
      </c>
      <c r="AE191" s="22" t="n">
        <f aca="false">IF(Q191="Y",[1]Parameters!$Z$2,0)</f>
        <v>0.0005</v>
      </c>
      <c r="AF191" s="22" t="n">
        <f aca="false">IF(R191="Y", INDEX('[1]Bieu phi VCX'!$R$8:$W$33,MATCH(E191,'[1]Bieu phi VCX'!$A$8:$A$33,0),MATCH(AC191,'[1]Bieu phi VCX'!$R$7:$W$7,0)), 0)</f>
        <v>0.004</v>
      </c>
      <c r="AG191" s="19" t="n">
        <f aca="false">VLOOKUP(S191,[1]Parameters!$F$2:$G$5,2,0)</f>
        <v>1400000</v>
      </c>
      <c r="AH191" s="22" t="n">
        <f aca="false">IF(T191="Y", INDEX('[1]Bieu phi VCX'!$X$8:$AC$33,MATCH(E191,'[1]Bieu phi VCX'!$A$8:$A$33,0),MATCH(AC191,'[1]Bieu phi VCX'!$X$7:$AC$7,0)),0)</f>
        <v>0.004</v>
      </c>
      <c r="AI191" s="23" t="n">
        <f aca="false">IF(U191="Y",INDEX('[1]Bieu phi VCX'!$AJ$8:$AL$33,MATCH(E191,'[1]Bieu phi VCX'!$A$8:$A$33,0),MATCH(VLOOKUP(F191,[1]Parameters!$I$2:$J$4,2),'[1]Bieu phi VCX'!$AJ$7:$AL$7,0))-AD191, 0)</f>
        <v>0.021</v>
      </c>
      <c r="AJ191" s="0" t="n">
        <f aca="false">IF(V191="Y",[1]Parameters!$AA$2,1)</f>
        <v>1.5</v>
      </c>
      <c r="AK191" s="22" t="n">
        <f aca="false">IF(W191="Y", INDEX('[1]Bieu phi VCX'!$AE$8:$AE$33,MATCH(E191,'[1]Bieu phi VCX'!$A$8:$A$33,0),0),0)</f>
        <v>0.0015</v>
      </c>
      <c r="AL191" s="22" t="n">
        <f aca="false">IF(X191="Y",IF(AB191&lt;120,IF(OR(E191='[1]Bieu phi VCX'!$A$24,E191='[1]Bieu phi VCX'!$A$25,E191='[1]Bieu phi VCX'!$A$27),0.2%,IF(OR(AND(OR(H191="SEDAN",H191="HATCHBACK"),J191&gt;[1]Parameters!$AB$2),AND(OR(H191="SEDAN",H191="HATCHBACK"),I191="GERMANY")),INDEX('[1]Bieu phi VCX'!$AF$8:$AF$33,MATCH(E191,'[1]Bieu phi VCX'!$A$8:$A$33,0),0),INDEX('[1]Bieu phi VCX'!$AG$8:$AG$33,MATCH(E191,'[1]Bieu phi VCX'!$A$8:$A$33,0),0))),INDEX('[1]Bieu phi VCX'!$AH$8:$AH$33,MATCH(E191,'[1]Bieu phi VCX'!$A$8:$A$33,0),0)),0)</f>
        <v>0.0015</v>
      </c>
      <c r="AM191" s="22" t="n">
        <f aca="false">IF(Y191="Y",IF(P191-O191&gt;[1]Parameters!$AC$2,1.5%*15/365,1.5%*(P191-O191)/365),0)</f>
        <v>0.000616438356164384</v>
      </c>
      <c r="AN191" s="24" t="n">
        <f aca="false">IF(Z191="Y",[1]Parameters!$AD$2,0)</f>
        <v>0.003</v>
      </c>
      <c r="AO191" s="25" t="n">
        <f aca="false">IF(P191&lt;=AA191,VLOOKUP(DATEDIF(O191,P191,"m"),[1]Parameters!$L$2:$M$6,2,1),(DATEDIF(O191,P191,"m")+1)/12)</f>
        <v>1</v>
      </c>
      <c r="AP191" s="26" t="n">
        <f aca="false">(AJ191*(SUM(AD191,AE191,AF191,AH191,AI191,AK191,AL191,AN191)*K191+AG191)+AM191*K191)*AO191</f>
        <v>35046575.3424658</v>
      </c>
      <c r="AQ191" s="27" t="s">
        <v>607</v>
      </c>
    </row>
    <row r="192" customFormat="false" ht="13.8" hidden="false" customHeight="false" outlineLevel="0" collapsed="false">
      <c r="A192" s="17" t="s">
        <v>613</v>
      </c>
      <c r="B192" s="17" t="s">
        <v>600</v>
      </c>
      <c r="C192" s="0" t="s">
        <v>520</v>
      </c>
      <c r="D192" s="17" t="s">
        <v>532</v>
      </c>
      <c r="E192" s="18" t="s">
        <v>627</v>
      </c>
      <c r="F192" s="19" t="n">
        <v>0</v>
      </c>
      <c r="G192" s="18" t="s">
        <v>602</v>
      </c>
      <c r="H192" s="18" t="s">
        <v>157</v>
      </c>
      <c r="I192" s="18" t="s">
        <v>604</v>
      </c>
      <c r="J192" s="19" t="n">
        <v>410000000</v>
      </c>
      <c r="K192" s="19" t="n">
        <v>400000000</v>
      </c>
      <c r="L192" s="0" t="n">
        <v>2020</v>
      </c>
      <c r="M192" s="20" t="n">
        <v>43831</v>
      </c>
      <c r="N192" s="20" t="n">
        <v>43831</v>
      </c>
      <c r="O192" s="20" t="n">
        <v>43831</v>
      </c>
      <c r="P192" s="20" t="n">
        <v>44196</v>
      </c>
      <c r="Q192" s="21" t="s">
        <v>605</v>
      </c>
      <c r="R192" s="21" t="s">
        <v>605</v>
      </c>
      <c r="S192" s="19" t="s">
        <v>606</v>
      </c>
      <c r="T192" s="21" t="s">
        <v>605</v>
      </c>
      <c r="U192" s="21" t="s">
        <v>605</v>
      </c>
      <c r="V192" s="21" t="s">
        <v>605</v>
      </c>
      <c r="W192" s="21" t="s">
        <v>605</v>
      </c>
      <c r="X192" s="21" t="s">
        <v>605</v>
      </c>
      <c r="Y192" s="21" t="s">
        <v>605</v>
      </c>
      <c r="Z192" s="21" t="s">
        <v>605</v>
      </c>
      <c r="AA192" s="20" t="n">
        <f aca="false">DATE(YEAR(O192)+1,MONTH(O192),DAY(O192))</f>
        <v>44197</v>
      </c>
      <c r="AB192" s="0" t="n">
        <f aca="false">IF(G192="Trong nước", DATEDIF(DATE(YEAR(M192),MONTH(M192),1),DATE(YEAR(N192),MONTH(N192),1),"m"), DATEDIF(DATE(L192,1,1),DATE(YEAR(N192),MONTH(N192),1),"m"))</f>
        <v>0</v>
      </c>
      <c r="AC192" s="0" t="str">
        <f aca="false">VLOOKUP(AB192,[1]Parameters!$A$2:$B$6,2,1)</f>
        <v>&lt;6</v>
      </c>
      <c r="AD192" s="22" t="n">
        <f aca="false">IF(J192&lt;=[1]Parameters!$Y$2,INDEX('[1]Bieu phi VCX'!$D$8:$N$33,MATCH(E192,'[1]Bieu phi VCX'!$A$8:$A$33,0),MATCH(AC192,'[1]Bieu phi VCX'!$D$7:$I$7,)),INDEX('[1]Bieu phi VCX'!$J$8:$O$33,MATCH(E192,'[1]Bieu phi VCX'!$A$8:$A$33,0),MATCH(AC192,'[1]Bieu phi VCX'!$J$7:$O$7,)))</f>
        <v>0.015</v>
      </c>
      <c r="AE192" s="22" t="n">
        <f aca="false">IF(Q192="Y",[1]Parameters!$Z$2,0)</f>
        <v>0.0005</v>
      </c>
      <c r="AF192" s="22" t="n">
        <f aca="false">IF(R192="Y", INDEX('[1]Bieu phi VCX'!$R$8:$W$33,MATCH(E192,'[1]Bieu phi VCX'!$A$8:$A$33,0),MATCH(AC192,'[1]Bieu phi VCX'!$R$7:$V$7,0)), 0)</f>
        <v>0</v>
      </c>
      <c r="AG192" s="19" t="n">
        <f aca="false">VLOOKUP(S192,[1]Parameters!$F$2:$G$5,2,0)</f>
        <v>0</v>
      </c>
      <c r="AH192" s="22" t="n">
        <f aca="false">IF(T192="Y", INDEX('[1]Bieu phi VCX'!$X$8:$AB$33,MATCH(E192,'[1]Bieu phi VCX'!$A$8:$A$33,0),MATCH(AC192,'[1]Bieu phi VCX'!$X$7:$AB$7,0)),0)</f>
        <v>0.0015</v>
      </c>
      <c r="AI192" s="23" t="n">
        <f aca="false">IF(U192="Y",INDEX('[1]Bieu phi VCX'!$AJ$8:$AL$33,MATCH(E192,'[1]Bieu phi VCX'!$A$8:$A$33,0),MATCH(VLOOKUP(F192,[1]Parameters!$I$2:$J$4,2),'[1]Bieu phi VCX'!$AJ$7:$AL$7,0))-AD192, 0)</f>
        <v>0.025</v>
      </c>
      <c r="AJ192" s="0" t="n">
        <f aca="false">IF(V192="Y",[1]Parameters!$AA$2,1)</f>
        <v>1.5</v>
      </c>
      <c r="AK192" s="22" t="n">
        <f aca="false">IF(W192="Y", INDEX('[1]Bieu phi VCX'!$AE$8:$AE$33,MATCH(E192,'[1]Bieu phi VCX'!$A$8:$A$33,0),0),0)</f>
        <v>0.0015</v>
      </c>
      <c r="AL192" s="22" t="n">
        <f aca="false">IF(X192="Y",IF(AB192&lt;120,IF(OR(E192='[1]Bieu phi VCX'!$A$24,E192='[1]Bieu phi VCX'!$A$25,E192='[1]Bieu phi VCX'!$A$27),0.2%,IF(OR(AND(OR(H192="SEDAN",H192="HATCHBACK"),J192&gt;[1]Parameters!$AB$2),AND(OR(H192="SEDAN",H192="HATCHBACK"),I192="GERMANY")),INDEX('[1]Bieu phi VCX'!$AF$8:$AF$33,MATCH(E192,'[1]Bieu phi VCX'!$A$8:$A$33,0),0),INDEX('[1]Bieu phi VCX'!$AG$8:$AG$33,MATCH(E192,'[1]Bieu phi VCX'!$A$8:$A$33,0),0))),INDEX('[1]Bieu phi VCX'!$AH$8:$AH$33,MATCH(E192,'[1]Bieu phi VCX'!$A$8:$A$33,0),0)),0)</f>
        <v>0.0005</v>
      </c>
      <c r="AM192" s="22" t="n">
        <f aca="false">IF(Y192="Y",IF(P192-O192&gt;[1]Parameters!$AC$2,1.5%*15/365,1.5%*(P192-O192)/365),0)</f>
        <v>0.000616438356164384</v>
      </c>
      <c r="AN192" s="24" t="n">
        <f aca="false">IF(Z192="Y",[1]Parameters!$AD$2,0)</f>
        <v>0.003</v>
      </c>
      <c r="AO192" s="25" t="n">
        <f aca="false">IF(P192&lt;=AA192,VLOOKUP(DATEDIF(O192,P192,"m"),[1]Parameters!$L$2:$M$6,2,1),(DATEDIF(O192,P192,"m")+1)/12)</f>
        <v>1</v>
      </c>
      <c r="AP192" s="26" t="n">
        <f aca="false">(AJ192*(SUM(AD192,AE192,AF192,AH192,AI192,AK192,AL192,AN192)*K192+AG192)+AM192*K192)*AO192</f>
        <v>28446575.3424658</v>
      </c>
      <c r="AQ192" s="27" t="s">
        <v>607</v>
      </c>
    </row>
    <row r="193" customFormat="false" ht="13.8" hidden="false" customHeight="false" outlineLevel="0" collapsed="false">
      <c r="A193" s="17"/>
      <c r="B193" s="17" t="s">
        <v>608</v>
      </c>
      <c r="C193" s="0" t="s">
        <v>520</v>
      </c>
      <c r="D193" s="17" t="s">
        <v>532</v>
      </c>
      <c r="E193" s="18" t="s">
        <v>627</v>
      </c>
      <c r="F193" s="19" t="n">
        <v>0</v>
      </c>
      <c r="G193" s="18" t="s">
        <v>602</v>
      </c>
      <c r="H193" s="18" t="s">
        <v>157</v>
      </c>
      <c r="I193" s="18" t="s">
        <v>604</v>
      </c>
      <c r="J193" s="19" t="n">
        <v>500000000</v>
      </c>
      <c r="K193" s="19" t="n">
        <v>400000000</v>
      </c>
      <c r="L193" s="0" t="n">
        <v>2017</v>
      </c>
      <c r="M193" s="20" t="n">
        <v>42736</v>
      </c>
      <c r="N193" s="20" t="n">
        <v>43831</v>
      </c>
      <c r="O193" s="20" t="n">
        <v>43831</v>
      </c>
      <c r="P193" s="20" t="n">
        <v>44196</v>
      </c>
      <c r="Q193" s="21" t="s">
        <v>605</v>
      </c>
      <c r="R193" s="21" t="s">
        <v>605</v>
      </c>
      <c r="S193" s="19" t="s">
        <v>606</v>
      </c>
      <c r="T193" s="21" t="s">
        <v>605</v>
      </c>
      <c r="U193" s="21" t="s">
        <v>605</v>
      </c>
      <c r="V193" s="21" t="s">
        <v>605</v>
      </c>
      <c r="W193" s="21" t="s">
        <v>605</v>
      </c>
      <c r="X193" s="21" t="s">
        <v>605</v>
      </c>
      <c r="Y193" s="21" t="s">
        <v>605</v>
      </c>
      <c r="Z193" s="21" t="s">
        <v>605</v>
      </c>
      <c r="AA193" s="20" t="n">
        <f aca="false">DATE(YEAR(O193)+1,MONTH(O193),DAY(O193))</f>
        <v>44197</v>
      </c>
      <c r="AB193" s="0" t="n">
        <f aca="false">IF(G193="Trong nước", DATEDIF(DATE(YEAR(M193),MONTH(M193),1),DATE(YEAR(N193),MONTH(N193),1),"m"), DATEDIF(DATE(L193,1,1),DATE(YEAR(N193),MONTH(N193),1),"m"))</f>
        <v>36</v>
      </c>
      <c r="AC193" s="0" t="str">
        <f aca="false">VLOOKUP(AB193,[1]Parameters!$A$2:$B$6,2,1)</f>
        <v>36-72</v>
      </c>
      <c r="AD193" s="22" t="n">
        <f aca="false">IF(J193&lt;=[1]Parameters!$Y$2,INDEX('[1]Bieu phi VCX'!$D$8:$N$33,MATCH(E193,'[1]Bieu phi VCX'!$A$8:$A$33,0),MATCH(AC193,'[1]Bieu phi VCX'!$D$7:$I$7,)),INDEX('[1]Bieu phi VCX'!$J$8:$O$33,MATCH(E193,'[1]Bieu phi VCX'!$A$8:$A$33,0),MATCH(AC193,'[1]Bieu phi VCX'!$J$7:$O$7,)))</f>
        <v>0.016</v>
      </c>
      <c r="AE193" s="22" t="n">
        <f aca="false">IF(Q193="Y",[1]Parameters!$Z$2,0)</f>
        <v>0.0005</v>
      </c>
      <c r="AF193" s="22" t="n">
        <f aca="false">IF(R193="Y", INDEX('[1]Bieu phi VCX'!$R$8:$W$33,MATCH(E193,'[1]Bieu phi VCX'!$A$8:$A$33,0),MATCH(AC193,'[1]Bieu phi VCX'!$R$7:$V$7,0)), 0)</f>
        <v>0.001</v>
      </c>
      <c r="AG193" s="19" t="n">
        <f aca="false">VLOOKUP(S193,[1]Parameters!$F$2:$G$5,2,0)</f>
        <v>0</v>
      </c>
      <c r="AH193" s="22" t="n">
        <f aca="false">IF(T193="Y", INDEX('[1]Bieu phi VCX'!$X$8:$AB$33,MATCH(E193,'[1]Bieu phi VCX'!$A$8:$A$33,0),MATCH(AC193,'[1]Bieu phi VCX'!$X$7:$AB$7,0)),0)</f>
        <v>0.002</v>
      </c>
      <c r="AI193" s="23" t="n">
        <f aca="false">IF(U193="Y",INDEX('[1]Bieu phi VCX'!$AJ$8:$AL$33,MATCH(E193,'[1]Bieu phi VCX'!$A$8:$A$33,0),MATCH(VLOOKUP(F193,[1]Parameters!$I$2:$J$4,2),'[1]Bieu phi VCX'!$AJ$7:$AL$7,0))-AD193, 0)</f>
        <v>0.024</v>
      </c>
      <c r="AJ193" s="0" t="n">
        <f aca="false">IF(V193="Y",[1]Parameters!$AA$2,1)</f>
        <v>1.5</v>
      </c>
      <c r="AK193" s="22" t="n">
        <f aca="false">IF(W193="Y", INDEX('[1]Bieu phi VCX'!$AE$8:$AE$33,MATCH(E193,'[1]Bieu phi VCX'!$A$8:$A$33,0),0),0)</f>
        <v>0.0015</v>
      </c>
      <c r="AL193" s="22" t="n">
        <f aca="false">IF(X193="Y",IF(AB193&lt;120,IF(OR(E193='[1]Bieu phi VCX'!$A$24,E193='[1]Bieu phi VCX'!$A$25,E193='[1]Bieu phi VCX'!$A$27),0.2%,IF(OR(AND(OR(H193="SEDAN",H193="HATCHBACK"),J193&gt;[1]Parameters!$AB$2),AND(OR(H193="SEDAN",H193="HATCHBACK"),I193="GERMANY")),INDEX('[1]Bieu phi VCX'!$AF$8:$AF$33,MATCH(E193,'[1]Bieu phi VCX'!$A$8:$A$33,0),0),INDEX('[1]Bieu phi VCX'!$AG$8:$AG$33,MATCH(E193,'[1]Bieu phi VCX'!$A$8:$A$33,0),0))),INDEX('[1]Bieu phi VCX'!$AH$8:$AH$33,MATCH(E193,'[1]Bieu phi VCX'!$A$8:$A$33,0),0)),0)</f>
        <v>0.0005</v>
      </c>
      <c r="AM193" s="22" t="n">
        <f aca="false">IF(Y193="Y",IF(P193-O193&gt;[1]Parameters!$AC$2,1.5%*15/365,1.5%*(P193-O193)/365),0)</f>
        <v>0.000616438356164384</v>
      </c>
      <c r="AN193" s="24" t="n">
        <f aca="false">IF(Z193="Y",[1]Parameters!$AD$2,0)</f>
        <v>0.003</v>
      </c>
      <c r="AO193" s="25" t="n">
        <f aca="false">IF(P193&lt;=AA193,VLOOKUP(DATEDIF(O193,P193,"m"),[1]Parameters!$L$2:$M$6,2,1),(DATEDIF(O193,P193,"m")+1)/12)</f>
        <v>1</v>
      </c>
      <c r="AP193" s="26" t="n">
        <f aca="false">(AJ193*(SUM(AD193,AE193,AF193,AH193,AI193,AK193,AL193,AN193)*K193+AG193)+AM193*K193)*AO193</f>
        <v>29346575.3424658</v>
      </c>
      <c r="AQ193" s="27" t="s">
        <v>607</v>
      </c>
    </row>
    <row r="194" customFormat="false" ht="13.8" hidden="false" customHeight="false" outlineLevel="0" collapsed="false">
      <c r="A194" s="17"/>
      <c r="B194" s="17" t="s">
        <v>609</v>
      </c>
      <c r="C194" s="0" t="s">
        <v>520</v>
      </c>
      <c r="D194" s="17" t="s">
        <v>532</v>
      </c>
      <c r="E194" s="18" t="s">
        <v>627</v>
      </c>
      <c r="F194" s="19" t="n">
        <v>0</v>
      </c>
      <c r="G194" s="18" t="s">
        <v>602</v>
      </c>
      <c r="H194" s="18" t="s">
        <v>157</v>
      </c>
      <c r="I194" s="18" t="s">
        <v>604</v>
      </c>
      <c r="J194" s="19" t="n">
        <v>450000000</v>
      </c>
      <c r="K194" s="19" t="n">
        <v>400000000</v>
      </c>
      <c r="L194" s="0" t="n">
        <v>2014</v>
      </c>
      <c r="M194" s="20" t="n">
        <v>41640</v>
      </c>
      <c r="N194" s="20" t="n">
        <v>43831</v>
      </c>
      <c r="O194" s="20" t="n">
        <v>43831</v>
      </c>
      <c r="P194" s="20" t="n">
        <v>44196</v>
      </c>
      <c r="Q194" s="21" t="s">
        <v>605</v>
      </c>
      <c r="R194" s="21" t="s">
        <v>605</v>
      </c>
      <c r="S194" s="19" t="s">
        <v>606</v>
      </c>
      <c r="T194" s="21" t="s">
        <v>605</v>
      </c>
      <c r="U194" s="21" t="s">
        <v>605</v>
      </c>
      <c r="V194" s="21" t="s">
        <v>605</v>
      </c>
      <c r="W194" s="21" t="s">
        <v>605</v>
      </c>
      <c r="X194" s="21" t="s">
        <v>605</v>
      </c>
      <c r="Y194" s="21" t="s">
        <v>605</v>
      </c>
      <c r="Z194" s="21" t="s">
        <v>605</v>
      </c>
      <c r="AA194" s="20" t="n">
        <f aca="false">DATE(YEAR(O194)+1,MONTH(O194),DAY(O194))</f>
        <v>44197</v>
      </c>
      <c r="AB194" s="0" t="n">
        <f aca="false">IF(G194="Trong nước", DATEDIF(DATE(YEAR(M194),MONTH(M194),1),DATE(YEAR(N194),MONTH(N194),1),"m"), DATEDIF(DATE(L194,1,1),DATE(YEAR(N194),MONTH(N194),1),"m"))</f>
        <v>72</v>
      </c>
      <c r="AC194" s="0" t="str">
        <f aca="false">VLOOKUP(AB194,[1]Parameters!$A$2:$B$6,2,1)</f>
        <v>72-120</v>
      </c>
      <c r="AD194" s="22" t="n">
        <f aca="false">IF(J194&lt;=[1]Parameters!$Y$2,INDEX('[1]Bieu phi VCX'!$D$8:$N$33,MATCH(E194,'[1]Bieu phi VCX'!$A$8:$A$33,0),MATCH(AC194,'[1]Bieu phi VCX'!$D$7:$I$7,)),INDEX('[1]Bieu phi VCX'!$J$8:$O$33,MATCH(E194,'[1]Bieu phi VCX'!$A$8:$A$33,0),MATCH(AC194,'[1]Bieu phi VCX'!$J$7:$O$7,)))</f>
        <v>0.0175</v>
      </c>
      <c r="AE194" s="22" t="n">
        <f aca="false">IF(Q194="Y",[1]Parameters!$Z$2,0)</f>
        <v>0.0005</v>
      </c>
      <c r="AF194" s="22" t="n">
        <f aca="false">IF(R194="Y", INDEX('[1]Bieu phi VCX'!$R$8:$W$33,MATCH(E194,'[1]Bieu phi VCX'!$A$8:$A$33,0),MATCH(AC194,'[1]Bieu phi VCX'!$R$7:$V$7,0)), 0)</f>
        <v>0.002</v>
      </c>
      <c r="AG194" s="19" t="n">
        <f aca="false">VLOOKUP(S194,[1]Parameters!$F$2:$G$5,2,0)</f>
        <v>0</v>
      </c>
      <c r="AH194" s="22" t="n">
        <f aca="false">IF(T194="Y", INDEX('[1]Bieu phi VCX'!$X$8:$AB$33,MATCH(E194,'[1]Bieu phi VCX'!$A$8:$A$33,0),MATCH(AC194,'[1]Bieu phi VCX'!$X$7:$AB$7,0)),0)</f>
        <v>0.003</v>
      </c>
      <c r="AI194" s="23" t="n">
        <f aca="false">IF(U194="Y",INDEX('[1]Bieu phi VCX'!$AJ$8:$AL$33,MATCH(E194,'[1]Bieu phi VCX'!$A$8:$A$33,0),MATCH(VLOOKUP(F194,[1]Parameters!$I$2:$J$4,2),'[1]Bieu phi VCX'!$AJ$7:$AL$7,0))-AD194, 0)</f>
        <v>0.0225</v>
      </c>
      <c r="AJ194" s="0" t="n">
        <f aca="false">IF(V194="Y",[1]Parameters!$AA$2,1)</f>
        <v>1.5</v>
      </c>
      <c r="AK194" s="22" t="n">
        <f aca="false">IF(W194="Y", INDEX('[1]Bieu phi VCX'!$AE$8:$AE$33,MATCH(E194,'[1]Bieu phi VCX'!$A$8:$A$33,0),0),0)</f>
        <v>0.0015</v>
      </c>
      <c r="AL194" s="22" t="n">
        <f aca="false">IF(X194="Y",IF(AB194&lt;120,IF(OR(E194='[1]Bieu phi VCX'!$A$24,E194='[1]Bieu phi VCX'!$A$25,E194='[1]Bieu phi VCX'!$A$27),0.2%,IF(OR(AND(OR(H194="SEDAN",H194="HATCHBACK"),J194&gt;[1]Parameters!$AB$2),AND(OR(H194="SEDAN",H194="HATCHBACK"),I194="GERMANY")),INDEX('[1]Bieu phi VCX'!$AF$8:$AF$33,MATCH(E194,'[1]Bieu phi VCX'!$A$8:$A$33,0),0),INDEX('[1]Bieu phi VCX'!$AG$8:$AG$33,MATCH(E194,'[1]Bieu phi VCX'!$A$8:$A$33,0),0))),INDEX('[1]Bieu phi VCX'!$AH$8:$AH$33,MATCH(E194,'[1]Bieu phi VCX'!$A$8:$A$33,0),0)),0)</f>
        <v>0.0005</v>
      </c>
      <c r="AM194" s="22" t="n">
        <f aca="false">IF(Y194="Y",IF(P194-O194&gt;[1]Parameters!$AC$2,1.5%*15/365,1.5%*(P194-O194)/365),0)</f>
        <v>0.000616438356164384</v>
      </c>
      <c r="AN194" s="24" t="n">
        <f aca="false">IF(Z194="Y",[1]Parameters!$AD$2,0)</f>
        <v>0.003</v>
      </c>
      <c r="AO194" s="25" t="n">
        <f aca="false">IF(P194&lt;=AA194,VLOOKUP(DATEDIF(O194,P194,"m"),[1]Parameters!$L$2:$M$6,2,1),(DATEDIF(O194,P194,"m")+1)/12)</f>
        <v>1</v>
      </c>
      <c r="AP194" s="26" t="n">
        <f aca="false">(AJ194*(SUM(AD194,AE194,AF194,AH194,AI194,AK194,AL194,AN194)*K194+AG194)+AM194*K194)*AO194</f>
        <v>30546575.3424658</v>
      </c>
      <c r="AQ194" s="27" t="s">
        <v>607</v>
      </c>
    </row>
    <row r="195" customFormat="false" ht="13.8" hidden="false" customHeight="false" outlineLevel="0" collapsed="false">
      <c r="A195" s="17"/>
      <c r="B195" s="17" t="s">
        <v>610</v>
      </c>
      <c r="C195" s="0" t="s">
        <v>520</v>
      </c>
      <c r="D195" s="17" t="s">
        <v>532</v>
      </c>
      <c r="E195" s="18" t="s">
        <v>627</v>
      </c>
      <c r="F195" s="19" t="n">
        <v>0</v>
      </c>
      <c r="G195" s="18" t="s">
        <v>602</v>
      </c>
      <c r="H195" s="18" t="s">
        <v>157</v>
      </c>
      <c r="I195" s="18" t="s">
        <v>604</v>
      </c>
      <c r="J195" s="19" t="n">
        <v>600000000</v>
      </c>
      <c r="K195" s="19" t="n">
        <v>400000000</v>
      </c>
      <c r="L195" s="0" t="n">
        <v>2010</v>
      </c>
      <c r="M195" s="20" t="n">
        <v>40179</v>
      </c>
      <c r="N195" s="20" t="n">
        <v>43831</v>
      </c>
      <c r="O195" s="20" t="n">
        <v>43831</v>
      </c>
      <c r="P195" s="20" t="n">
        <v>44196</v>
      </c>
      <c r="Q195" s="21" t="s">
        <v>605</v>
      </c>
      <c r="R195" s="21" t="s">
        <v>605</v>
      </c>
      <c r="S195" s="19" t="s">
        <v>606</v>
      </c>
      <c r="T195" s="21" t="s">
        <v>605</v>
      </c>
      <c r="U195" s="21" t="s">
        <v>605</v>
      </c>
      <c r="V195" s="21" t="s">
        <v>605</v>
      </c>
      <c r="W195" s="21" t="s">
        <v>605</v>
      </c>
      <c r="X195" s="21" t="s">
        <v>605</v>
      </c>
      <c r="Y195" s="21" t="s">
        <v>605</v>
      </c>
      <c r="Z195" s="21" t="s">
        <v>605</v>
      </c>
      <c r="AA195" s="20" t="n">
        <f aca="false">DATE(YEAR(O195)+1,MONTH(O195),DAY(O195))</f>
        <v>44197</v>
      </c>
      <c r="AB195" s="0" t="n">
        <f aca="false">IF(G195="Trong nước", DATEDIF(DATE(YEAR(M195),MONTH(M195),1),DATE(YEAR(N195),MONTH(N195),1),"m"), DATEDIF(DATE(L195,1,1),DATE(YEAR(N195),MONTH(N195),1),"m"))</f>
        <v>120</v>
      </c>
      <c r="AC195" s="0" t="str">
        <f aca="false">VLOOKUP(AB195,[1]Parameters!$A$2:$B$6,2,1)</f>
        <v>&gt;=120</v>
      </c>
      <c r="AD195" s="22" t="n">
        <f aca="false">IF(J195&lt;=[1]Parameters!$Y$2,INDEX('[1]Bieu phi VCX'!$D$8:$N$33,MATCH(E195,'[1]Bieu phi VCX'!$A$8:$A$33,0),MATCH(AC195,'[1]Bieu phi VCX'!$D$7:$I$7,)),INDEX('[1]Bieu phi VCX'!$J$8:$O$33,MATCH(E195,'[1]Bieu phi VCX'!$A$8:$A$33,0),MATCH(AC195,'[1]Bieu phi VCX'!$J$7:$O$7,)))</f>
        <v>0.019</v>
      </c>
      <c r="AE195" s="22" t="n">
        <f aca="false">IF(Q195="Y",[1]Parameters!$Z$2,0)</f>
        <v>0.0005</v>
      </c>
      <c r="AF195" s="22" t="n">
        <f aca="false">IF(R195="Y", INDEX('[1]Bieu phi VCX'!$R$8:$W$33,MATCH(E195,'[1]Bieu phi VCX'!$A$8:$A$33,0),MATCH(AC195,'[1]Bieu phi VCX'!$R$7:$V$7,0)), 0)</f>
        <v>0.003</v>
      </c>
      <c r="AG195" s="19" t="n">
        <f aca="false">VLOOKUP(S195,[1]Parameters!$F$2:$G$5,2,0)</f>
        <v>0</v>
      </c>
      <c r="AH195" s="22" t="n">
        <f aca="false">IF(T195="Y", INDEX('[1]Bieu phi VCX'!$X$8:$AB$33,MATCH(E195,'[1]Bieu phi VCX'!$A$8:$A$33,0),MATCH(AC195,'[1]Bieu phi VCX'!$X$7:$AB$7,0)),0)</f>
        <v>0.004</v>
      </c>
      <c r="AI195" s="23" t="n">
        <f aca="false">IF(U195="Y",INDEX('[1]Bieu phi VCX'!$AJ$8:$AL$33,MATCH(E195,'[1]Bieu phi VCX'!$A$8:$A$33,0),MATCH(VLOOKUP(F195,[1]Parameters!$I$2:$J$4,2),'[1]Bieu phi VCX'!$AJ$7:$AL$7,0))-AD195, 0)</f>
        <v>0.021</v>
      </c>
      <c r="AJ195" s="0" t="n">
        <f aca="false">IF(V195="Y",[1]Parameters!$AA$2,1)</f>
        <v>1.5</v>
      </c>
      <c r="AK195" s="22" t="n">
        <f aca="false">IF(W195="Y", INDEX('[1]Bieu phi VCX'!$AE$8:$AE$33,MATCH(E195,'[1]Bieu phi VCX'!$A$8:$A$33,0),0),0)</f>
        <v>0.0015</v>
      </c>
      <c r="AL195" s="22" t="n">
        <f aca="false">IF(X195="Y",IF(AB195&lt;120,IF(OR(E195='[1]Bieu phi VCX'!$A$24,E195='[1]Bieu phi VCX'!$A$25,E195='[1]Bieu phi VCX'!$A$27),0.2%,IF(OR(AND(OR(H195="SEDAN",H195="HATCHBACK"),J195&gt;[1]Parameters!$AB$2),AND(OR(H195="SEDAN",H195="HATCHBACK"),I195="GERMANY")),INDEX('[1]Bieu phi VCX'!$AF$8:$AF$33,MATCH(E195,'[1]Bieu phi VCX'!$A$8:$A$33,0),0),INDEX('[1]Bieu phi VCX'!$AG$8:$AG$33,MATCH(E195,'[1]Bieu phi VCX'!$A$8:$A$33,0),0))),INDEX('[1]Bieu phi VCX'!$AH$8:$AH$33,MATCH(E195,'[1]Bieu phi VCX'!$A$8:$A$33,0),0)),0)</f>
        <v>0.0015</v>
      </c>
      <c r="AM195" s="22" t="n">
        <f aca="false">IF(Y195="Y",IF(P195-O195&gt;[1]Parameters!$AC$2,1.5%*15/365,1.5%*(P195-O195)/365),0)</f>
        <v>0.000616438356164384</v>
      </c>
      <c r="AN195" s="24" t="n">
        <f aca="false">IF(Z195="Y",[1]Parameters!$AD$2,0)</f>
        <v>0.003</v>
      </c>
      <c r="AO195" s="25" t="n">
        <f aca="false">IF(P195&lt;=AA195,VLOOKUP(DATEDIF(O195,P195,"m"),[1]Parameters!$L$2:$M$6,2,1),(DATEDIF(O195,P195,"m")+1)/12)</f>
        <v>1</v>
      </c>
      <c r="AP195" s="26" t="n">
        <f aca="false">(AJ195*(SUM(AD195,AE195,AF195,AH195,AI195,AK195,AL195,AN195)*K195+AG195)+AM195*K195)*AO195</f>
        <v>32346575.3424658</v>
      </c>
      <c r="AQ195" s="27" t="s">
        <v>607</v>
      </c>
    </row>
    <row r="196" customFormat="false" ht="13.8" hidden="false" customHeight="false" outlineLevel="0" collapsed="false">
      <c r="A196" s="17"/>
      <c r="B196" s="17" t="s">
        <v>611</v>
      </c>
      <c r="C196" s="0" t="s">
        <v>520</v>
      </c>
      <c r="D196" s="17" t="s">
        <v>532</v>
      </c>
      <c r="E196" s="18" t="s">
        <v>627</v>
      </c>
      <c r="F196" s="19" t="n">
        <v>0</v>
      </c>
      <c r="G196" s="18" t="s">
        <v>602</v>
      </c>
      <c r="H196" s="18" t="s">
        <v>157</v>
      </c>
      <c r="I196" s="18" t="s">
        <v>604</v>
      </c>
      <c r="J196" s="19" t="n">
        <v>600000000</v>
      </c>
      <c r="K196" s="19" t="n">
        <v>400000000</v>
      </c>
      <c r="L196" s="0" t="n">
        <v>2005</v>
      </c>
      <c r="M196" s="20" t="n">
        <v>38353</v>
      </c>
      <c r="N196" s="20" t="n">
        <v>43831</v>
      </c>
      <c r="O196" s="20" t="n">
        <v>43831</v>
      </c>
      <c r="P196" s="20" t="n">
        <v>44196</v>
      </c>
      <c r="Q196" s="21" t="s">
        <v>605</v>
      </c>
      <c r="R196" s="21" t="s">
        <v>605</v>
      </c>
      <c r="S196" s="19" t="n">
        <v>9000000</v>
      </c>
      <c r="T196" s="21" t="s">
        <v>605</v>
      </c>
      <c r="U196" s="21" t="s">
        <v>605</v>
      </c>
      <c r="V196" s="21" t="s">
        <v>605</v>
      </c>
      <c r="W196" s="21" t="s">
        <v>605</v>
      </c>
      <c r="X196" s="21" t="s">
        <v>605</v>
      </c>
      <c r="Y196" s="21" t="s">
        <v>605</v>
      </c>
      <c r="Z196" s="21" t="s">
        <v>605</v>
      </c>
      <c r="AA196" s="20" t="n">
        <f aca="false">DATE(YEAR(O196)+1,MONTH(O196),DAY(O196))</f>
        <v>44197</v>
      </c>
      <c r="AB196" s="0" t="n">
        <f aca="false">IF(G196="Trong nước", DATEDIF(DATE(YEAR(M196),MONTH(M196),1),DATE(YEAR(N196),MONTH(N196),1),"m"), DATEDIF(DATE(L196,1,1),DATE(YEAR(N196),MONTH(N196),1),"m"))</f>
        <v>180</v>
      </c>
      <c r="AC196" s="0" t="str">
        <f aca="false">VLOOKUP(AB196,[1]Parameters!$A$2:$B$7,2,1)</f>
        <v>&gt;=180</v>
      </c>
      <c r="AD196" s="22" t="n">
        <f aca="false">IF(J196&lt;=[1]Parameters!$Y$2,INDEX('[1]Bieu phi VCX'!$D$8:$N$33,MATCH(E196,'[1]Bieu phi VCX'!$A$8:$A$33,0),MATCH(AC196,'[1]Bieu phi VCX'!$D$7:$I$7,)),INDEX('[1]Bieu phi VCX'!$J$8:$O$33,MATCH(E196,'[1]Bieu phi VCX'!$A$8:$A$33,0),MATCH(AC196,'[1]Bieu phi VCX'!$J$7:$O$7,)))</f>
        <v>0.019</v>
      </c>
      <c r="AE196" s="22" t="n">
        <f aca="false">IF(Q196="Y",[1]Parameters!$Z$2,0)</f>
        <v>0.0005</v>
      </c>
      <c r="AF196" s="22" t="n">
        <f aca="false">IF(R196="Y", INDEX('[1]Bieu phi VCX'!$R$8:$W$33,MATCH(E196,'[1]Bieu phi VCX'!$A$8:$A$33,0),MATCH(AC196,'[1]Bieu phi VCX'!$R$7:$W$7,0)), 0)</f>
        <v>0.004</v>
      </c>
      <c r="AG196" s="19" t="n">
        <f aca="false">VLOOKUP(S196,[1]Parameters!$F$2:$G$5,2,0)</f>
        <v>1400000</v>
      </c>
      <c r="AH196" s="22" t="n">
        <f aca="false">IF(T196="Y", INDEX('[1]Bieu phi VCX'!$X$8:$AC$33,MATCH(E196,'[1]Bieu phi VCX'!$A$8:$A$33,0),MATCH(AC196,'[1]Bieu phi VCX'!$X$7:$AC$7,0)),0)</f>
        <v>0.004</v>
      </c>
      <c r="AI196" s="23" t="n">
        <f aca="false">IF(U196="Y",INDEX('[1]Bieu phi VCX'!$AJ$8:$AL$33,MATCH(E196,'[1]Bieu phi VCX'!$A$8:$A$33,0),MATCH(VLOOKUP(F196,[1]Parameters!$I$2:$J$4,2),'[1]Bieu phi VCX'!$AJ$7:$AL$7,0))-AD196, 0)</f>
        <v>0.021</v>
      </c>
      <c r="AJ196" s="0" t="n">
        <f aca="false">IF(V196="Y",[1]Parameters!$AA$2,1)</f>
        <v>1.5</v>
      </c>
      <c r="AK196" s="22" t="n">
        <f aca="false">IF(W196="Y", INDEX('[1]Bieu phi VCX'!$AE$8:$AE$33,MATCH(E196,'[1]Bieu phi VCX'!$A$8:$A$33,0),0),0)</f>
        <v>0.0015</v>
      </c>
      <c r="AL196" s="22" t="n">
        <f aca="false">IF(X196="Y",IF(AB196&lt;120,IF(OR(E196='[1]Bieu phi VCX'!$A$24,E196='[1]Bieu phi VCX'!$A$25,E196='[1]Bieu phi VCX'!$A$27),0.2%,IF(OR(AND(OR(H196="SEDAN",H196="HATCHBACK"),J196&gt;[1]Parameters!$AB$2),AND(OR(H196="SEDAN",H196="HATCHBACK"),I196="GERMANY")),INDEX('[1]Bieu phi VCX'!$AF$8:$AF$33,MATCH(E196,'[1]Bieu phi VCX'!$A$8:$A$33,0),0),INDEX('[1]Bieu phi VCX'!$AG$8:$AG$33,MATCH(E196,'[1]Bieu phi VCX'!$A$8:$A$33,0),0))),INDEX('[1]Bieu phi VCX'!$AH$8:$AH$33,MATCH(E196,'[1]Bieu phi VCX'!$A$8:$A$33,0),0)),0)</f>
        <v>0.0015</v>
      </c>
      <c r="AM196" s="22" t="n">
        <f aca="false">IF(Y196="Y",IF(P196-O196&gt;[1]Parameters!$AC$2,1.5%*15/365,1.5%*(P196-O196)/365),0)</f>
        <v>0.000616438356164384</v>
      </c>
      <c r="AN196" s="24" t="n">
        <f aca="false">IF(Z196="Y",[1]Parameters!$AD$2,0)</f>
        <v>0.003</v>
      </c>
      <c r="AO196" s="25" t="n">
        <f aca="false">IF(P196&lt;=AA196,VLOOKUP(DATEDIF(O196,P196,"m"),[1]Parameters!$L$2:$M$6,2,1),(DATEDIF(O196,P196,"m")+1)/12)</f>
        <v>1</v>
      </c>
      <c r="AP196" s="26" t="n">
        <f aca="false">(AJ196*(SUM(AD196,AE196,AF196,AH196,AI196,AK196,AL196,AN196)*K196+AG196)+AM196*K196)*AO196</f>
        <v>35046575.3424658</v>
      </c>
      <c r="AQ196" s="27" t="s">
        <v>607</v>
      </c>
    </row>
    <row r="197" customFormat="false" ht="13.8" hidden="false" customHeight="false" outlineLevel="0" collapsed="false">
      <c r="A197" s="17" t="s">
        <v>599</v>
      </c>
      <c r="B197" s="17" t="s">
        <v>600</v>
      </c>
      <c r="C197" s="0" t="s">
        <v>520</v>
      </c>
      <c r="D197" s="17" t="s">
        <v>542</v>
      </c>
      <c r="E197" s="18" t="s">
        <v>628</v>
      </c>
      <c r="F197" s="19" t="n">
        <v>0</v>
      </c>
      <c r="G197" s="18" t="s">
        <v>602</v>
      </c>
      <c r="H197" s="18" t="s">
        <v>157</v>
      </c>
      <c r="I197" s="18" t="s">
        <v>604</v>
      </c>
      <c r="J197" s="19" t="n">
        <v>390000000</v>
      </c>
      <c r="K197" s="19" t="n">
        <v>100000000</v>
      </c>
      <c r="L197" s="0" t="n">
        <v>2020</v>
      </c>
      <c r="M197" s="20" t="n">
        <v>43831</v>
      </c>
      <c r="N197" s="20" t="n">
        <v>43831</v>
      </c>
      <c r="O197" s="20" t="n">
        <v>43831</v>
      </c>
      <c r="P197" s="20" t="n">
        <v>44196</v>
      </c>
      <c r="Q197" s="21" t="s">
        <v>605</v>
      </c>
      <c r="R197" s="21" t="s">
        <v>605</v>
      </c>
      <c r="S197" s="19" t="s">
        <v>606</v>
      </c>
      <c r="T197" s="21" t="s">
        <v>605</v>
      </c>
      <c r="U197" s="21" t="s">
        <v>605</v>
      </c>
      <c r="V197" s="21" t="s">
        <v>605</v>
      </c>
      <c r="W197" s="21" t="s">
        <v>605</v>
      </c>
      <c r="X197" s="21" t="s">
        <v>605</v>
      </c>
      <c r="Y197" s="21" t="s">
        <v>605</v>
      </c>
      <c r="Z197" s="21" t="s">
        <v>605</v>
      </c>
      <c r="AA197" s="20" t="n">
        <f aca="false">DATE(YEAR(O197)+1,MONTH(O197),DAY(O197))</f>
        <v>44197</v>
      </c>
      <c r="AB197" s="0" t="n">
        <f aca="false">IF(G197="Trong nước", DATEDIF(DATE(YEAR(M197),MONTH(M197),1),DATE(YEAR(N197),MONTH(N197),1),"m"), DATEDIF(DATE(L197,1,1),DATE(YEAR(N197),MONTH(N197),1),"m"))</f>
        <v>0</v>
      </c>
      <c r="AC197" s="0" t="str">
        <f aca="false">VLOOKUP(AB197,[1]Parameters!$A$2:$B$6,2,1)</f>
        <v>&lt;6</v>
      </c>
      <c r="AD197" s="22" t="n">
        <f aca="false">IF(J197&lt;=[1]Parameters!$Y$2,INDEX('[1]Bieu phi VCX'!$D$8:$N$33,MATCH(E197,'[1]Bieu phi VCX'!$A$8:$A$33,0),MATCH(AC197,'[1]Bieu phi VCX'!$D$7:$I$7,)),INDEX('[1]Bieu phi VCX'!$J$8:$O$33,MATCH(E197,'[1]Bieu phi VCX'!$A$8:$A$33,0),MATCH(AC197,'[1]Bieu phi VCX'!$J$7:$O$7,)))</f>
        <v>0.017</v>
      </c>
      <c r="AE197" s="22" t="n">
        <f aca="false">IF(Q197="Y",[1]Parameters!$Z$2,0)</f>
        <v>0.0005</v>
      </c>
      <c r="AF197" s="22" t="n">
        <f aca="false">IF(R197="Y", INDEX('[1]Bieu phi VCX'!$R$8:$W$33,MATCH(E197,'[1]Bieu phi VCX'!$A$8:$A$33,0),MATCH(AC197,'[1]Bieu phi VCX'!$R$7:$V$7,0)), 0)</f>
        <v>0</v>
      </c>
      <c r="AG197" s="19" t="n">
        <f aca="false">VLOOKUP(S197,[1]Parameters!$F$2:$G$5,2,0)</f>
        <v>0</v>
      </c>
      <c r="AH197" s="22" t="n">
        <f aca="false">IF(T197="Y", INDEX('[1]Bieu phi VCX'!$X$8:$AB$33,MATCH(E197,'[1]Bieu phi VCX'!$A$8:$A$33,0),MATCH(AC197,'[1]Bieu phi VCX'!$X$7:$AB$7,0)),0)</f>
        <v>0.001</v>
      </c>
      <c r="AI197" s="23" t="n">
        <f aca="false">IF(U197="Y",INDEX('[1]Bieu phi VCX'!$AJ$8:$AL$33,MATCH(E197,'[1]Bieu phi VCX'!$A$8:$A$33,0),MATCH(VLOOKUP(F197,[1]Parameters!$I$2:$J$4,2),'[1]Bieu phi VCX'!$AJ$7:$AL$7,0))-AD197, 0)</f>
        <v>0.033</v>
      </c>
      <c r="AJ197" s="0" t="n">
        <f aca="false">IF(V197="Y",[1]Parameters!$AA$2,1)</f>
        <v>1.5</v>
      </c>
      <c r="AK197" s="22" t="n">
        <f aca="false">IF(W197="Y", INDEX('[1]Bieu phi VCX'!$AE$8:$AE$33,MATCH(E197,'[1]Bieu phi VCX'!$A$8:$A$33,0),0),0)</f>
        <v>0.0015</v>
      </c>
      <c r="AL197" s="22" t="n">
        <f aca="false">IF(X197="Y",IF(AB197&lt;120,IF(OR(E197='[1]Bieu phi VCX'!$A$24,E197='[1]Bieu phi VCX'!$A$25,E197='[1]Bieu phi VCX'!$A$27),0.2%,IF(OR(AND(OR(H197="SEDAN",H197="HATCHBACK"),J197&gt;[1]Parameters!$AB$2),AND(OR(H197="SEDAN",H197="HATCHBACK"),I197="GERMANY")),INDEX('[1]Bieu phi VCX'!$AF$8:$AF$33,MATCH(E197,'[1]Bieu phi VCX'!$A$8:$A$33,0),0),INDEX('[1]Bieu phi VCX'!$AG$8:$AG$33,MATCH(E197,'[1]Bieu phi VCX'!$A$8:$A$33,0),0))),INDEX('[1]Bieu phi VCX'!$AH$8:$AH$33,MATCH(E197,'[1]Bieu phi VCX'!$A$8:$A$33,0),0)),0)</f>
        <v>0.0005</v>
      </c>
      <c r="AM197" s="22" t="n">
        <f aca="false">IF(Y197="Y",IF(P197-O197&gt;[1]Parameters!$AC$2,1.5%*15/365,1.5%*(P197-O197)/365),0)</f>
        <v>0.000616438356164384</v>
      </c>
      <c r="AN197" s="24" t="n">
        <f aca="false">IF(Z197="Y",[1]Parameters!$AD$2,0)</f>
        <v>0.003</v>
      </c>
      <c r="AO197" s="25" t="n">
        <f aca="false">IF(P197&lt;=AA197,VLOOKUP(DATEDIF(O197,P197,"m"),[1]Parameters!$L$2:$M$6,2,1),(DATEDIF(O197,P197,"m")+1)/12)</f>
        <v>1</v>
      </c>
      <c r="AP197" s="26" t="n">
        <f aca="false">(AJ197*(SUM(AD197,AE197,AF197,AH197,AI197,AK197,AL197,AN197)*K197+AG197)+AM197*K197)*AO197</f>
        <v>8536643.83561644</v>
      </c>
      <c r="AQ197" s="27" t="s">
        <v>607</v>
      </c>
    </row>
    <row r="198" customFormat="false" ht="13.8" hidden="false" customHeight="false" outlineLevel="0" collapsed="false">
      <c r="A198" s="17"/>
      <c r="B198" s="17" t="s">
        <v>608</v>
      </c>
      <c r="C198" s="0" t="s">
        <v>520</v>
      </c>
      <c r="D198" s="17" t="s">
        <v>542</v>
      </c>
      <c r="E198" s="18" t="s">
        <v>628</v>
      </c>
      <c r="F198" s="19" t="n">
        <v>0</v>
      </c>
      <c r="G198" s="18" t="s">
        <v>602</v>
      </c>
      <c r="H198" s="18" t="s">
        <v>157</v>
      </c>
      <c r="I198" s="18" t="s">
        <v>604</v>
      </c>
      <c r="J198" s="19" t="n">
        <v>390000000</v>
      </c>
      <c r="K198" s="19" t="n">
        <v>100000000</v>
      </c>
      <c r="L198" s="0" t="n">
        <v>2017</v>
      </c>
      <c r="M198" s="20" t="n">
        <v>42736</v>
      </c>
      <c r="N198" s="20" t="n">
        <v>43831</v>
      </c>
      <c r="O198" s="20" t="n">
        <v>43831</v>
      </c>
      <c r="P198" s="20" t="n">
        <v>44196</v>
      </c>
      <c r="Q198" s="21" t="s">
        <v>605</v>
      </c>
      <c r="R198" s="21" t="s">
        <v>605</v>
      </c>
      <c r="S198" s="19" t="s">
        <v>606</v>
      </c>
      <c r="T198" s="21" t="s">
        <v>605</v>
      </c>
      <c r="U198" s="21" t="s">
        <v>605</v>
      </c>
      <c r="V198" s="21" t="s">
        <v>605</v>
      </c>
      <c r="W198" s="21" t="s">
        <v>605</v>
      </c>
      <c r="X198" s="21" t="s">
        <v>605</v>
      </c>
      <c r="Y198" s="21" t="s">
        <v>605</v>
      </c>
      <c r="Z198" s="21" t="s">
        <v>605</v>
      </c>
      <c r="AA198" s="20" t="n">
        <f aca="false">DATE(YEAR(O198)+1,MONTH(O198),DAY(O198))</f>
        <v>44197</v>
      </c>
      <c r="AB198" s="0" t="n">
        <f aca="false">IF(G198="Trong nước", DATEDIF(DATE(YEAR(M198),MONTH(M198),1),DATE(YEAR(N198),MONTH(N198),1),"m"), DATEDIF(DATE(L198,1,1),DATE(YEAR(N198),MONTH(N198),1),"m"))</f>
        <v>36</v>
      </c>
      <c r="AC198" s="0" t="str">
        <f aca="false">VLOOKUP(AB198,[1]Parameters!$A$2:$B$6,2,1)</f>
        <v>36-72</v>
      </c>
      <c r="AD198" s="22" t="n">
        <f aca="false">IF(J198&lt;=[1]Parameters!$Y$2,INDEX('[1]Bieu phi VCX'!$D$8:$N$33,MATCH(E198,'[1]Bieu phi VCX'!$A$8:$A$33,0),MATCH(AC198,'[1]Bieu phi VCX'!$D$7:$I$7,)),INDEX('[1]Bieu phi VCX'!$J$8:$O$33,MATCH(E198,'[1]Bieu phi VCX'!$A$8:$A$33,0),MATCH(AC198,'[1]Bieu phi VCX'!$J$7:$O$7,)))</f>
        <v>0.019</v>
      </c>
      <c r="AE198" s="22" t="n">
        <f aca="false">IF(Q198="Y",[1]Parameters!$Z$2,0)</f>
        <v>0.0005</v>
      </c>
      <c r="AF198" s="22" t="n">
        <f aca="false">IF(R198="Y", INDEX('[1]Bieu phi VCX'!$R$8:$W$33,MATCH(E198,'[1]Bieu phi VCX'!$A$8:$A$33,0),MATCH(AC198,'[1]Bieu phi VCX'!$R$7:$V$7,0)), 0)</f>
        <v>0.001</v>
      </c>
      <c r="AG198" s="19" t="n">
        <f aca="false">VLOOKUP(S198,[1]Parameters!$F$2:$G$5,2,0)</f>
        <v>0</v>
      </c>
      <c r="AH198" s="22" t="n">
        <f aca="false">IF(T198="Y", INDEX('[1]Bieu phi VCX'!$X$8:$AB$33,MATCH(E198,'[1]Bieu phi VCX'!$A$8:$A$33,0),MATCH(AC198,'[1]Bieu phi VCX'!$X$7:$AB$7,0)),0)</f>
        <v>0.0015</v>
      </c>
      <c r="AI198" s="23" t="n">
        <f aca="false">IF(U198="Y",INDEX('[1]Bieu phi VCX'!$AJ$8:$AL$33,MATCH(E198,'[1]Bieu phi VCX'!$A$8:$A$33,0),MATCH(VLOOKUP(F198,[1]Parameters!$I$2:$J$4,2),'[1]Bieu phi VCX'!$AJ$7:$AL$7,0))-AD198, 0)</f>
        <v>0.031</v>
      </c>
      <c r="AJ198" s="0" t="n">
        <f aca="false">IF(V198="Y",[1]Parameters!$AA$2,1)</f>
        <v>1.5</v>
      </c>
      <c r="AK198" s="22" t="n">
        <f aca="false">IF(W198="Y", INDEX('[1]Bieu phi VCX'!$AE$8:$AE$33,MATCH(E198,'[1]Bieu phi VCX'!$A$8:$A$33,0),0),0)</f>
        <v>0.0015</v>
      </c>
      <c r="AL198" s="22" t="n">
        <f aca="false">IF(X198="Y",IF(AB198&lt;120,IF(OR(E198='[1]Bieu phi VCX'!$A$24,E198='[1]Bieu phi VCX'!$A$25,E198='[1]Bieu phi VCX'!$A$27),0.2%,IF(OR(AND(OR(H198="SEDAN",H198="HATCHBACK"),J198&gt;[1]Parameters!$AB$2),AND(OR(H198="SEDAN",H198="HATCHBACK"),I198="GERMANY")),INDEX('[1]Bieu phi VCX'!$AF$8:$AF$33,MATCH(E198,'[1]Bieu phi VCX'!$A$8:$A$33,0),0),INDEX('[1]Bieu phi VCX'!$AG$8:$AG$33,MATCH(E198,'[1]Bieu phi VCX'!$A$8:$A$33,0),0))),INDEX('[1]Bieu phi VCX'!$AH$8:$AH$33,MATCH(E198,'[1]Bieu phi VCX'!$A$8:$A$33,0),0)),0)</f>
        <v>0.0005</v>
      </c>
      <c r="AM198" s="22" t="n">
        <f aca="false">IF(Y198="Y",IF(P198-O198&gt;[1]Parameters!$AC$2,1.5%*15/365,1.5%*(P198-O198)/365),0)</f>
        <v>0.000616438356164384</v>
      </c>
      <c r="AN198" s="24" t="n">
        <f aca="false">IF(Z198="Y",[1]Parameters!$AD$2,0)</f>
        <v>0.003</v>
      </c>
      <c r="AO198" s="25" t="n">
        <f aca="false">IF(P198&lt;=AA198,VLOOKUP(DATEDIF(O198,P198,"m"),[1]Parameters!$L$2:$M$6,2,1),(DATEDIF(O198,P198,"m")+1)/12)</f>
        <v>1</v>
      </c>
      <c r="AP198" s="26" t="n">
        <f aca="false">(AJ198*(SUM(AD198,AE198,AF198,AH198,AI198,AK198,AL198,AN198)*K198+AG198)+AM198*K198)*AO198</f>
        <v>8761643.83561644</v>
      </c>
      <c r="AQ198" s="27" t="s">
        <v>607</v>
      </c>
    </row>
    <row r="199" customFormat="false" ht="13.8" hidden="false" customHeight="false" outlineLevel="0" collapsed="false">
      <c r="A199" s="17"/>
      <c r="B199" s="17" t="s">
        <v>609</v>
      </c>
      <c r="C199" s="0" t="s">
        <v>520</v>
      </c>
      <c r="D199" s="17" t="s">
        <v>542</v>
      </c>
      <c r="E199" s="18" t="s">
        <v>628</v>
      </c>
      <c r="F199" s="19" t="n">
        <v>0</v>
      </c>
      <c r="G199" s="18" t="s">
        <v>602</v>
      </c>
      <c r="H199" s="18" t="s">
        <v>157</v>
      </c>
      <c r="I199" s="18" t="s">
        <v>604</v>
      </c>
      <c r="J199" s="19" t="n">
        <v>390000000</v>
      </c>
      <c r="K199" s="19" t="n">
        <v>100000000</v>
      </c>
      <c r="L199" s="0" t="n">
        <v>2014</v>
      </c>
      <c r="M199" s="20" t="n">
        <v>41640</v>
      </c>
      <c r="N199" s="20" t="n">
        <v>43831</v>
      </c>
      <c r="O199" s="20" t="n">
        <v>43831</v>
      </c>
      <c r="P199" s="20" t="n">
        <v>44196</v>
      </c>
      <c r="Q199" s="21" t="s">
        <v>605</v>
      </c>
      <c r="R199" s="21" t="s">
        <v>605</v>
      </c>
      <c r="S199" s="19" t="s">
        <v>606</v>
      </c>
      <c r="T199" s="21" t="s">
        <v>605</v>
      </c>
      <c r="U199" s="21" t="s">
        <v>605</v>
      </c>
      <c r="V199" s="21" t="s">
        <v>605</v>
      </c>
      <c r="W199" s="21" t="s">
        <v>605</v>
      </c>
      <c r="X199" s="21" t="s">
        <v>605</v>
      </c>
      <c r="Y199" s="21" t="s">
        <v>605</v>
      </c>
      <c r="Z199" s="21" t="s">
        <v>605</v>
      </c>
      <c r="AA199" s="20" t="n">
        <f aca="false">DATE(YEAR(O199)+1,MONTH(O199),DAY(O199))</f>
        <v>44197</v>
      </c>
      <c r="AB199" s="0" t="n">
        <f aca="false">IF(G199="Trong nước", DATEDIF(DATE(YEAR(M199),MONTH(M199),1),DATE(YEAR(N199),MONTH(N199),1),"m"), DATEDIF(DATE(L199,1,1),DATE(YEAR(N199),MONTH(N199),1),"m"))</f>
        <v>72</v>
      </c>
      <c r="AC199" s="0" t="str">
        <f aca="false">VLOOKUP(AB199,[1]Parameters!$A$2:$B$6,2,1)</f>
        <v>72-120</v>
      </c>
      <c r="AD199" s="22" t="n">
        <f aca="false">IF(J199&lt;=[1]Parameters!$Y$2,INDEX('[1]Bieu phi VCX'!$D$8:$N$33,MATCH(E199,'[1]Bieu phi VCX'!$A$8:$A$33,0),MATCH(AC199,'[1]Bieu phi VCX'!$D$7:$I$7,)),INDEX('[1]Bieu phi VCX'!$J$8:$O$33,MATCH(E199,'[1]Bieu phi VCX'!$A$8:$A$33,0),MATCH(AC199,'[1]Bieu phi VCX'!$J$7:$O$7,)))</f>
        <v>0.041</v>
      </c>
      <c r="AE199" s="22" t="n">
        <f aca="false">IF(Q199="Y",[1]Parameters!$Z$2,0)</f>
        <v>0.0005</v>
      </c>
      <c r="AF199" s="22" t="n">
        <f aca="false">IF(R199="Y", INDEX('[1]Bieu phi VCX'!$R$8:$W$33,MATCH(E199,'[1]Bieu phi VCX'!$A$8:$A$33,0),MATCH(AC199,'[1]Bieu phi VCX'!$R$7:$V$7,0)), 0)</f>
        <v>0.002</v>
      </c>
      <c r="AG199" s="19" t="n">
        <f aca="false">VLOOKUP(S199,[1]Parameters!$F$2:$G$5,2,0)</f>
        <v>0</v>
      </c>
      <c r="AH199" s="22" t="n">
        <f aca="false">IF(T199="Y", INDEX('[1]Bieu phi VCX'!$X$8:$AB$33,MATCH(E199,'[1]Bieu phi VCX'!$A$8:$A$33,0),MATCH(AC199,'[1]Bieu phi VCX'!$X$7:$AB$7,0)),0)</f>
        <v>0.0025</v>
      </c>
      <c r="AI199" s="23" t="n">
        <f aca="false">IF(U199="Y",INDEX('[1]Bieu phi VCX'!$AJ$8:$AL$33,MATCH(E199,'[1]Bieu phi VCX'!$A$8:$A$33,0),MATCH(VLOOKUP(F199,[1]Parameters!$I$2:$J$4,2),'[1]Bieu phi VCX'!$AJ$7:$AL$7,0))-AD199, 0)</f>
        <v>0.009</v>
      </c>
      <c r="AJ199" s="0" t="n">
        <f aca="false">IF(V199="Y",[1]Parameters!$AA$2,1)</f>
        <v>1.5</v>
      </c>
      <c r="AK199" s="22" t="n">
        <f aca="false">IF(W199="Y", INDEX('[1]Bieu phi VCX'!$AE$8:$AE$33,MATCH(E199,'[1]Bieu phi VCX'!$A$8:$A$33,0),0),0)</f>
        <v>0.0015</v>
      </c>
      <c r="AL199" s="22" t="n">
        <f aca="false">IF(X199="Y",IF(AB199&lt;120,IF(OR(E199='[1]Bieu phi VCX'!$A$24,E199='[1]Bieu phi VCX'!$A$25,E199='[1]Bieu phi VCX'!$A$27),0.2%,IF(OR(AND(OR(H199="SEDAN",H199="HATCHBACK"),J199&gt;[1]Parameters!$AB$2),AND(OR(H199="SEDAN",H199="HATCHBACK"),I199="GERMANY")),INDEX('[1]Bieu phi VCX'!$AF$8:$AF$33,MATCH(E199,'[1]Bieu phi VCX'!$A$8:$A$33,0),0),INDEX('[1]Bieu phi VCX'!$AG$8:$AG$33,MATCH(E199,'[1]Bieu phi VCX'!$A$8:$A$33,0),0))),INDEX('[1]Bieu phi VCX'!$AH$8:$AH$33,MATCH(E199,'[1]Bieu phi VCX'!$A$8:$A$33,0),0)),0)</f>
        <v>0.0005</v>
      </c>
      <c r="AM199" s="22" t="n">
        <f aca="false">IF(Y199="Y",IF(P199-O199&gt;[1]Parameters!$AC$2,1.5%*15/365,1.5%*(P199-O199)/365),0)</f>
        <v>0.000616438356164384</v>
      </c>
      <c r="AN199" s="24" t="n">
        <f aca="false">IF(Z199="Y",[1]Parameters!$AD$2,0)</f>
        <v>0.003</v>
      </c>
      <c r="AO199" s="25" t="n">
        <f aca="false">IF(P199&lt;=AA199,VLOOKUP(DATEDIF(O199,P199,"m"),[1]Parameters!$L$2:$M$6,2,1),(DATEDIF(O199,P199,"m")+1)/12)</f>
        <v>1</v>
      </c>
      <c r="AP199" s="26" t="n">
        <f aca="false">(AJ199*(SUM(AD199,AE199,AF199,AH199,AI199,AK199,AL199,AN199)*K199+AG199)+AM199*K199)*AO199</f>
        <v>9061643.83561644</v>
      </c>
      <c r="AQ199" s="27" t="s">
        <v>607</v>
      </c>
    </row>
    <row r="200" customFormat="false" ht="13.8" hidden="false" customHeight="false" outlineLevel="0" collapsed="false">
      <c r="A200" s="17"/>
      <c r="B200" s="17" t="s">
        <v>610</v>
      </c>
      <c r="C200" s="0" t="s">
        <v>520</v>
      </c>
      <c r="D200" s="17" t="s">
        <v>542</v>
      </c>
      <c r="E200" s="18" t="s">
        <v>628</v>
      </c>
      <c r="F200" s="19" t="n">
        <v>0</v>
      </c>
      <c r="G200" s="18" t="s">
        <v>602</v>
      </c>
      <c r="H200" s="18" t="s">
        <v>157</v>
      </c>
      <c r="I200" s="18" t="s">
        <v>604</v>
      </c>
      <c r="J200" s="19" t="n">
        <v>390000000</v>
      </c>
      <c r="K200" s="19" t="n">
        <v>100000000</v>
      </c>
      <c r="L200" s="0" t="n">
        <v>2010</v>
      </c>
      <c r="M200" s="20" t="n">
        <v>40179</v>
      </c>
      <c r="N200" s="20" t="n">
        <v>43831</v>
      </c>
      <c r="O200" s="20" t="n">
        <v>43831</v>
      </c>
      <c r="P200" s="20" t="n">
        <v>44196</v>
      </c>
      <c r="Q200" s="21" t="s">
        <v>605</v>
      </c>
      <c r="R200" s="21" t="s">
        <v>605</v>
      </c>
      <c r="S200" s="19" t="s">
        <v>606</v>
      </c>
      <c r="T200" s="21" t="s">
        <v>605</v>
      </c>
      <c r="U200" s="21" t="s">
        <v>605</v>
      </c>
      <c r="V200" s="21" t="s">
        <v>605</v>
      </c>
      <c r="W200" s="21" t="s">
        <v>605</v>
      </c>
      <c r="X200" s="21" t="s">
        <v>605</v>
      </c>
      <c r="Y200" s="21" t="s">
        <v>605</v>
      </c>
      <c r="Z200" s="21" t="s">
        <v>605</v>
      </c>
      <c r="AA200" s="20" t="n">
        <f aca="false">DATE(YEAR(O200)+1,MONTH(O200),DAY(O200))</f>
        <v>44197</v>
      </c>
      <c r="AB200" s="0" t="n">
        <f aca="false">IF(G200="Trong nước", DATEDIF(DATE(YEAR(M200),MONTH(M200),1),DATE(YEAR(N200),MONTH(N200),1),"m"), DATEDIF(DATE(L200,1,1),DATE(YEAR(N200),MONTH(N200),1),"m"))</f>
        <v>120</v>
      </c>
      <c r="AC200" s="0" t="str">
        <f aca="false">VLOOKUP(AB200,[1]Parameters!$A$2:$B$6,2,1)</f>
        <v>&gt;=120</v>
      </c>
      <c r="AD200" s="22" t="n">
        <f aca="false">IF(J200&lt;=[1]Parameters!$Y$2,INDEX('[1]Bieu phi VCX'!$D$8:$N$33,MATCH(E200,'[1]Bieu phi VCX'!$A$8:$A$33,0),MATCH(AC200,'[1]Bieu phi VCX'!$D$7:$I$7,)),INDEX('[1]Bieu phi VCX'!$J$8:$O$33,MATCH(E200,'[1]Bieu phi VCX'!$A$8:$A$33,0),MATCH(AC200,'[1]Bieu phi VCX'!$J$7:$O$7,)))</f>
        <v>0.044</v>
      </c>
      <c r="AE200" s="22" t="n">
        <f aca="false">IF(Q200="Y",[1]Parameters!$Z$2,0)</f>
        <v>0.0005</v>
      </c>
      <c r="AF200" s="22" t="n">
        <f aca="false">IF(R200="Y", INDEX('[1]Bieu phi VCX'!$R$8:$W$33,MATCH(E200,'[1]Bieu phi VCX'!$A$8:$A$33,0),MATCH(AC200,'[1]Bieu phi VCX'!$R$7:$V$7,0)), 0)</f>
        <v>0.003</v>
      </c>
      <c r="AG200" s="19" t="n">
        <f aca="false">VLOOKUP(S200,[1]Parameters!$F$2:$G$5,2,0)</f>
        <v>0</v>
      </c>
      <c r="AH200" s="22" t="n">
        <f aca="false">IF(T200="Y", INDEX('[1]Bieu phi VCX'!$X$8:$AB$33,MATCH(E200,'[1]Bieu phi VCX'!$A$8:$A$33,0),MATCH(AC200,'[1]Bieu phi VCX'!$X$7:$AB$7,0)),0)</f>
        <v>0.0035</v>
      </c>
      <c r="AI200" s="23" t="n">
        <f aca="false">IF(U200="Y",INDEX('[1]Bieu phi VCX'!$AJ$8:$AL$33,MATCH(E200,'[1]Bieu phi VCX'!$A$8:$A$33,0),MATCH(VLOOKUP(F200,[1]Parameters!$I$2:$J$4,2),'[1]Bieu phi VCX'!$AJ$7:$AL$7,0))-AD200, 0)</f>
        <v>0.00600000000000001</v>
      </c>
      <c r="AJ200" s="0" t="n">
        <f aca="false">IF(V200="Y",[1]Parameters!$AA$2,1)</f>
        <v>1.5</v>
      </c>
      <c r="AK200" s="22" t="n">
        <f aca="false">IF(W200="Y", INDEX('[1]Bieu phi VCX'!$AE$8:$AE$33,MATCH(E200,'[1]Bieu phi VCX'!$A$8:$A$33,0),0),0)</f>
        <v>0.0015</v>
      </c>
      <c r="AL200" s="22" t="n">
        <f aca="false">IF(X200="Y",IF(AB200&lt;120,IF(OR(E200='[1]Bieu phi VCX'!$A$24,E200='[1]Bieu phi VCX'!$A$25,E200='[1]Bieu phi VCX'!$A$27),0.2%,IF(OR(AND(OR(H200="SEDAN",H200="HATCHBACK"),J200&gt;[1]Parameters!$AB$2),AND(OR(H200="SEDAN",H200="HATCHBACK"),I200="GERMANY")),INDEX('[1]Bieu phi VCX'!$AF$8:$AF$33,MATCH(E200,'[1]Bieu phi VCX'!$A$8:$A$33,0),0),INDEX('[1]Bieu phi VCX'!$AG$8:$AG$33,MATCH(E200,'[1]Bieu phi VCX'!$A$8:$A$33,0),0))),INDEX('[1]Bieu phi VCX'!$AH$8:$AH$33,MATCH(E200,'[1]Bieu phi VCX'!$A$8:$A$33,0),0)),0)</f>
        <v>0.0015</v>
      </c>
      <c r="AM200" s="22" t="n">
        <f aca="false">IF(Y200="Y",IF(P200-O200&gt;[1]Parameters!$AC$2,1.5%*15/365,1.5%*(P200-O200)/365),0)</f>
        <v>0.000616438356164384</v>
      </c>
      <c r="AN200" s="24" t="n">
        <f aca="false">IF(Z200="Y",[1]Parameters!$AD$2,0)</f>
        <v>0.003</v>
      </c>
      <c r="AO200" s="25" t="n">
        <f aca="false">IF(P200&lt;=AA200,VLOOKUP(DATEDIF(O200,P200,"m"),[1]Parameters!$L$2:$M$6,2,1),(DATEDIF(O200,P200,"m")+1)/12)</f>
        <v>1</v>
      </c>
      <c r="AP200" s="26" t="n">
        <f aca="false">(AJ200*(SUM(AD200,AE200,AF200,AH200,AI200,AK200,AL200,AN200)*K200+AG200)+AM200*K200)*AO200</f>
        <v>9511643.83561644</v>
      </c>
      <c r="AQ200" s="27" t="s">
        <v>607</v>
      </c>
    </row>
    <row r="201" customFormat="false" ht="13.8" hidden="false" customHeight="false" outlineLevel="0" collapsed="false">
      <c r="A201" s="17"/>
      <c r="B201" s="17" t="s">
        <v>611</v>
      </c>
      <c r="C201" s="0" t="s">
        <v>520</v>
      </c>
      <c r="D201" s="17" t="s">
        <v>542</v>
      </c>
      <c r="E201" s="18" t="s">
        <v>628</v>
      </c>
      <c r="F201" s="19" t="n">
        <v>0</v>
      </c>
      <c r="G201" s="18" t="s">
        <v>602</v>
      </c>
      <c r="H201" s="18" t="s">
        <v>157</v>
      </c>
      <c r="I201" s="18" t="s">
        <v>604</v>
      </c>
      <c r="J201" s="19" t="n">
        <v>390000000</v>
      </c>
      <c r="K201" s="19" t="n">
        <v>400000000</v>
      </c>
      <c r="L201" s="0" t="n">
        <v>2005</v>
      </c>
      <c r="M201" s="20" t="n">
        <v>38353</v>
      </c>
      <c r="N201" s="20" t="n">
        <v>43831</v>
      </c>
      <c r="O201" s="20" t="n">
        <v>43831</v>
      </c>
      <c r="P201" s="20" t="n">
        <v>44196</v>
      </c>
      <c r="Q201" s="21" t="s">
        <v>605</v>
      </c>
      <c r="R201" s="21" t="s">
        <v>605</v>
      </c>
      <c r="S201" s="19" t="n">
        <v>9000000</v>
      </c>
      <c r="T201" s="21" t="s">
        <v>605</v>
      </c>
      <c r="U201" s="21" t="s">
        <v>605</v>
      </c>
      <c r="V201" s="21" t="s">
        <v>605</v>
      </c>
      <c r="W201" s="21" t="s">
        <v>605</v>
      </c>
      <c r="X201" s="21" t="s">
        <v>605</v>
      </c>
      <c r="Y201" s="21" t="s">
        <v>605</v>
      </c>
      <c r="Z201" s="21" t="s">
        <v>605</v>
      </c>
      <c r="AA201" s="20" t="n">
        <f aca="false">DATE(YEAR(O201)+1,MONTH(O201),DAY(O201))</f>
        <v>44197</v>
      </c>
      <c r="AB201" s="0" t="n">
        <f aca="false">IF(G201="Trong nước", DATEDIF(DATE(YEAR(M201),MONTH(M201),1),DATE(YEAR(N201),MONTH(N201),1),"m"), DATEDIF(DATE(L201,1,1),DATE(YEAR(N201),MONTH(N201),1),"m"))</f>
        <v>180</v>
      </c>
      <c r="AC201" s="0" t="str">
        <f aca="false">VLOOKUP(AB201,[1]Parameters!$A$2:$B$7,2,1)</f>
        <v>&gt;=180</v>
      </c>
      <c r="AD201" s="22" t="n">
        <f aca="false">IF(J201&lt;=[1]Parameters!$Y$2,INDEX('[1]Bieu phi VCX'!$D$8:$N$33,MATCH(E201,'[1]Bieu phi VCX'!$A$8:$A$33,0),MATCH(AC201,'[1]Bieu phi VCX'!$D$7:$I$7,)),INDEX('[1]Bieu phi VCX'!$J$8:$O$33,MATCH(E201,'[1]Bieu phi VCX'!$A$8:$A$33,0),MATCH(AC201,'[1]Bieu phi VCX'!$J$7:$O$7,)))</f>
        <v>0.044</v>
      </c>
      <c r="AE201" s="22" t="n">
        <f aca="false">IF(Q201="Y",[1]Parameters!$Z$2,0)</f>
        <v>0.0005</v>
      </c>
      <c r="AF201" s="22" t="n">
        <f aca="false">IF(R201="Y", INDEX('[1]Bieu phi VCX'!$R$8:$W$33,MATCH(E201,'[1]Bieu phi VCX'!$A$8:$A$33,0),MATCH(AC201,'[1]Bieu phi VCX'!$R$7:$W$7,0)), 0)</f>
        <v>0.004</v>
      </c>
      <c r="AG201" s="19" t="n">
        <f aca="false">VLOOKUP(S201,[1]Parameters!$F$2:$G$5,2,0)</f>
        <v>1400000</v>
      </c>
      <c r="AH201" s="22" t="n">
        <f aca="false">IF(T201="Y", INDEX('[1]Bieu phi VCX'!$X$8:$AC$33,MATCH(E201,'[1]Bieu phi VCX'!$A$8:$A$33,0),MATCH(AC201,'[1]Bieu phi VCX'!$X$7:$AC$7,0)),0)</f>
        <v>0.0035</v>
      </c>
      <c r="AI201" s="23" t="n">
        <f aca="false">IF(U201="Y",INDEX('[1]Bieu phi VCX'!$AJ$8:$AL$33,MATCH(E201,'[1]Bieu phi VCX'!$A$8:$A$33,0),MATCH(VLOOKUP(F201,[1]Parameters!$I$2:$J$4,2),'[1]Bieu phi VCX'!$AJ$7:$AL$7,0))-AD201, 0)</f>
        <v>0.00600000000000001</v>
      </c>
      <c r="AJ201" s="0" t="n">
        <f aca="false">IF(V201="Y",[1]Parameters!$AA$2,1)</f>
        <v>1.5</v>
      </c>
      <c r="AK201" s="22" t="n">
        <f aca="false">IF(W201="Y", INDEX('[1]Bieu phi VCX'!$AE$8:$AE$33,MATCH(E201,'[1]Bieu phi VCX'!$A$8:$A$33,0),0),0)</f>
        <v>0.0015</v>
      </c>
      <c r="AL201" s="22" t="n">
        <f aca="false">IF(X201="Y",IF(AB201&lt;120,IF(OR(E201='[1]Bieu phi VCX'!$A$24,E201='[1]Bieu phi VCX'!$A$25,E201='[1]Bieu phi VCX'!$A$27),0.2%,IF(OR(AND(OR(H201="SEDAN",H201="HATCHBACK"),J201&gt;[1]Parameters!$AB$2),AND(OR(H201="SEDAN",H201="HATCHBACK"),I201="GERMANY")),INDEX('[1]Bieu phi VCX'!$AF$8:$AF$33,MATCH(E201,'[1]Bieu phi VCX'!$A$8:$A$33,0),0),INDEX('[1]Bieu phi VCX'!$AG$8:$AG$33,MATCH(E201,'[1]Bieu phi VCX'!$A$8:$A$33,0),0))),INDEX('[1]Bieu phi VCX'!$AH$8:$AH$33,MATCH(E201,'[1]Bieu phi VCX'!$A$8:$A$33,0),0)),0)</f>
        <v>0.0015</v>
      </c>
      <c r="AM201" s="22" t="n">
        <f aca="false">IF(Y201="Y",IF(P201-O201&gt;[1]Parameters!$AC$2,1.5%*15/365,1.5%*(P201-O201)/365),0)</f>
        <v>0.000616438356164384</v>
      </c>
      <c r="AN201" s="24" t="n">
        <f aca="false">IF(Z201="Y",[1]Parameters!$AD$2,0)</f>
        <v>0.003</v>
      </c>
      <c r="AO201" s="25" t="n">
        <f aca="false">IF(P201&lt;=AA201,VLOOKUP(DATEDIF(O201,P201,"m"),[1]Parameters!$L$2:$M$6,2,1),(DATEDIF(O201,P201,"m")+1)/12)</f>
        <v>1</v>
      </c>
      <c r="AP201" s="26" t="n">
        <f aca="false">(AJ201*(SUM(AD201,AE201,AF201,AH201,AI201,AK201,AL201,AN201)*K201+AG201)+AM201*K201)*AO201</f>
        <v>40746575.3424658</v>
      </c>
      <c r="AQ201" s="27" t="s">
        <v>607</v>
      </c>
    </row>
    <row r="202" customFormat="false" ht="13.8" hidden="false" customHeight="false" outlineLevel="0" collapsed="false">
      <c r="A202" s="17" t="s">
        <v>612</v>
      </c>
      <c r="B202" s="17" t="s">
        <v>600</v>
      </c>
      <c r="C202" s="0" t="s">
        <v>520</v>
      </c>
      <c r="D202" s="17" t="s">
        <v>542</v>
      </c>
      <c r="E202" s="18" t="s">
        <v>628</v>
      </c>
      <c r="F202" s="19" t="n">
        <v>0</v>
      </c>
      <c r="G202" s="18" t="s">
        <v>602</v>
      </c>
      <c r="H202" s="18" t="s">
        <v>157</v>
      </c>
      <c r="I202" s="18" t="s">
        <v>604</v>
      </c>
      <c r="J202" s="19" t="n">
        <v>400000000</v>
      </c>
      <c r="K202" s="19" t="n">
        <v>100000000</v>
      </c>
      <c r="L202" s="0" t="n">
        <v>2020</v>
      </c>
      <c r="M202" s="20" t="n">
        <v>43831</v>
      </c>
      <c r="N202" s="20" t="n">
        <v>43831</v>
      </c>
      <c r="O202" s="20" t="n">
        <v>43831</v>
      </c>
      <c r="P202" s="20" t="n">
        <v>44196</v>
      </c>
      <c r="Q202" s="21" t="s">
        <v>605</v>
      </c>
      <c r="R202" s="21" t="s">
        <v>605</v>
      </c>
      <c r="S202" s="19" t="s">
        <v>606</v>
      </c>
      <c r="T202" s="21" t="s">
        <v>605</v>
      </c>
      <c r="U202" s="21" t="s">
        <v>605</v>
      </c>
      <c r="V202" s="21" t="s">
        <v>605</v>
      </c>
      <c r="W202" s="21" t="s">
        <v>605</v>
      </c>
      <c r="X202" s="21" t="s">
        <v>605</v>
      </c>
      <c r="Y202" s="21" t="s">
        <v>605</v>
      </c>
      <c r="Z202" s="21" t="s">
        <v>605</v>
      </c>
      <c r="AA202" s="20" t="n">
        <f aca="false">DATE(YEAR(O202)+1,MONTH(O202),DAY(O202))</f>
        <v>44197</v>
      </c>
      <c r="AB202" s="0" t="n">
        <f aca="false">IF(G202="Trong nước", DATEDIF(DATE(YEAR(M202),MONTH(M202),1),DATE(YEAR(N202),MONTH(N202),1),"m"), DATEDIF(DATE(L202,1,1),DATE(YEAR(N202),MONTH(N202),1),"m"))</f>
        <v>0</v>
      </c>
      <c r="AC202" s="0" t="str">
        <f aca="false">VLOOKUP(AB202,[1]Parameters!$A$2:$B$6,2,1)</f>
        <v>&lt;6</v>
      </c>
      <c r="AD202" s="22" t="n">
        <f aca="false">IF(J202&lt;=[1]Parameters!$Y$2,INDEX('[1]Bieu phi VCX'!$D$8:$N$33,MATCH(E202,'[1]Bieu phi VCX'!$A$8:$A$33,0),MATCH(AC202,'[1]Bieu phi VCX'!$D$7:$I$7,)),INDEX('[1]Bieu phi VCX'!$J$8:$O$33,MATCH(E202,'[1]Bieu phi VCX'!$A$8:$A$33,0),MATCH(AC202,'[1]Bieu phi VCX'!$J$7:$O$7,)))</f>
        <v>0.017</v>
      </c>
      <c r="AE202" s="22" t="n">
        <f aca="false">IF(Q202="Y",[1]Parameters!$Z$2,0)</f>
        <v>0.0005</v>
      </c>
      <c r="AF202" s="22" t="n">
        <f aca="false">IF(R202="Y", INDEX('[1]Bieu phi VCX'!$R$8:$W$33,MATCH(E202,'[1]Bieu phi VCX'!$A$8:$A$33,0),MATCH(AC202,'[1]Bieu phi VCX'!$R$7:$V$7,0)), 0)</f>
        <v>0</v>
      </c>
      <c r="AG202" s="19" t="n">
        <f aca="false">VLOOKUP(S202,[1]Parameters!$F$2:$G$5,2,0)</f>
        <v>0</v>
      </c>
      <c r="AH202" s="22" t="n">
        <f aca="false">IF(T202="Y", INDEX('[1]Bieu phi VCX'!$X$8:$AB$33,MATCH(E202,'[1]Bieu phi VCX'!$A$8:$A$33,0),MATCH(AC202,'[1]Bieu phi VCX'!$X$7:$AB$7,0)),0)</f>
        <v>0.001</v>
      </c>
      <c r="AI202" s="23" t="n">
        <f aca="false">IF(U202="Y",INDEX('[1]Bieu phi VCX'!$AJ$8:$AL$33,MATCH(E202,'[1]Bieu phi VCX'!$A$8:$A$33,0),MATCH(VLOOKUP(F202,[1]Parameters!$I$2:$J$4,2),'[1]Bieu phi VCX'!$AJ$7:$AL$7,0))-AD202, 0)</f>
        <v>0.033</v>
      </c>
      <c r="AJ202" s="0" t="n">
        <f aca="false">IF(V202="Y",[1]Parameters!$AA$2,1)</f>
        <v>1.5</v>
      </c>
      <c r="AK202" s="22" t="n">
        <f aca="false">IF(W202="Y", INDEX('[1]Bieu phi VCX'!$AE$8:$AE$33,MATCH(E202,'[1]Bieu phi VCX'!$A$8:$A$33,0),0),0)</f>
        <v>0.0015</v>
      </c>
      <c r="AL202" s="22" t="n">
        <f aca="false">IF(X202="Y",IF(AB202&lt;120,IF(OR(E202='[1]Bieu phi VCX'!$A$24,E202='[1]Bieu phi VCX'!$A$25,E202='[1]Bieu phi VCX'!$A$27),0.2%,IF(OR(AND(OR(H202="SEDAN",H202="HATCHBACK"),J202&gt;[1]Parameters!$AB$2),AND(OR(H202="SEDAN",H202="HATCHBACK"),I202="GERMANY")),INDEX('[1]Bieu phi VCX'!$AF$8:$AF$33,MATCH(E202,'[1]Bieu phi VCX'!$A$8:$A$33,0),0),INDEX('[1]Bieu phi VCX'!$AG$8:$AG$33,MATCH(E202,'[1]Bieu phi VCX'!$A$8:$A$33,0),0))),INDEX('[1]Bieu phi VCX'!$AH$8:$AH$33,MATCH(E202,'[1]Bieu phi VCX'!$A$8:$A$33,0),0)),0)</f>
        <v>0.0005</v>
      </c>
      <c r="AM202" s="22" t="n">
        <f aca="false">IF(Y202="Y",IF(P202-O202&gt;[1]Parameters!$AC$2,1.5%*15/365,1.5%*(P202-O202)/365),0)</f>
        <v>0.000616438356164384</v>
      </c>
      <c r="AN202" s="24" t="n">
        <f aca="false">IF(Z202="Y",[1]Parameters!$AD$2,0)</f>
        <v>0.003</v>
      </c>
      <c r="AO202" s="25" t="n">
        <f aca="false">IF(P202&lt;=AA202,VLOOKUP(DATEDIF(O202,P202,"m"),[1]Parameters!$L$2:$M$6,2,1),(DATEDIF(O202,P202,"m")+1)/12)</f>
        <v>1</v>
      </c>
      <c r="AP202" s="26" t="n">
        <f aca="false">(AJ202*(SUM(AD202,AE202,AF202,AH202,AI202,AK202,AL202,AN202)*K202+AG202)+AM202*K202)*AO202</f>
        <v>8536643.83561644</v>
      </c>
      <c r="AQ202" s="27" t="s">
        <v>607</v>
      </c>
    </row>
    <row r="203" customFormat="false" ht="13.8" hidden="false" customHeight="false" outlineLevel="0" collapsed="false">
      <c r="A203" s="17"/>
      <c r="B203" s="17" t="s">
        <v>608</v>
      </c>
      <c r="C203" s="0" t="s">
        <v>520</v>
      </c>
      <c r="D203" s="17" t="s">
        <v>542</v>
      </c>
      <c r="E203" s="18" t="s">
        <v>628</v>
      </c>
      <c r="F203" s="19" t="n">
        <v>0</v>
      </c>
      <c r="G203" s="18" t="s">
        <v>602</v>
      </c>
      <c r="H203" s="18" t="s">
        <v>157</v>
      </c>
      <c r="I203" s="18" t="s">
        <v>604</v>
      </c>
      <c r="J203" s="19" t="n">
        <v>400000000</v>
      </c>
      <c r="K203" s="19" t="n">
        <v>100000000</v>
      </c>
      <c r="L203" s="0" t="n">
        <v>2017</v>
      </c>
      <c r="M203" s="20" t="n">
        <v>42736</v>
      </c>
      <c r="N203" s="20" t="n">
        <v>43831</v>
      </c>
      <c r="O203" s="20" t="n">
        <v>43831</v>
      </c>
      <c r="P203" s="20" t="n">
        <v>44196</v>
      </c>
      <c r="Q203" s="21" t="s">
        <v>605</v>
      </c>
      <c r="R203" s="21" t="s">
        <v>605</v>
      </c>
      <c r="S203" s="19" t="s">
        <v>606</v>
      </c>
      <c r="T203" s="21" t="s">
        <v>605</v>
      </c>
      <c r="U203" s="21" t="s">
        <v>605</v>
      </c>
      <c r="V203" s="21" t="s">
        <v>605</v>
      </c>
      <c r="W203" s="21" t="s">
        <v>605</v>
      </c>
      <c r="X203" s="21" t="s">
        <v>605</v>
      </c>
      <c r="Y203" s="21" t="s">
        <v>605</v>
      </c>
      <c r="Z203" s="21" t="s">
        <v>605</v>
      </c>
      <c r="AA203" s="20" t="n">
        <f aca="false">DATE(YEAR(O203)+1,MONTH(O203),DAY(O203))</f>
        <v>44197</v>
      </c>
      <c r="AB203" s="0" t="n">
        <f aca="false">IF(G203="Trong nước", DATEDIF(DATE(YEAR(M203),MONTH(M203),1),DATE(YEAR(N203),MONTH(N203),1),"m"), DATEDIF(DATE(L203,1,1),DATE(YEAR(N203),MONTH(N203),1),"m"))</f>
        <v>36</v>
      </c>
      <c r="AC203" s="0" t="str">
        <f aca="false">VLOOKUP(AB203,[1]Parameters!$A$2:$B$6,2,1)</f>
        <v>36-72</v>
      </c>
      <c r="AD203" s="22" t="n">
        <f aca="false">IF(J203&lt;=[1]Parameters!$Y$2,INDEX('[1]Bieu phi VCX'!$D$8:$N$33,MATCH(E203,'[1]Bieu phi VCX'!$A$8:$A$33,0),MATCH(AC203,'[1]Bieu phi VCX'!$D$7:$I$7,)),INDEX('[1]Bieu phi VCX'!$J$8:$O$33,MATCH(E203,'[1]Bieu phi VCX'!$A$8:$A$33,0),MATCH(AC203,'[1]Bieu phi VCX'!$J$7:$O$7,)))</f>
        <v>0.019</v>
      </c>
      <c r="AE203" s="22" t="n">
        <f aca="false">IF(Q203="Y",[1]Parameters!$Z$2,0)</f>
        <v>0.0005</v>
      </c>
      <c r="AF203" s="22" t="n">
        <f aca="false">IF(R203="Y", INDEX('[1]Bieu phi VCX'!$R$8:$W$33,MATCH(E203,'[1]Bieu phi VCX'!$A$8:$A$33,0),MATCH(AC203,'[1]Bieu phi VCX'!$R$7:$V$7,0)), 0)</f>
        <v>0.001</v>
      </c>
      <c r="AG203" s="19" t="n">
        <f aca="false">VLOOKUP(S203,[1]Parameters!$F$2:$G$5,2,0)</f>
        <v>0</v>
      </c>
      <c r="AH203" s="22" t="n">
        <f aca="false">IF(T203="Y", INDEX('[1]Bieu phi VCX'!$X$8:$AB$33,MATCH(E203,'[1]Bieu phi VCX'!$A$8:$A$33,0),MATCH(AC203,'[1]Bieu phi VCX'!$X$7:$AB$7,0)),0)</f>
        <v>0.0015</v>
      </c>
      <c r="AI203" s="23" t="n">
        <f aca="false">IF(U203="Y",INDEX('[1]Bieu phi VCX'!$AJ$8:$AL$33,MATCH(E203,'[1]Bieu phi VCX'!$A$8:$A$33,0),MATCH(VLOOKUP(F203,[1]Parameters!$I$2:$J$4,2),'[1]Bieu phi VCX'!$AJ$7:$AL$7,0))-AD203, 0)</f>
        <v>0.031</v>
      </c>
      <c r="AJ203" s="0" t="n">
        <f aca="false">IF(V203="Y",[1]Parameters!$AA$2,1)</f>
        <v>1.5</v>
      </c>
      <c r="AK203" s="22" t="n">
        <f aca="false">IF(W203="Y", INDEX('[1]Bieu phi VCX'!$AE$8:$AE$33,MATCH(E203,'[1]Bieu phi VCX'!$A$8:$A$33,0),0),0)</f>
        <v>0.0015</v>
      </c>
      <c r="AL203" s="22" t="n">
        <f aca="false">IF(X203="Y",IF(AB203&lt;120,IF(OR(E203='[1]Bieu phi VCX'!$A$24,E203='[1]Bieu phi VCX'!$A$25,E203='[1]Bieu phi VCX'!$A$27),0.2%,IF(OR(AND(OR(H203="SEDAN",H203="HATCHBACK"),J203&gt;[1]Parameters!$AB$2),AND(OR(H203="SEDAN",H203="HATCHBACK"),I203="GERMANY")),INDEX('[1]Bieu phi VCX'!$AF$8:$AF$33,MATCH(E203,'[1]Bieu phi VCX'!$A$8:$A$33,0),0),INDEX('[1]Bieu phi VCX'!$AG$8:$AG$33,MATCH(E203,'[1]Bieu phi VCX'!$A$8:$A$33,0),0))),INDEX('[1]Bieu phi VCX'!$AH$8:$AH$33,MATCH(E203,'[1]Bieu phi VCX'!$A$8:$A$33,0),0)),0)</f>
        <v>0.0005</v>
      </c>
      <c r="AM203" s="22" t="n">
        <f aca="false">IF(Y203="Y",IF(P203-O203&gt;[1]Parameters!$AC$2,1.5%*15/365,1.5%*(P203-O203)/365),0)</f>
        <v>0.000616438356164384</v>
      </c>
      <c r="AN203" s="24" t="n">
        <f aca="false">IF(Z203="Y",[1]Parameters!$AD$2,0)</f>
        <v>0.003</v>
      </c>
      <c r="AO203" s="25" t="n">
        <f aca="false">IF(P203&lt;=AA203,VLOOKUP(DATEDIF(O203,P203,"m"),[1]Parameters!$L$2:$M$6,2,1),(DATEDIF(O203,P203,"m")+1)/12)</f>
        <v>1</v>
      </c>
      <c r="AP203" s="26" t="n">
        <f aca="false">(AJ203*(SUM(AD203,AE203,AF203,AH203,AI203,AK203,AL203,AN203)*K203+AG203)+AM203*K203)*AO203</f>
        <v>8761643.83561644</v>
      </c>
      <c r="AQ203" s="27" t="s">
        <v>607</v>
      </c>
    </row>
    <row r="204" customFormat="false" ht="13.8" hidden="false" customHeight="false" outlineLevel="0" collapsed="false">
      <c r="A204" s="17"/>
      <c r="B204" s="17" t="s">
        <v>609</v>
      </c>
      <c r="C204" s="0" t="s">
        <v>520</v>
      </c>
      <c r="D204" s="17" t="s">
        <v>542</v>
      </c>
      <c r="E204" s="18" t="s">
        <v>628</v>
      </c>
      <c r="F204" s="19" t="n">
        <v>0</v>
      </c>
      <c r="G204" s="18" t="s">
        <v>602</v>
      </c>
      <c r="H204" s="18" t="s">
        <v>157</v>
      </c>
      <c r="I204" s="18" t="s">
        <v>604</v>
      </c>
      <c r="J204" s="19" t="n">
        <v>400000000</v>
      </c>
      <c r="K204" s="19" t="n">
        <v>100000000</v>
      </c>
      <c r="L204" s="0" t="n">
        <v>2014</v>
      </c>
      <c r="M204" s="20" t="n">
        <v>41640</v>
      </c>
      <c r="N204" s="20" t="n">
        <v>43831</v>
      </c>
      <c r="O204" s="20" t="n">
        <v>43831</v>
      </c>
      <c r="P204" s="20" t="n">
        <v>44196</v>
      </c>
      <c r="Q204" s="21" t="s">
        <v>605</v>
      </c>
      <c r="R204" s="21" t="s">
        <v>605</v>
      </c>
      <c r="S204" s="19" t="s">
        <v>606</v>
      </c>
      <c r="T204" s="21" t="s">
        <v>605</v>
      </c>
      <c r="U204" s="21" t="s">
        <v>605</v>
      </c>
      <c r="V204" s="21" t="s">
        <v>605</v>
      </c>
      <c r="W204" s="21" t="s">
        <v>605</v>
      </c>
      <c r="X204" s="21" t="s">
        <v>605</v>
      </c>
      <c r="Y204" s="21" t="s">
        <v>605</v>
      </c>
      <c r="Z204" s="21" t="s">
        <v>605</v>
      </c>
      <c r="AA204" s="20" t="n">
        <f aca="false">DATE(YEAR(O204)+1,MONTH(O204),DAY(O204))</f>
        <v>44197</v>
      </c>
      <c r="AB204" s="0" t="n">
        <f aca="false">IF(G204="Trong nước", DATEDIF(DATE(YEAR(M204),MONTH(M204),1),DATE(YEAR(N204),MONTH(N204),1),"m"), DATEDIF(DATE(L204,1,1),DATE(YEAR(N204),MONTH(N204),1),"m"))</f>
        <v>72</v>
      </c>
      <c r="AC204" s="0" t="str">
        <f aca="false">VLOOKUP(AB204,[1]Parameters!$A$2:$B$6,2,1)</f>
        <v>72-120</v>
      </c>
      <c r="AD204" s="22" t="n">
        <f aca="false">IF(J204&lt;=[1]Parameters!$Y$2,INDEX('[1]Bieu phi VCX'!$D$8:$N$33,MATCH(E204,'[1]Bieu phi VCX'!$A$8:$A$33,0),MATCH(AC204,'[1]Bieu phi VCX'!$D$7:$I$7,)),INDEX('[1]Bieu phi VCX'!$J$8:$O$33,MATCH(E204,'[1]Bieu phi VCX'!$A$8:$A$33,0),MATCH(AC204,'[1]Bieu phi VCX'!$J$7:$O$7,)))</f>
        <v>0.041</v>
      </c>
      <c r="AE204" s="22" t="n">
        <f aca="false">IF(Q204="Y",[1]Parameters!$Z$2,0)</f>
        <v>0.0005</v>
      </c>
      <c r="AF204" s="22" t="n">
        <f aca="false">IF(R204="Y", INDEX('[1]Bieu phi VCX'!$R$8:$W$33,MATCH(E204,'[1]Bieu phi VCX'!$A$8:$A$33,0),MATCH(AC204,'[1]Bieu phi VCX'!$R$7:$V$7,0)), 0)</f>
        <v>0.002</v>
      </c>
      <c r="AG204" s="19" t="n">
        <f aca="false">VLOOKUP(S204,[1]Parameters!$F$2:$G$5,2,0)</f>
        <v>0</v>
      </c>
      <c r="AH204" s="22" t="n">
        <f aca="false">IF(T204="Y", INDEX('[1]Bieu phi VCX'!$X$8:$AB$33,MATCH(E204,'[1]Bieu phi VCX'!$A$8:$A$33,0),MATCH(AC204,'[1]Bieu phi VCX'!$X$7:$AB$7,0)),0)</f>
        <v>0.0025</v>
      </c>
      <c r="AI204" s="23" t="n">
        <f aca="false">IF(U204="Y",INDEX('[1]Bieu phi VCX'!$AJ$8:$AL$33,MATCH(E204,'[1]Bieu phi VCX'!$A$8:$A$33,0),MATCH(VLOOKUP(F204,[1]Parameters!$I$2:$J$4,2),'[1]Bieu phi VCX'!$AJ$7:$AL$7,0))-AD204, 0)</f>
        <v>0.009</v>
      </c>
      <c r="AJ204" s="0" t="n">
        <f aca="false">IF(V204="Y",[1]Parameters!$AA$2,1)</f>
        <v>1.5</v>
      </c>
      <c r="AK204" s="22" t="n">
        <f aca="false">IF(W204="Y", INDEX('[1]Bieu phi VCX'!$AE$8:$AE$33,MATCH(E204,'[1]Bieu phi VCX'!$A$8:$A$33,0),0),0)</f>
        <v>0.0015</v>
      </c>
      <c r="AL204" s="22" t="n">
        <f aca="false">IF(X204="Y",IF(AB204&lt;120,IF(OR(E204='[1]Bieu phi VCX'!$A$24,E204='[1]Bieu phi VCX'!$A$25,E204='[1]Bieu phi VCX'!$A$27),0.2%,IF(OR(AND(OR(H204="SEDAN",H204="HATCHBACK"),J204&gt;[1]Parameters!$AB$2),AND(OR(H204="SEDAN",H204="HATCHBACK"),I204="GERMANY")),INDEX('[1]Bieu phi VCX'!$AF$8:$AF$33,MATCH(E204,'[1]Bieu phi VCX'!$A$8:$A$33,0),0),INDEX('[1]Bieu phi VCX'!$AG$8:$AG$33,MATCH(E204,'[1]Bieu phi VCX'!$A$8:$A$33,0),0))),INDEX('[1]Bieu phi VCX'!$AH$8:$AH$33,MATCH(E204,'[1]Bieu phi VCX'!$A$8:$A$33,0),0)),0)</f>
        <v>0.0005</v>
      </c>
      <c r="AM204" s="22" t="n">
        <f aca="false">IF(Y204="Y",IF(P204-O204&gt;[1]Parameters!$AC$2,1.5%*15/365,1.5%*(P204-O204)/365),0)</f>
        <v>0.000616438356164384</v>
      </c>
      <c r="AN204" s="24" t="n">
        <f aca="false">IF(Z204="Y",[1]Parameters!$AD$2,0)</f>
        <v>0.003</v>
      </c>
      <c r="AO204" s="25" t="n">
        <f aca="false">IF(P204&lt;=AA204,VLOOKUP(DATEDIF(O204,P204,"m"),[1]Parameters!$L$2:$M$6,2,1),(DATEDIF(O204,P204,"m")+1)/12)</f>
        <v>1</v>
      </c>
      <c r="AP204" s="26" t="n">
        <f aca="false">(AJ204*(SUM(AD204,AE204,AF204,AH204,AI204,AK204,AL204,AN204)*K204+AG204)+AM204*K204)*AO204</f>
        <v>9061643.83561644</v>
      </c>
      <c r="AQ204" s="27" t="s">
        <v>607</v>
      </c>
    </row>
    <row r="205" customFormat="false" ht="13.8" hidden="false" customHeight="false" outlineLevel="0" collapsed="false">
      <c r="A205" s="17"/>
      <c r="B205" s="17" t="s">
        <v>610</v>
      </c>
      <c r="C205" s="0" t="s">
        <v>520</v>
      </c>
      <c r="D205" s="17" t="s">
        <v>542</v>
      </c>
      <c r="E205" s="18" t="s">
        <v>628</v>
      </c>
      <c r="F205" s="19" t="n">
        <v>0</v>
      </c>
      <c r="G205" s="18" t="s">
        <v>602</v>
      </c>
      <c r="H205" s="18" t="s">
        <v>157</v>
      </c>
      <c r="I205" s="18" t="s">
        <v>604</v>
      </c>
      <c r="J205" s="19" t="n">
        <v>400000000</v>
      </c>
      <c r="K205" s="19" t="n">
        <v>100000000</v>
      </c>
      <c r="L205" s="0" t="n">
        <v>2010</v>
      </c>
      <c r="M205" s="20" t="n">
        <v>40179</v>
      </c>
      <c r="N205" s="20" t="n">
        <v>43831</v>
      </c>
      <c r="O205" s="20" t="n">
        <v>43831</v>
      </c>
      <c r="P205" s="20" t="n">
        <v>44196</v>
      </c>
      <c r="Q205" s="21" t="s">
        <v>605</v>
      </c>
      <c r="R205" s="21" t="s">
        <v>605</v>
      </c>
      <c r="S205" s="19" t="s">
        <v>606</v>
      </c>
      <c r="T205" s="21" t="s">
        <v>605</v>
      </c>
      <c r="U205" s="21" t="s">
        <v>605</v>
      </c>
      <c r="V205" s="21" t="s">
        <v>605</v>
      </c>
      <c r="W205" s="21" t="s">
        <v>605</v>
      </c>
      <c r="X205" s="21" t="s">
        <v>605</v>
      </c>
      <c r="Y205" s="21" t="s">
        <v>605</v>
      </c>
      <c r="Z205" s="21" t="s">
        <v>605</v>
      </c>
      <c r="AA205" s="20" t="n">
        <f aca="false">DATE(YEAR(O205)+1,MONTH(O205),DAY(O205))</f>
        <v>44197</v>
      </c>
      <c r="AB205" s="0" t="n">
        <f aca="false">IF(G205="Trong nước", DATEDIF(DATE(YEAR(M205),MONTH(M205),1),DATE(YEAR(N205),MONTH(N205),1),"m"), DATEDIF(DATE(L205,1,1),DATE(YEAR(N205),MONTH(N205),1),"m"))</f>
        <v>120</v>
      </c>
      <c r="AC205" s="0" t="str">
        <f aca="false">VLOOKUP(AB205,[1]Parameters!$A$2:$B$6,2,1)</f>
        <v>&gt;=120</v>
      </c>
      <c r="AD205" s="22" t="n">
        <f aca="false">IF(J205&lt;=[1]Parameters!$Y$2,INDEX('[1]Bieu phi VCX'!$D$8:$N$33,MATCH(E205,'[1]Bieu phi VCX'!$A$8:$A$33,0),MATCH(AC205,'[1]Bieu phi VCX'!$D$7:$I$7,)),INDEX('[1]Bieu phi VCX'!$J$8:$O$33,MATCH(E205,'[1]Bieu phi VCX'!$A$8:$A$33,0),MATCH(AC205,'[1]Bieu phi VCX'!$J$7:$O$7,)))</f>
        <v>0.044</v>
      </c>
      <c r="AE205" s="22" t="n">
        <f aca="false">IF(Q205="Y",[1]Parameters!$Z$2,0)</f>
        <v>0.0005</v>
      </c>
      <c r="AF205" s="22" t="n">
        <f aca="false">IF(R205="Y", INDEX('[1]Bieu phi VCX'!$R$8:$W$33,MATCH(E205,'[1]Bieu phi VCX'!$A$8:$A$33,0),MATCH(AC205,'[1]Bieu phi VCX'!$R$7:$V$7,0)), 0)</f>
        <v>0.003</v>
      </c>
      <c r="AG205" s="19" t="n">
        <f aca="false">VLOOKUP(S205,[1]Parameters!$F$2:$G$5,2,0)</f>
        <v>0</v>
      </c>
      <c r="AH205" s="22" t="n">
        <f aca="false">IF(T205="Y", INDEX('[1]Bieu phi VCX'!$X$8:$AB$33,MATCH(E205,'[1]Bieu phi VCX'!$A$8:$A$33,0),MATCH(AC205,'[1]Bieu phi VCX'!$X$7:$AB$7,0)),0)</f>
        <v>0.0035</v>
      </c>
      <c r="AI205" s="23" t="n">
        <f aca="false">IF(U205="Y",INDEX('[1]Bieu phi VCX'!$AJ$8:$AL$33,MATCH(E205,'[1]Bieu phi VCX'!$A$8:$A$33,0),MATCH(VLOOKUP(F205,[1]Parameters!$I$2:$J$4,2),'[1]Bieu phi VCX'!$AJ$7:$AL$7,0))-AD205, 0)</f>
        <v>0.00600000000000001</v>
      </c>
      <c r="AJ205" s="0" t="n">
        <f aca="false">IF(V205="Y",[1]Parameters!$AA$2,1)</f>
        <v>1.5</v>
      </c>
      <c r="AK205" s="22" t="n">
        <f aca="false">IF(W205="Y", INDEX('[1]Bieu phi VCX'!$AE$8:$AE$33,MATCH(E205,'[1]Bieu phi VCX'!$A$8:$A$33,0),0),0)</f>
        <v>0.0015</v>
      </c>
      <c r="AL205" s="22" t="n">
        <f aca="false">IF(X205="Y",IF(AB205&lt;120,IF(OR(E205='[1]Bieu phi VCX'!$A$24,E205='[1]Bieu phi VCX'!$A$25,E205='[1]Bieu phi VCX'!$A$27),0.2%,IF(OR(AND(OR(H205="SEDAN",H205="HATCHBACK"),J205&gt;[1]Parameters!$AB$2),AND(OR(H205="SEDAN",H205="HATCHBACK"),I205="GERMANY")),INDEX('[1]Bieu phi VCX'!$AF$8:$AF$33,MATCH(E205,'[1]Bieu phi VCX'!$A$8:$A$33,0),0),INDEX('[1]Bieu phi VCX'!$AG$8:$AG$33,MATCH(E205,'[1]Bieu phi VCX'!$A$8:$A$33,0),0))),INDEX('[1]Bieu phi VCX'!$AH$8:$AH$33,MATCH(E205,'[1]Bieu phi VCX'!$A$8:$A$33,0),0)),0)</f>
        <v>0.0015</v>
      </c>
      <c r="AM205" s="22" t="n">
        <f aca="false">IF(Y205="Y",IF(P205-O205&gt;[1]Parameters!$AC$2,1.5%*15/365,1.5%*(P205-O205)/365),0)</f>
        <v>0.000616438356164384</v>
      </c>
      <c r="AN205" s="24" t="n">
        <f aca="false">IF(Z205="Y",[1]Parameters!$AD$2,0)</f>
        <v>0.003</v>
      </c>
      <c r="AO205" s="25" t="n">
        <f aca="false">IF(P205&lt;=AA205,VLOOKUP(DATEDIF(O205,P205,"m"),[1]Parameters!$L$2:$M$6,2,1),(DATEDIF(O205,P205,"m")+1)/12)</f>
        <v>1</v>
      </c>
      <c r="AP205" s="26" t="n">
        <f aca="false">(AJ205*(SUM(AD205,AE205,AF205,AH205,AI205,AK205,AL205,AN205)*K205+AG205)+AM205*K205)*AO205</f>
        <v>9511643.83561644</v>
      </c>
      <c r="AQ205" s="27" t="s">
        <v>607</v>
      </c>
    </row>
    <row r="206" customFormat="false" ht="13.8" hidden="false" customHeight="false" outlineLevel="0" collapsed="false">
      <c r="A206" s="17"/>
      <c r="B206" s="17" t="s">
        <v>611</v>
      </c>
      <c r="C206" s="0" t="s">
        <v>520</v>
      </c>
      <c r="D206" s="17" t="s">
        <v>542</v>
      </c>
      <c r="E206" s="18" t="s">
        <v>628</v>
      </c>
      <c r="F206" s="19" t="n">
        <v>0</v>
      </c>
      <c r="G206" s="18" t="s">
        <v>602</v>
      </c>
      <c r="H206" s="18" t="s">
        <v>157</v>
      </c>
      <c r="I206" s="18" t="s">
        <v>604</v>
      </c>
      <c r="J206" s="19" t="n">
        <v>400000000</v>
      </c>
      <c r="K206" s="19" t="n">
        <v>400000000</v>
      </c>
      <c r="L206" s="0" t="n">
        <v>2005</v>
      </c>
      <c r="M206" s="20" t="n">
        <v>38353</v>
      </c>
      <c r="N206" s="20" t="n">
        <v>43831</v>
      </c>
      <c r="O206" s="20" t="n">
        <v>43831</v>
      </c>
      <c r="P206" s="20" t="n">
        <v>44196</v>
      </c>
      <c r="Q206" s="21" t="s">
        <v>605</v>
      </c>
      <c r="R206" s="21" t="s">
        <v>605</v>
      </c>
      <c r="S206" s="19" t="n">
        <v>9000000</v>
      </c>
      <c r="T206" s="21" t="s">
        <v>605</v>
      </c>
      <c r="U206" s="21" t="s">
        <v>605</v>
      </c>
      <c r="V206" s="21" t="s">
        <v>605</v>
      </c>
      <c r="W206" s="21" t="s">
        <v>605</v>
      </c>
      <c r="X206" s="21" t="s">
        <v>605</v>
      </c>
      <c r="Y206" s="21" t="s">
        <v>605</v>
      </c>
      <c r="Z206" s="21" t="s">
        <v>605</v>
      </c>
      <c r="AA206" s="20" t="n">
        <f aca="false">DATE(YEAR(O206)+1,MONTH(O206),DAY(O206))</f>
        <v>44197</v>
      </c>
      <c r="AB206" s="0" t="n">
        <f aca="false">IF(G206="Trong nước", DATEDIF(DATE(YEAR(M206),MONTH(M206),1),DATE(YEAR(N206),MONTH(N206),1),"m"), DATEDIF(DATE(L206,1,1),DATE(YEAR(N206),MONTH(N206),1),"m"))</f>
        <v>180</v>
      </c>
      <c r="AC206" s="0" t="str">
        <f aca="false">VLOOKUP(AB206,[1]Parameters!$A$2:$B$7,2,1)</f>
        <v>&gt;=180</v>
      </c>
      <c r="AD206" s="22" t="n">
        <f aca="false">IF(J206&lt;=[1]Parameters!$Y$2,INDEX('[1]Bieu phi VCX'!$D$8:$N$33,MATCH(E206,'[1]Bieu phi VCX'!$A$8:$A$33,0),MATCH(AC206,'[1]Bieu phi VCX'!$D$7:$I$7,)),INDEX('[1]Bieu phi VCX'!$J$8:$O$33,MATCH(E206,'[1]Bieu phi VCX'!$A$8:$A$33,0),MATCH(AC206,'[1]Bieu phi VCX'!$J$7:$O$7,)))</f>
        <v>0.044</v>
      </c>
      <c r="AE206" s="22" t="n">
        <f aca="false">IF(Q206="Y",[1]Parameters!$Z$2,0)</f>
        <v>0.0005</v>
      </c>
      <c r="AF206" s="22" t="n">
        <f aca="false">IF(R206="Y", INDEX('[1]Bieu phi VCX'!$R$8:$W$33,MATCH(E206,'[1]Bieu phi VCX'!$A$8:$A$33,0),MATCH(AC206,'[1]Bieu phi VCX'!$R$7:$W$7,0)), 0)</f>
        <v>0.004</v>
      </c>
      <c r="AG206" s="19" t="n">
        <f aca="false">VLOOKUP(S206,[1]Parameters!$F$2:$G$5,2,0)</f>
        <v>1400000</v>
      </c>
      <c r="AH206" s="22" t="n">
        <f aca="false">IF(T206="Y", INDEX('[1]Bieu phi VCX'!$X$8:$AC$33,MATCH(E206,'[1]Bieu phi VCX'!$A$8:$A$33,0),MATCH(AC206,'[1]Bieu phi VCX'!$X$7:$AC$7,0)),0)</f>
        <v>0.0035</v>
      </c>
      <c r="AI206" s="23" t="n">
        <f aca="false">IF(U206="Y",INDEX('[1]Bieu phi VCX'!$AJ$8:$AL$33,MATCH(E206,'[1]Bieu phi VCX'!$A$8:$A$33,0),MATCH(VLOOKUP(F206,[1]Parameters!$I$2:$J$4,2),'[1]Bieu phi VCX'!$AJ$7:$AL$7,0))-AD206, 0)</f>
        <v>0.00600000000000001</v>
      </c>
      <c r="AJ206" s="0" t="n">
        <f aca="false">IF(V206="Y",[1]Parameters!$AA$2,1)</f>
        <v>1.5</v>
      </c>
      <c r="AK206" s="22" t="n">
        <f aca="false">IF(W206="Y", INDEX('[1]Bieu phi VCX'!$AE$8:$AE$33,MATCH(E206,'[1]Bieu phi VCX'!$A$8:$A$33,0),0),0)</f>
        <v>0.0015</v>
      </c>
      <c r="AL206" s="22" t="n">
        <f aca="false">IF(X206="Y",IF(AB206&lt;120,IF(OR(E206='[1]Bieu phi VCX'!$A$24,E206='[1]Bieu phi VCX'!$A$25,E206='[1]Bieu phi VCX'!$A$27),0.2%,IF(OR(AND(OR(H206="SEDAN",H206="HATCHBACK"),J206&gt;[1]Parameters!$AB$2),AND(OR(H206="SEDAN",H206="HATCHBACK"),I206="GERMANY")),INDEX('[1]Bieu phi VCX'!$AF$8:$AF$33,MATCH(E206,'[1]Bieu phi VCX'!$A$8:$A$33,0),0),INDEX('[1]Bieu phi VCX'!$AG$8:$AG$33,MATCH(E206,'[1]Bieu phi VCX'!$A$8:$A$33,0),0))),INDEX('[1]Bieu phi VCX'!$AH$8:$AH$33,MATCH(E206,'[1]Bieu phi VCX'!$A$8:$A$33,0),0)),0)</f>
        <v>0.0015</v>
      </c>
      <c r="AM206" s="22" t="n">
        <f aca="false">IF(Y206="Y",IF(P206-O206&gt;[1]Parameters!$AC$2,1.5%*15/365,1.5%*(P206-O206)/365),0)</f>
        <v>0.000616438356164384</v>
      </c>
      <c r="AN206" s="24" t="n">
        <f aca="false">IF(Z206="Y",[1]Parameters!$AD$2,0)</f>
        <v>0.003</v>
      </c>
      <c r="AO206" s="25" t="n">
        <f aca="false">IF(P206&lt;=AA206,VLOOKUP(DATEDIF(O206,P206,"m"),[1]Parameters!$L$2:$M$6,2,1),(DATEDIF(O206,P206,"m")+1)/12)</f>
        <v>1</v>
      </c>
      <c r="AP206" s="26" t="n">
        <f aca="false">(AJ206*(SUM(AD206,AE206,AF206,AH206,AI206,AK206,AL206,AN206)*K206+AG206)+AM206*K206)*AO206</f>
        <v>40746575.3424658</v>
      </c>
      <c r="AQ206" s="27" t="s">
        <v>607</v>
      </c>
    </row>
    <row r="207" customFormat="false" ht="13.8" hidden="false" customHeight="false" outlineLevel="0" collapsed="false">
      <c r="A207" s="17" t="s">
        <v>613</v>
      </c>
      <c r="B207" s="17" t="s">
        <v>600</v>
      </c>
      <c r="C207" s="0" t="s">
        <v>520</v>
      </c>
      <c r="D207" s="17" t="s">
        <v>542</v>
      </c>
      <c r="E207" s="18" t="s">
        <v>628</v>
      </c>
      <c r="F207" s="19" t="n">
        <v>0</v>
      </c>
      <c r="G207" s="18" t="s">
        <v>602</v>
      </c>
      <c r="H207" s="18" t="s">
        <v>157</v>
      </c>
      <c r="I207" s="18" t="s">
        <v>604</v>
      </c>
      <c r="J207" s="19" t="n">
        <v>410000000</v>
      </c>
      <c r="K207" s="19" t="n">
        <v>400000000</v>
      </c>
      <c r="L207" s="0" t="n">
        <v>2020</v>
      </c>
      <c r="M207" s="20" t="n">
        <v>43831</v>
      </c>
      <c r="N207" s="20" t="n">
        <v>43831</v>
      </c>
      <c r="O207" s="20" t="n">
        <v>43831</v>
      </c>
      <c r="P207" s="20" t="n">
        <v>44196</v>
      </c>
      <c r="Q207" s="21" t="s">
        <v>605</v>
      </c>
      <c r="R207" s="21" t="s">
        <v>605</v>
      </c>
      <c r="S207" s="19" t="s">
        <v>606</v>
      </c>
      <c r="T207" s="21" t="s">
        <v>605</v>
      </c>
      <c r="U207" s="21" t="s">
        <v>605</v>
      </c>
      <c r="V207" s="21" t="s">
        <v>605</v>
      </c>
      <c r="W207" s="21" t="s">
        <v>605</v>
      </c>
      <c r="X207" s="21" t="s">
        <v>605</v>
      </c>
      <c r="Y207" s="21" t="s">
        <v>605</v>
      </c>
      <c r="Z207" s="21" t="s">
        <v>605</v>
      </c>
      <c r="AA207" s="20" t="n">
        <f aca="false">DATE(YEAR(O207)+1,MONTH(O207),DAY(O207))</f>
        <v>44197</v>
      </c>
      <c r="AB207" s="0" t="n">
        <f aca="false">IF(G207="Trong nước", DATEDIF(DATE(YEAR(M207),MONTH(M207),1),DATE(YEAR(N207),MONTH(N207),1),"m"), DATEDIF(DATE(L207,1,1),DATE(YEAR(N207),MONTH(N207),1),"m"))</f>
        <v>0</v>
      </c>
      <c r="AC207" s="0" t="str">
        <f aca="false">VLOOKUP(AB207,[1]Parameters!$A$2:$B$6,2,1)</f>
        <v>&lt;6</v>
      </c>
      <c r="AD207" s="22" t="n">
        <f aca="false">IF(J207&lt;=[1]Parameters!$Y$2,INDEX('[1]Bieu phi VCX'!$D$8:$N$33,MATCH(E207,'[1]Bieu phi VCX'!$A$8:$A$33,0),MATCH(AC207,'[1]Bieu phi VCX'!$D$7:$I$7,)),INDEX('[1]Bieu phi VCX'!$J$8:$O$33,MATCH(E207,'[1]Bieu phi VCX'!$A$8:$A$33,0),MATCH(AC207,'[1]Bieu phi VCX'!$J$7:$O$7,)))</f>
        <v>0.015</v>
      </c>
      <c r="AE207" s="22" t="n">
        <f aca="false">IF(Q207="Y",[1]Parameters!$Z$2,0)</f>
        <v>0.0005</v>
      </c>
      <c r="AF207" s="22" t="n">
        <f aca="false">IF(R207="Y", INDEX('[1]Bieu phi VCX'!$R$8:$W$33,MATCH(E207,'[1]Bieu phi VCX'!$A$8:$A$33,0),MATCH(AC207,'[1]Bieu phi VCX'!$R$7:$V$7,0)), 0)</f>
        <v>0</v>
      </c>
      <c r="AG207" s="19" t="n">
        <f aca="false">VLOOKUP(S207,[1]Parameters!$F$2:$G$5,2,0)</f>
        <v>0</v>
      </c>
      <c r="AH207" s="22" t="n">
        <f aca="false">IF(T207="Y", INDEX('[1]Bieu phi VCX'!$X$8:$AB$33,MATCH(E207,'[1]Bieu phi VCX'!$A$8:$A$33,0),MATCH(AC207,'[1]Bieu phi VCX'!$X$7:$AB$7,0)),0)</f>
        <v>0.001</v>
      </c>
      <c r="AI207" s="23" t="n">
        <f aca="false">IF(U207="Y",INDEX('[1]Bieu phi VCX'!$AJ$8:$AL$33,MATCH(E207,'[1]Bieu phi VCX'!$A$8:$A$33,0),MATCH(VLOOKUP(F207,[1]Parameters!$I$2:$J$4,2),'[1]Bieu phi VCX'!$AJ$7:$AL$7,0))-AD207, 0)</f>
        <v>0.035</v>
      </c>
      <c r="AJ207" s="0" t="n">
        <f aca="false">IF(V207="Y",[1]Parameters!$AA$2,1)</f>
        <v>1.5</v>
      </c>
      <c r="AK207" s="22" t="n">
        <f aca="false">IF(W207="Y", INDEX('[1]Bieu phi VCX'!$AE$8:$AE$33,MATCH(E207,'[1]Bieu phi VCX'!$A$8:$A$33,0),0),0)</f>
        <v>0.0015</v>
      </c>
      <c r="AL207" s="22" t="n">
        <f aca="false">IF(X207="Y",IF(AB207&lt;120,IF(OR(E207='[1]Bieu phi VCX'!$A$24,E207='[1]Bieu phi VCX'!$A$25,E207='[1]Bieu phi VCX'!$A$27),0.2%,IF(OR(AND(OR(H207="SEDAN",H207="HATCHBACK"),J207&gt;[1]Parameters!$AB$2),AND(OR(H207="SEDAN",H207="HATCHBACK"),I207="GERMANY")),INDEX('[1]Bieu phi VCX'!$AF$8:$AF$33,MATCH(E207,'[1]Bieu phi VCX'!$A$8:$A$33,0),0),INDEX('[1]Bieu phi VCX'!$AG$8:$AG$33,MATCH(E207,'[1]Bieu phi VCX'!$A$8:$A$33,0),0))),INDEX('[1]Bieu phi VCX'!$AH$8:$AH$33,MATCH(E207,'[1]Bieu phi VCX'!$A$8:$A$33,0),0)),0)</f>
        <v>0.0005</v>
      </c>
      <c r="AM207" s="22" t="n">
        <f aca="false">IF(Y207="Y",IF(P207-O207&gt;[1]Parameters!$AC$2,1.5%*15/365,1.5%*(P207-O207)/365),0)</f>
        <v>0.000616438356164384</v>
      </c>
      <c r="AN207" s="24" t="n">
        <f aca="false">IF(Z207="Y",[1]Parameters!$AD$2,0)</f>
        <v>0.003</v>
      </c>
      <c r="AO207" s="25" t="n">
        <f aca="false">IF(P207&lt;=AA207,VLOOKUP(DATEDIF(O207,P207,"m"),[1]Parameters!$L$2:$M$6,2,1),(DATEDIF(O207,P207,"m")+1)/12)</f>
        <v>1</v>
      </c>
      <c r="AP207" s="26" t="n">
        <f aca="false">(AJ207*(SUM(AD207,AE207,AF207,AH207,AI207,AK207,AL207,AN207)*K207+AG207)+AM207*K207)*AO207</f>
        <v>34146575.3424658</v>
      </c>
      <c r="AQ207" s="27" t="s">
        <v>607</v>
      </c>
    </row>
    <row r="208" customFormat="false" ht="13.8" hidden="false" customHeight="false" outlineLevel="0" collapsed="false">
      <c r="A208" s="17"/>
      <c r="B208" s="17" t="s">
        <v>608</v>
      </c>
      <c r="C208" s="0" t="s">
        <v>520</v>
      </c>
      <c r="D208" s="17" t="s">
        <v>542</v>
      </c>
      <c r="E208" s="18" t="s">
        <v>628</v>
      </c>
      <c r="F208" s="19" t="n">
        <v>0</v>
      </c>
      <c r="G208" s="18" t="s">
        <v>602</v>
      </c>
      <c r="H208" s="18" t="s">
        <v>157</v>
      </c>
      <c r="I208" s="18" t="s">
        <v>604</v>
      </c>
      <c r="J208" s="19" t="n">
        <v>500000000</v>
      </c>
      <c r="K208" s="19" t="n">
        <v>400000000</v>
      </c>
      <c r="L208" s="0" t="n">
        <v>2017</v>
      </c>
      <c r="M208" s="20" t="n">
        <v>42736</v>
      </c>
      <c r="N208" s="20" t="n">
        <v>43831</v>
      </c>
      <c r="O208" s="20" t="n">
        <v>43831</v>
      </c>
      <c r="P208" s="20" t="n">
        <v>44196</v>
      </c>
      <c r="Q208" s="21" t="s">
        <v>605</v>
      </c>
      <c r="R208" s="21" t="s">
        <v>605</v>
      </c>
      <c r="S208" s="19" t="s">
        <v>606</v>
      </c>
      <c r="T208" s="21" t="s">
        <v>605</v>
      </c>
      <c r="U208" s="21" t="s">
        <v>605</v>
      </c>
      <c r="V208" s="21" t="s">
        <v>605</v>
      </c>
      <c r="W208" s="21" t="s">
        <v>605</v>
      </c>
      <c r="X208" s="21" t="s">
        <v>605</v>
      </c>
      <c r="Y208" s="21" t="s">
        <v>605</v>
      </c>
      <c r="Z208" s="21" t="s">
        <v>605</v>
      </c>
      <c r="AA208" s="20" t="n">
        <f aca="false">DATE(YEAR(O208)+1,MONTH(O208),DAY(O208))</f>
        <v>44197</v>
      </c>
      <c r="AB208" s="0" t="n">
        <f aca="false">IF(G208="Trong nước", DATEDIF(DATE(YEAR(M208),MONTH(M208),1),DATE(YEAR(N208),MONTH(N208),1),"m"), DATEDIF(DATE(L208,1,1),DATE(YEAR(N208),MONTH(N208),1),"m"))</f>
        <v>36</v>
      </c>
      <c r="AC208" s="0" t="str">
        <f aca="false">VLOOKUP(AB208,[1]Parameters!$A$2:$B$6,2,1)</f>
        <v>36-72</v>
      </c>
      <c r="AD208" s="22" t="n">
        <f aca="false">IF(J208&lt;=[1]Parameters!$Y$2,INDEX('[1]Bieu phi VCX'!$D$8:$N$33,MATCH(E208,'[1]Bieu phi VCX'!$A$8:$A$33,0),MATCH(AC208,'[1]Bieu phi VCX'!$D$7:$I$7,)),INDEX('[1]Bieu phi VCX'!$J$8:$O$33,MATCH(E208,'[1]Bieu phi VCX'!$A$8:$A$33,0),MATCH(AC208,'[1]Bieu phi VCX'!$J$7:$O$7,)))</f>
        <v>0.016</v>
      </c>
      <c r="AE208" s="22" t="n">
        <f aca="false">IF(Q208="Y",[1]Parameters!$Z$2,0)</f>
        <v>0.0005</v>
      </c>
      <c r="AF208" s="22" t="n">
        <f aca="false">IF(R208="Y", INDEX('[1]Bieu phi VCX'!$R$8:$W$33,MATCH(E208,'[1]Bieu phi VCX'!$A$8:$A$33,0),MATCH(AC208,'[1]Bieu phi VCX'!$R$7:$V$7,0)), 0)</f>
        <v>0.001</v>
      </c>
      <c r="AG208" s="19" t="n">
        <f aca="false">VLOOKUP(S208,[1]Parameters!$F$2:$G$5,2,0)</f>
        <v>0</v>
      </c>
      <c r="AH208" s="22" t="n">
        <f aca="false">IF(T208="Y", INDEX('[1]Bieu phi VCX'!$X$8:$AB$33,MATCH(E208,'[1]Bieu phi VCX'!$A$8:$A$33,0),MATCH(AC208,'[1]Bieu phi VCX'!$X$7:$AB$7,0)),0)</f>
        <v>0.0015</v>
      </c>
      <c r="AI208" s="23" t="n">
        <f aca="false">IF(U208="Y",INDEX('[1]Bieu phi VCX'!$AJ$8:$AL$33,MATCH(E208,'[1]Bieu phi VCX'!$A$8:$A$33,0),MATCH(VLOOKUP(F208,[1]Parameters!$I$2:$J$4,2),'[1]Bieu phi VCX'!$AJ$7:$AL$7,0))-AD208, 0)</f>
        <v>0.034</v>
      </c>
      <c r="AJ208" s="0" t="n">
        <f aca="false">IF(V208="Y",[1]Parameters!$AA$2,1)</f>
        <v>1.5</v>
      </c>
      <c r="AK208" s="22" t="n">
        <f aca="false">IF(W208="Y", INDEX('[1]Bieu phi VCX'!$AE$8:$AE$33,MATCH(E208,'[1]Bieu phi VCX'!$A$8:$A$33,0),0),0)</f>
        <v>0.0015</v>
      </c>
      <c r="AL208" s="22" t="n">
        <f aca="false">IF(X208="Y",IF(AB208&lt;120,IF(OR(E208='[1]Bieu phi VCX'!$A$24,E208='[1]Bieu phi VCX'!$A$25,E208='[1]Bieu phi VCX'!$A$27),0.2%,IF(OR(AND(OR(H208="SEDAN",H208="HATCHBACK"),J208&gt;[1]Parameters!$AB$2),AND(OR(H208="SEDAN",H208="HATCHBACK"),I208="GERMANY")),INDEX('[1]Bieu phi VCX'!$AF$8:$AF$33,MATCH(E208,'[1]Bieu phi VCX'!$A$8:$A$33,0),0),INDEX('[1]Bieu phi VCX'!$AG$8:$AG$33,MATCH(E208,'[1]Bieu phi VCX'!$A$8:$A$33,0),0))),INDEX('[1]Bieu phi VCX'!$AH$8:$AH$33,MATCH(E208,'[1]Bieu phi VCX'!$A$8:$A$33,0),0)),0)</f>
        <v>0.0005</v>
      </c>
      <c r="AM208" s="22" t="n">
        <f aca="false">IF(Y208="Y",IF(P208-O208&gt;[1]Parameters!$AC$2,1.5%*15/365,1.5%*(P208-O208)/365),0)</f>
        <v>0.000616438356164384</v>
      </c>
      <c r="AN208" s="24" t="n">
        <f aca="false">IF(Z208="Y",[1]Parameters!$AD$2,0)</f>
        <v>0.003</v>
      </c>
      <c r="AO208" s="25" t="n">
        <f aca="false">IF(P208&lt;=AA208,VLOOKUP(DATEDIF(O208,P208,"m"),[1]Parameters!$L$2:$M$6,2,1),(DATEDIF(O208,P208,"m")+1)/12)</f>
        <v>1</v>
      </c>
      <c r="AP208" s="26" t="n">
        <f aca="false">(AJ208*(SUM(AD208,AE208,AF208,AH208,AI208,AK208,AL208,AN208)*K208+AG208)+AM208*K208)*AO208</f>
        <v>35046575.3424658</v>
      </c>
      <c r="AQ208" s="27" t="s">
        <v>607</v>
      </c>
    </row>
    <row r="209" customFormat="false" ht="13.8" hidden="false" customHeight="false" outlineLevel="0" collapsed="false">
      <c r="A209" s="17"/>
      <c r="B209" s="17" t="s">
        <v>609</v>
      </c>
      <c r="C209" s="0" t="s">
        <v>520</v>
      </c>
      <c r="D209" s="17" t="s">
        <v>542</v>
      </c>
      <c r="E209" s="18" t="s">
        <v>628</v>
      </c>
      <c r="F209" s="19" t="n">
        <v>0</v>
      </c>
      <c r="G209" s="18" t="s">
        <v>602</v>
      </c>
      <c r="H209" s="18" t="s">
        <v>157</v>
      </c>
      <c r="I209" s="18" t="s">
        <v>604</v>
      </c>
      <c r="J209" s="19" t="n">
        <v>450000000</v>
      </c>
      <c r="K209" s="19" t="n">
        <v>400000000</v>
      </c>
      <c r="L209" s="0" t="n">
        <v>2014</v>
      </c>
      <c r="M209" s="20" t="n">
        <v>41640</v>
      </c>
      <c r="N209" s="20" t="n">
        <v>43831</v>
      </c>
      <c r="O209" s="20" t="n">
        <v>43831</v>
      </c>
      <c r="P209" s="20" t="n">
        <v>44196</v>
      </c>
      <c r="Q209" s="21" t="s">
        <v>605</v>
      </c>
      <c r="R209" s="21" t="s">
        <v>605</v>
      </c>
      <c r="S209" s="19" t="s">
        <v>606</v>
      </c>
      <c r="T209" s="21" t="s">
        <v>605</v>
      </c>
      <c r="U209" s="21" t="s">
        <v>605</v>
      </c>
      <c r="V209" s="21" t="s">
        <v>605</v>
      </c>
      <c r="W209" s="21" t="s">
        <v>605</v>
      </c>
      <c r="X209" s="21" t="s">
        <v>605</v>
      </c>
      <c r="Y209" s="21" t="s">
        <v>605</v>
      </c>
      <c r="Z209" s="21" t="s">
        <v>605</v>
      </c>
      <c r="AA209" s="20" t="n">
        <f aca="false">DATE(YEAR(O209)+1,MONTH(O209),DAY(O209))</f>
        <v>44197</v>
      </c>
      <c r="AB209" s="0" t="n">
        <f aca="false">IF(G209="Trong nước", DATEDIF(DATE(YEAR(M209),MONTH(M209),1),DATE(YEAR(N209),MONTH(N209),1),"m"), DATEDIF(DATE(L209,1,1),DATE(YEAR(N209),MONTH(N209),1),"m"))</f>
        <v>72</v>
      </c>
      <c r="AC209" s="0" t="str">
        <f aca="false">VLOOKUP(AB209,[1]Parameters!$A$2:$B$6,2,1)</f>
        <v>72-120</v>
      </c>
      <c r="AD209" s="22" t="n">
        <f aca="false">IF(J209&lt;=[1]Parameters!$Y$2,INDEX('[1]Bieu phi VCX'!$D$8:$N$33,MATCH(E209,'[1]Bieu phi VCX'!$A$8:$A$33,0),MATCH(AC209,'[1]Bieu phi VCX'!$D$7:$I$7,)),INDEX('[1]Bieu phi VCX'!$J$8:$O$33,MATCH(E209,'[1]Bieu phi VCX'!$A$8:$A$33,0),MATCH(AC209,'[1]Bieu phi VCX'!$J$7:$O$7,)))</f>
        <v>0.0175</v>
      </c>
      <c r="AE209" s="22" t="n">
        <f aca="false">IF(Q209="Y",[1]Parameters!$Z$2,0)</f>
        <v>0.0005</v>
      </c>
      <c r="AF209" s="22" t="n">
        <f aca="false">IF(R209="Y", INDEX('[1]Bieu phi VCX'!$R$8:$W$33,MATCH(E209,'[1]Bieu phi VCX'!$A$8:$A$33,0),MATCH(AC209,'[1]Bieu phi VCX'!$R$7:$V$7,0)), 0)</f>
        <v>0.002</v>
      </c>
      <c r="AG209" s="19" t="n">
        <f aca="false">VLOOKUP(S209,[1]Parameters!$F$2:$G$5,2,0)</f>
        <v>0</v>
      </c>
      <c r="AH209" s="22" t="n">
        <f aca="false">IF(T209="Y", INDEX('[1]Bieu phi VCX'!$X$8:$AB$33,MATCH(E209,'[1]Bieu phi VCX'!$A$8:$A$33,0),MATCH(AC209,'[1]Bieu phi VCX'!$X$7:$AB$7,0)),0)</f>
        <v>0.0025</v>
      </c>
      <c r="AI209" s="23" t="n">
        <f aca="false">IF(U209="Y",INDEX('[1]Bieu phi VCX'!$AJ$8:$AL$33,MATCH(E209,'[1]Bieu phi VCX'!$A$8:$A$33,0),MATCH(VLOOKUP(F209,[1]Parameters!$I$2:$J$4,2),'[1]Bieu phi VCX'!$AJ$7:$AL$7,0))-AD209, 0)</f>
        <v>0.0325</v>
      </c>
      <c r="AJ209" s="0" t="n">
        <f aca="false">IF(V209="Y",[1]Parameters!$AA$2,1)</f>
        <v>1.5</v>
      </c>
      <c r="AK209" s="22" t="n">
        <f aca="false">IF(W209="Y", INDEX('[1]Bieu phi VCX'!$AE$8:$AE$33,MATCH(E209,'[1]Bieu phi VCX'!$A$8:$A$33,0),0),0)</f>
        <v>0.0015</v>
      </c>
      <c r="AL209" s="22" t="n">
        <f aca="false">IF(X209="Y",IF(AB209&lt;120,IF(OR(E209='[1]Bieu phi VCX'!$A$24,E209='[1]Bieu phi VCX'!$A$25,E209='[1]Bieu phi VCX'!$A$27),0.2%,IF(OR(AND(OR(H209="SEDAN",H209="HATCHBACK"),J209&gt;[1]Parameters!$AB$2),AND(OR(H209="SEDAN",H209="HATCHBACK"),I209="GERMANY")),INDEX('[1]Bieu phi VCX'!$AF$8:$AF$33,MATCH(E209,'[1]Bieu phi VCX'!$A$8:$A$33,0),0),INDEX('[1]Bieu phi VCX'!$AG$8:$AG$33,MATCH(E209,'[1]Bieu phi VCX'!$A$8:$A$33,0),0))),INDEX('[1]Bieu phi VCX'!$AH$8:$AH$33,MATCH(E209,'[1]Bieu phi VCX'!$A$8:$A$33,0),0)),0)</f>
        <v>0.0005</v>
      </c>
      <c r="AM209" s="22" t="n">
        <f aca="false">IF(Y209="Y",IF(P209-O209&gt;[1]Parameters!$AC$2,1.5%*15/365,1.5%*(P209-O209)/365),0)</f>
        <v>0.000616438356164384</v>
      </c>
      <c r="AN209" s="24" t="n">
        <f aca="false">IF(Z209="Y",[1]Parameters!$AD$2,0)</f>
        <v>0.003</v>
      </c>
      <c r="AO209" s="25" t="n">
        <f aca="false">IF(P209&lt;=AA209,VLOOKUP(DATEDIF(O209,P209,"m"),[1]Parameters!$L$2:$M$6,2,1),(DATEDIF(O209,P209,"m")+1)/12)</f>
        <v>1</v>
      </c>
      <c r="AP209" s="26" t="n">
        <f aca="false">(AJ209*(SUM(AD209,AE209,AF209,AH209,AI209,AK209,AL209,AN209)*K209+AG209)+AM209*K209)*AO209</f>
        <v>36246575.3424658</v>
      </c>
      <c r="AQ209" s="27" t="s">
        <v>607</v>
      </c>
    </row>
    <row r="210" customFormat="false" ht="13.8" hidden="false" customHeight="false" outlineLevel="0" collapsed="false">
      <c r="A210" s="17"/>
      <c r="B210" s="17" t="s">
        <v>610</v>
      </c>
      <c r="C210" s="0" t="s">
        <v>520</v>
      </c>
      <c r="D210" s="17" t="s">
        <v>542</v>
      </c>
      <c r="E210" s="18" t="s">
        <v>628</v>
      </c>
      <c r="F210" s="19" t="n">
        <v>0</v>
      </c>
      <c r="G210" s="18" t="s">
        <v>602</v>
      </c>
      <c r="H210" s="18" t="s">
        <v>157</v>
      </c>
      <c r="I210" s="18" t="s">
        <v>604</v>
      </c>
      <c r="J210" s="19" t="n">
        <v>600000000</v>
      </c>
      <c r="K210" s="19" t="n">
        <v>400000000</v>
      </c>
      <c r="L210" s="0" t="n">
        <v>2010</v>
      </c>
      <c r="M210" s="20" t="n">
        <v>40179</v>
      </c>
      <c r="N210" s="20" t="n">
        <v>43831</v>
      </c>
      <c r="O210" s="20" t="n">
        <v>43831</v>
      </c>
      <c r="P210" s="20" t="n">
        <v>44196</v>
      </c>
      <c r="Q210" s="21" t="s">
        <v>605</v>
      </c>
      <c r="R210" s="21" t="s">
        <v>605</v>
      </c>
      <c r="S210" s="19" t="s">
        <v>606</v>
      </c>
      <c r="T210" s="21" t="s">
        <v>605</v>
      </c>
      <c r="U210" s="21" t="s">
        <v>605</v>
      </c>
      <c r="V210" s="21" t="s">
        <v>605</v>
      </c>
      <c r="W210" s="21" t="s">
        <v>605</v>
      </c>
      <c r="X210" s="21" t="s">
        <v>605</v>
      </c>
      <c r="Y210" s="21" t="s">
        <v>605</v>
      </c>
      <c r="Z210" s="21" t="s">
        <v>605</v>
      </c>
      <c r="AA210" s="20" t="n">
        <f aca="false">DATE(YEAR(O210)+1,MONTH(O210),DAY(O210))</f>
        <v>44197</v>
      </c>
      <c r="AB210" s="0" t="n">
        <f aca="false">IF(G210="Trong nước", DATEDIF(DATE(YEAR(M210),MONTH(M210),1),DATE(YEAR(N210),MONTH(N210),1),"m"), DATEDIF(DATE(L210,1,1),DATE(YEAR(N210),MONTH(N210),1),"m"))</f>
        <v>120</v>
      </c>
      <c r="AC210" s="0" t="str">
        <f aca="false">VLOOKUP(AB210,[1]Parameters!$A$2:$B$6,2,1)</f>
        <v>&gt;=120</v>
      </c>
      <c r="AD210" s="22" t="n">
        <f aca="false">IF(J210&lt;=[1]Parameters!$Y$2,INDEX('[1]Bieu phi VCX'!$D$8:$N$33,MATCH(E210,'[1]Bieu phi VCX'!$A$8:$A$33,0),MATCH(AC210,'[1]Bieu phi VCX'!$D$7:$I$7,)),INDEX('[1]Bieu phi VCX'!$J$8:$O$33,MATCH(E210,'[1]Bieu phi VCX'!$A$8:$A$33,0),MATCH(AC210,'[1]Bieu phi VCX'!$J$7:$O$7,)))</f>
        <v>0.019</v>
      </c>
      <c r="AE210" s="22" t="n">
        <f aca="false">IF(Q210="Y",[1]Parameters!$Z$2,0)</f>
        <v>0.0005</v>
      </c>
      <c r="AF210" s="22" t="n">
        <f aca="false">IF(R210="Y", INDEX('[1]Bieu phi VCX'!$R$8:$W$33,MATCH(E210,'[1]Bieu phi VCX'!$A$8:$A$33,0),MATCH(AC210,'[1]Bieu phi VCX'!$R$7:$V$7,0)), 0)</f>
        <v>0.003</v>
      </c>
      <c r="AG210" s="19" t="n">
        <f aca="false">VLOOKUP(S210,[1]Parameters!$F$2:$G$5,2,0)</f>
        <v>0</v>
      </c>
      <c r="AH210" s="22" t="n">
        <f aca="false">IF(T210="Y", INDEX('[1]Bieu phi VCX'!$X$8:$AB$33,MATCH(E210,'[1]Bieu phi VCX'!$A$8:$A$33,0),MATCH(AC210,'[1]Bieu phi VCX'!$X$7:$AB$7,0)),0)</f>
        <v>0.0035</v>
      </c>
      <c r="AI210" s="23" t="n">
        <f aca="false">IF(U210="Y",INDEX('[1]Bieu phi VCX'!$AJ$8:$AL$33,MATCH(E210,'[1]Bieu phi VCX'!$A$8:$A$33,0),MATCH(VLOOKUP(F210,[1]Parameters!$I$2:$J$4,2),'[1]Bieu phi VCX'!$AJ$7:$AL$7,0))-AD210, 0)</f>
        <v>0.031</v>
      </c>
      <c r="AJ210" s="0" t="n">
        <f aca="false">IF(V210="Y",[1]Parameters!$AA$2,1)</f>
        <v>1.5</v>
      </c>
      <c r="AK210" s="22" t="n">
        <f aca="false">IF(W210="Y", INDEX('[1]Bieu phi VCX'!$AE$8:$AE$33,MATCH(E210,'[1]Bieu phi VCX'!$A$8:$A$33,0),0),0)</f>
        <v>0.0015</v>
      </c>
      <c r="AL210" s="22" t="n">
        <f aca="false">IF(X210="Y",IF(AB210&lt;120,IF(OR(E210='[1]Bieu phi VCX'!$A$24,E210='[1]Bieu phi VCX'!$A$25,E210='[1]Bieu phi VCX'!$A$27),0.2%,IF(OR(AND(OR(H210="SEDAN",H210="HATCHBACK"),J210&gt;[1]Parameters!$AB$2),AND(OR(H210="SEDAN",H210="HATCHBACK"),I210="GERMANY")),INDEX('[1]Bieu phi VCX'!$AF$8:$AF$33,MATCH(E210,'[1]Bieu phi VCX'!$A$8:$A$33,0),0),INDEX('[1]Bieu phi VCX'!$AG$8:$AG$33,MATCH(E210,'[1]Bieu phi VCX'!$A$8:$A$33,0),0))),INDEX('[1]Bieu phi VCX'!$AH$8:$AH$33,MATCH(E210,'[1]Bieu phi VCX'!$A$8:$A$33,0),0)),0)</f>
        <v>0.0015</v>
      </c>
      <c r="AM210" s="22" t="n">
        <f aca="false">IF(Y210="Y",IF(P210-O210&gt;[1]Parameters!$AC$2,1.5%*15/365,1.5%*(P210-O210)/365),0)</f>
        <v>0.000616438356164384</v>
      </c>
      <c r="AN210" s="24" t="n">
        <f aca="false">IF(Z210="Y",[1]Parameters!$AD$2,0)</f>
        <v>0.003</v>
      </c>
      <c r="AO210" s="25" t="n">
        <f aca="false">IF(P210&lt;=AA210,VLOOKUP(DATEDIF(O210,P210,"m"),[1]Parameters!$L$2:$M$6,2,1),(DATEDIF(O210,P210,"m")+1)/12)</f>
        <v>1</v>
      </c>
      <c r="AP210" s="26" t="n">
        <f aca="false">(AJ210*(SUM(AD210,AE210,AF210,AH210,AI210,AK210,AL210,AN210)*K210+AG210)+AM210*K210)*AO210</f>
        <v>38046575.3424658</v>
      </c>
      <c r="AQ210" s="27" t="s">
        <v>607</v>
      </c>
    </row>
    <row r="211" customFormat="false" ht="13.8" hidden="false" customHeight="false" outlineLevel="0" collapsed="false">
      <c r="A211" s="17"/>
      <c r="B211" s="17" t="s">
        <v>611</v>
      </c>
      <c r="C211" s="0" t="s">
        <v>520</v>
      </c>
      <c r="D211" s="17" t="s">
        <v>542</v>
      </c>
      <c r="E211" s="18" t="s">
        <v>628</v>
      </c>
      <c r="F211" s="19" t="n">
        <v>0</v>
      </c>
      <c r="G211" s="18" t="s">
        <v>602</v>
      </c>
      <c r="H211" s="18" t="s">
        <v>157</v>
      </c>
      <c r="I211" s="18" t="s">
        <v>604</v>
      </c>
      <c r="J211" s="19" t="n">
        <v>600000000</v>
      </c>
      <c r="K211" s="19" t="n">
        <v>400000000</v>
      </c>
      <c r="L211" s="0" t="n">
        <v>2005</v>
      </c>
      <c r="M211" s="20" t="n">
        <v>38353</v>
      </c>
      <c r="N211" s="20" t="n">
        <v>43831</v>
      </c>
      <c r="O211" s="20" t="n">
        <v>43831</v>
      </c>
      <c r="P211" s="20" t="n">
        <v>44196</v>
      </c>
      <c r="Q211" s="21" t="s">
        <v>605</v>
      </c>
      <c r="R211" s="21" t="s">
        <v>605</v>
      </c>
      <c r="S211" s="19" t="n">
        <v>9000000</v>
      </c>
      <c r="T211" s="21" t="s">
        <v>605</v>
      </c>
      <c r="U211" s="21" t="s">
        <v>605</v>
      </c>
      <c r="V211" s="21" t="s">
        <v>605</v>
      </c>
      <c r="W211" s="21" t="s">
        <v>605</v>
      </c>
      <c r="X211" s="21" t="s">
        <v>605</v>
      </c>
      <c r="Y211" s="21" t="s">
        <v>605</v>
      </c>
      <c r="Z211" s="21" t="s">
        <v>605</v>
      </c>
      <c r="AA211" s="20" t="n">
        <f aca="false">DATE(YEAR(O211)+1,MONTH(O211),DAY(O211))</f>
        <v>44197</v>
      </c>
      <c r="AB211" s="0" t="n">
        <f aca="false">IF(G211="Trong nước", DATEDIF(DATE(YEAR(M211),MONTH(M211),1),DATE(YEAR(N211),MONTH(N211),1),"m"), DATEDIF(DATE(L211,1,1),DATE(YEAR(N211),MONTH(N211),1),"m"))</f>
        <v>180</v>
      </c>
      <c r="AC211" s="0" t="str">
        <f aca="false">VLOOKUP(AB211,[1]Parameters!$A$2:$B$7,2,1)</f>
        <v>&gt;=180</v>
      </c>
      <c r="AD211" s="22" t="n">
        <f aca="false">IF(J211&lt;=[1]Parameters!$Y$2,INDEX('[1]Bieu phi VCX'!$D$8:$N$33,MATCH(E211,'[1]Bieu phi VCX'!$A$8:$A$33,0),MATCH(AC211,'[1]Bieu phi VCX'!$D$7:$I$7,)),INDEX('[1]Bieu phi VCX'!$J$8:$O$33,MATCH(E211,'[1]Bieu phi VCX'!$A$8:$A$33,0),MATCH(AC211,'[1]Bieu phi VCX'!$J$7:$O$7,)))</f>
        <v>0.019</v>
      </c>
      <c r="AE211" s="22" t="n">
        <f aca="false">IF(Q211="Y",[1]Parameters!$Z$2,0)</f>
        <v>0.0005</v>
      </c>
      <c r="AF211" s="22" t="n">
        <f aca="false">IF(R211="Y", INDEX('[1]Bieu phi VCX'!$R$8:$W$33,MATCH(E211,'[1]Bieu phi VCX'!$A$8:$A$33,0),MATCH(AC211,'[1]Bieu phi VCX'!$R$7:$W$7,0)), 0)</f>
        <v>0.004</v>
      </c>
      <c r="AG211" s="19" t="n">
        <f aca="false">VLOOKUP(S211,[1]Parameters!$F$2:$G$5,2,0)</f>
        <v>1400000</v>
      </c>
      <c r="AH211" s="22" t="n">
        <f aca="false">IF(T211="Y", INDEX('[1]Bieu phi VCX'!$X$8:$AC$33,MATCH(E211,'[1]Bieu phi VCX'!$A$8:$A$33,0),MATCH(AC211,'[1]Bieu phi VCX'!$X$7:$AC$7,0)),0)</f>
        <v>0.0035</v>
      </c>
      <c r="AI211" s="23" t="n">
        <f aca="false">IF(U211="Y",INDEX('[1]Bieu phi VCX'!$AJ$8:$AL$33,MATCH(E211,'[1]Bieu phi VCX'!$A$8:$A$33,0),MATCH(VLOOKUP(F211,[1]Parameters!$I$2:$J$4,2),'[1]Bieu phi VCX'!$AJ$7:$AL$7,0))-AD211, 0)</f>
        <v>0.031</v>
      </c>
      <c r="AJ211" s="0" t="n">
        <f aca="false">IF(V211="Y",[1]Parameters!$AA$2,1)</f>
        <v>1.5</v>
      </c>
      <c r="AK211" s="22" t="n">
        <f aca="false">IF(W211="Y", INDEX('[1]Bieu phi VCX'!$AE$8:$AE$33,MATCH(E211,'[1]Bieu phi VCX'!$A$8:$A$33,0),0),0)</f>
        <v>0.0015</v>
      </c>
      <c r="AL211" s="22" t="n">
        <f aca="false">IF(X211="Y",IF(AB211&lt;120,IF(OR(E211='[1]Bieu phi VCX'!$A$24,E211='[1]Bieu phi VCX'!$A$25,E211='[1]Bieu phi VCX'!$A$27),0.2%,IF(OR(AND(OR(H211="SEDAN",H211="HATCHBACK"),J211&gt;[1]Parameters!$AB$2),AND(OR(H211="SEDAN",H211="HATCHBACK"),I211="GERMANY")),INDEX('[1]Bieu phi VCX'!$AF$8:$AF$33,MATCH(E211,'[1]Bieu phi VCX'!$A$8:$A$33,0),0),INDEX('[1]Bieu phi VCX'!$AG$8:$AG$33,MATCH(E211,'[1]Bieu phi VCX'!$A$8:$A$33,0),0))),INDEX('[1]Bieu phi VCX'!$AH$8:$AH$33,MATCH(E211,'[1]Bieu phi VCX'!$A$8:$A$33,0),0)),0)</f>
        <v>0.0015</v>
      </c>
      <c r="AM211" s="22" t="n">
        <f aca="false">IF(Y211="Y",IF(P211-O211&gt;[1]Parameters!$AC$2,1.5%*15/365,1.5%*(P211-O211)/365),0)</f>
        <v>0.000616438356164384</v>
      </c>
      <c r="AN211" s="24" t="n">
        <f aca="false">IF(Z211="Y",[1]Parameters!$AD$2,0)</f>
        <v>0.003</v>
      </c>
      <c r="AO211" s="25" t="n">
        <f aca="false">IF(P211&lt;=AA211,VLOOKUP(DATEDIF(O211,P211,"m"),[1]Parameters!$L$2:$M$6,2,1),(DATEDIF(O211,P211,"m")+1)/12)</f>
        <v>1</v>
      </c>
      <c r="AP211" s="26" t="n">
        <f aca="false">(AJ211*(SUM(AD211,AE211,AF211,AH211,AI211,AK211,AL211,AN211)*K211+AG211)+AM211*K211)*AO211</f>
        <v>40746575.3424658</v>
      </c>
      <c r="AQ211" s="27" t="s">
        <v>607</v>
      </c>
    </row>
    <row r="212" customFormat="false" ht="13.8" hidden="false" customHeight="false" outlineLevel="0" collapsed="false">
      <c r="A212" s="17" t="s">
        <v>599</v>
      </c>
      <c r="B212" s="17" t="s">
        <v>600</v>
      </c>
      <c r="C212" s="0" t="s">
        <v>520</v>
      </c>
      <c r="D212" s="17" t="s">
        <v>537</v>
      </c>
      <c r="E212" s="18" t="s">
        <v>629</v>
      </c>
      <c r="F212" s="19" t="n">
        <v>0</v>
      </c>
      <c r="G212" s="18" t="s">
        <v>602</v>
      </c>
      <c r="H212" s="18" t="s">
        <v>157</v>
      </c>
      <c r="I212" s="18" t="s">
        <v>604</v>
      </c>
      <c r="J212" s="19" t="n">
        <v>390000000</v>
      </c>
      <c r="K212" s="19" t="n">
        <v>100000000</v>
      </c>
      <c r="L212" s="0" t="n">
        <v>2020</v>
      </c>
      <c r="M212" s="20" t="n">
        <v>43831</v>
      </c>
      <c r="N212" s="20" t="n">
        <v>43831</v>
      </c>
      <c r="O212" s="20" t="n">
        <v>43831</v>
      </c>
      <c r="P212" s="20" t="n">
        <v>44196</v>
      </c>
      <c r="Q212" s="21" t="s">
        <v>605</v>
      </c>
      <c r="R212" s="21" t="s">
        <v>605</v>
      </c>
      <c r="S212" s="19" t="s">
        <v>606</v>
      </c>
      <c r="T212" s="21" t="s">
        <v>605</v>
      </c>
      <c r="U212" s="21" t="s">
        <v>605</v>
      </c>
      <c r="V212" s="21" t="s">
        <v>605</v>
      </c>
      <c r="W212" s="21" t="s">
        <v>605</v>
      </c>
      <c r="X212" s="21" t="s">
        <v>605</v>
      </c>
      <c r="Y212" s="21" t="s">
        <v>605</v>
      </c>
      <c r="Z212" s="21" t="s">
        <v>605</v>
      </c>
      <c r="AA212" s="20" t="n">
        <f aca="false">DATE(YEAR(O212)+1,MONTH(O212),DAY(O212))</f>
        <v>44197</v>
      </c>
      <c r="AB212" s="0" t="n">
        <f aca="false">IF(G212="Trong nước", DATEDIF(DATE(YEAR(M212),MONTH(M212),1),DATE(YEAR(N212),MONTH(N212),1),"m"), DATEDIF(DATE(L212,1,1),DATE(YEAR(N212),MONTH(N212),1),"m"))</f>
        <v>0</v>
      </c>
      <c r="AC212" s="0" t="str">
        <f aca="false">VLOOKUP(AB212,[1]Parameters!$A$2:$B$6,2,1)</f>
        <v>&lt;6</v>
      </c>
      <c r="AD212" s="22" t="n">
        <f aca="false">IF(J212&lt;=[1]Parameters!$Y$2,INDEX('[1]Bieu phi VCX'!$D$8:$N$33,MATCH(E212,'[1]Bieu phi VCX'!$A$8:$A$33,0),MATCH(AC212,'[1]Bieu phi VCX'!$D$7:$I$7,)),INDEX('[1]Bieu phi VCX'!$J$8:$O$33,MATCH(E212,'[1]Bieu phi VCX'!$A$8:$A$33,0),MATCH(AC212,'[1]Bieu phi VCX'!$J$7:$O$7,)))</f>
        <v>0.025</v>
      </c>
      <c r="AE212" s="22" t="n">
        <f aca="false">IF(Q212="Y",[1]Parameters!$Z$2,0)</f>
        <v>0.0005</v>
      </c>
      <c r="AF212" s="22" t="n">
        <f aca="false">IF(R212="Y", INDEX('[1]Bieu phi VCX'!$R$8:$W$33,MATCH(E212,'[1]Bieu phi VCX'!$A$8:$A$33,0),MATCH(AC212,'[1]Bieu phi VCX'!$R$7:$V$7,0)), 0)</f>
        <v>0</v>
      </c>
      <c r="AG212" s="19" t="n">
        <f aca="false">VLOOKUP(S212,[1]Parameters!$F$2:$G$5,2,0)</f>
        <v>0</v>
      </c>
      <c r="AH212" s="22" t="n">
        <f aca="false">IF(T212="Y", INDEX('[1]Bieu phi VCX'!$X$8:$AB$33,MATCH(E212,'[1]Bieu phi VCX'!$A$8:$A$33,0),MATCH(AC212,'[1]Bieu phi VCX'!$X$7:$AB$7,0)),0)</f>
        <v>0.001</v>
      </c>
      <c r="AI212" s="23" t="n">
        <f aca="false">IF(U212="Y",INDEX('[1]Bieu phi VCX'!$AJ$8:$AL$33,MATCH(E212,'[1]Bieu phi VCX'!$A$8:$A$33,0),MATCH(VLOOKUP(F212,[1]Parameters!$I$2:$J$4,2),'[1]Bieu phi VCX'!$AJ$7:$AL$7,0))-AD212, 0)</f>
        <v>0.025</v>
      </c>
      <c r="AJ212" s="0" t="n">
        <f aca="false">IF(V212="Y",[1]Parameters!$AA$2,1)</f>
        <v>1.5</v>
      </c>
      <c r="AK212" s="22" t="n">
        <f aca="false">IF(W212="Y", INDEX('[1]Bieu phi VCX'!$AE$8:$AE$33,MATCH(E212,'[1]Bieu phi VCX'!$A$8:$A$33,0),0),0)</f>
        <v>0.0025</v>
      </c>
      <c r="AL212" s="22" t="n">
        <f aca="false">IF(X212="Y",IF(AB212&lt;120,IF(OR(E212='[1]Bieu phi VCX'!$A$24,E212='[1]Bieu phi VCX'!$A$25,E212='[1]Bieu phi VCX'!$A$27),0.2%,IF(OR(AND(OR(H212="SEDAN",H212="HATCHBACK"),J212&gt;[1]Parameters!$AB$2),AND(OR(H212="SEDAN",H212="HATCHBACK"),I212="GERMANY")),INDEX('[1]Bieu phi VCX'!$AF$8:$AF$33,MATCH(E212,'[1]Bieu phi VCX'!$A$8:$A$33,0),0),INDEX('[1]Bieu phi VCX'!$AG$8:$AG$33,MATCH(E212,'[1]Bieu phi VCX'!$A$8:$A$33,0),0))),INDEX('[1]Bieu phi VCX'!$AH$8:$AH$33,MATCH(E212,'[1]Bieu phi VCX'!$A$8:$A$33,0),0)),0)</f>
        <v>0.0005</v>
      </c>
      <c r="AM212" s="22" t="n">
        <f aca="false">IF(Y212="Y",IF(P212-O212&gt;[1]Parameters!$AC$2,1.5%*15/365,1.5%*(P212-O212)/365),0)</f>
        <v>0.000616438356164384</v>
      </c>
      <c r="AN212" s="24" t="n">
        <f aca="false">IF(Z212="Y",[1]Parameters!$AD$2,0)</f>
        <v>0.003</v>
      </c>
      <c r="AO212" s="25" t="n">
        <f aca="false">IF(P212&lt;=AA212,VLOOKUP(DATEDIF(O212,P212,"m"),[1]Parameters!$L$2:$M$6,2,1),(DATEDIF(O212,P212,"m")+1)/12)</f>
        <v>1</v>
      </c>
      <c r="AP212" s="26" t="n">
        <f aca="false">(AJ212*(SUM(AD212,AE212,AF212,AH212,AI212,AK212,AL212,AN212)*K212+AG212)+AM212*K212)*AO212</f>
        <v>8686643.83561644</v>
      </c>
      <c r="AQ212" s="27" t="s">
        <v>607</v>
      </c>
    </row>
    <row r="213" customFormat="false" ht="13.8" hidden="false" customHeight="false" outlineLevel="0" collapsed="false">
      <c r="A213" s="17"/>
      <c r="B213" s="17" t="s">
        <v>608</v>
      </c>
      <c r="C213" s="0" t="s">
        <v>520</v>
      </c>
      <c r="D213" s="17" t="s">
        <v>537</v>
      </c>
      <c r="E213" s="18" t="s">
        <v>629</v>
      </c>
      <c r="F213" s="19" t="n">
        <v>0</v>
      </c>
      <c r="G213" s="18" t="s">
        <v>602</v>
      </c>
      <c r="H213" s="18" t="s">
        <v>157</v>
      </c>
      <c r="I213" s="18" t="s">
        <v>604</v>
      </c>
      <c r="J213" s="19" t="n">
        <v>390000000</v>
      </c>
      <c r="K213" s="19" t="n">
        <v>100000000</v>
      </c>
      <c r="L213" s="0" t="n">
        <v>2017</v>
      </c>
      <c r="M213" s="20" t="n">
        <v>42736</v>
      </c>
      <c r="N213" s="20" t="n">
        <v>43831</v>
      </c>
      <c r="O213" s="20" t="n">
        <v>43831</v>
      </c>
      <c r="P213" s="20" t="n">
        <v>44196</v>
      </c>
      <c r="Q213" s="21" t="s">
        <v>605</v>
      </c>
      <c r="R213" s="21" t="s">
        <v>605</v>
      </c>
      <c r="S213" s="19" t="s">
        <v>606</v>
      </c>
      <c r="T213" s="21" t="s">
        <v>605</v>
      </c>
      <c r="U213" s="21" t="s">
        <v>605</v>
      </c>
      <c r="V213" s="21" t="s">
        <v>605</v>
      </c>
      <c r="W213" s="21" t="s">
        <v>605</v>
      </c>
      <c r="X213" s="21" t="s">
        <v>605</v>
      </c>
      <c r="Y213" s="21" t="s">
        <v>605</v>
      </c>
      <c r="Z213" s="21" t="s">
        <v>605</v>
      </c>
      <c r="AA213" s="20" t="n">
        <f aca="false">DATE(YEAR(O213)+1,MONTH(O213),DAY(O213))</f>
        <v>44197</v>
      </c>
      <c r="AB213" s="0" t="n">
        <f aca="false">IF(G213="Trong nước", DATEDIF(DATE(YEAR(M213),MONTH(M213),1),DATE(YEAR(N213),MONTH(N213),1),"m"), DATEDIF(DATE(L213,1,1),DATE(YEAR(N213),MONTH(N213),1),"m"))</f>
        <v>36</v>
      </c>
      <c r="AC213" s="0" t="str">
        <f aca="false">VLOOKUP(AB213,[1]Parameters!$A$2:$B$6,2,1)</f>
        <v>36-72</v>
      </c>
      <c r="AD213" s="22" t="n">
        <f aca="false">IF(J213&lt;=[1]Parameters!$Y$2,INDEX('[1]Bieu phi VCX'!$D$8:$N$33,MATCH(E213,'[1]Bieu phi VCX'!$A$8:$A$33,0),MATCH(AC213,'[1]Bieu phi VCX'!$D$7:$I$7,)),INDEX('[1]Bieu phi VCX'!$J$8:$O$33,MATCH(E213,'[1]Bieu phi VCX'!$A$8:$A$33,0),MATCH(AC213,'[1]Bieu phi VCX'!$J$7:$O$7,)))</f>
        <v>0.0275</v>
      </c>
      <c r="AE213" s="22" t="n">
        <f aca="false">IF(Q213="Y",[1]Parameters!$Z$2,0)</f>
        <v>0.0005</v>
      </c>
      <c r="AF213" s="22" t="n">
        <f aca="false">IF(R213="Y", INDEX('[1]Bieu phi VCX'!$R$8:$W$33,MATCH(E213,'[1]Bieu phi VCX'!$A$8:$A$33,0),MATCH(AC213,'[1]Bieu phi VCX'!$R$7:$V$7,0)), 0)</f>
        <v>0.001</v>
      </c>
      <c r="AG213" s="19" t="n">
        <f aca="false">VLOOKUP(S213,[1]Parameters!$F$2:$G$5,2,0)</f>
        <v>0</v>
      </c>
      <c r="AH213" s="22" t="n">
        <f aca="false">IF(T213="Y", INDEX('[1]Bieu phi VCX'!$X$8:$AB$33,MATCH(E213,'[1]Bieu phi VCX'!$A$8:$A$33,0),MATCH(AC213,'[1]Bieu phi VCX'!$X$7:$AB$7,0)),0)</f>
        <v>0.0015</v>
      </c>
      <c r="AI213" s="23" t="n">
        <f aca="false">IF(U213="Y",INDEX('[1]Bieu phi VCX'!$AJ$8:$AL$33,MATCH(E213,'[1]Bieu phi VCX'!$A$8:$A$33,0),MATCH(VLOOKUP(F213,[1]Parameters!$I$2:$J$4,2),'[1]Bieu phi VCX'!$AJ$7:$AL$7,0))-AD213, 0)</f>
        <v>0.0225</v>
      </c>
      <c r="AJ213" s="0" t="n">
        <f aca="false">IF(V213="Y",[1]Parameters!$AA$2,1)</f>
        <v>1.5</v>
      </c>
      <c r="AK213" s="22" t="n">
        <f aca="false">IF(W213="Y", INDEX('[1]Bieu phi VCX'!$AE$8:$AE$33,MATCH(E213,'[1]Bieu phi VCX'!$A$8:$A$33,0),0),0)</f>
        <v>0.0025</v>
      </c>
      <c r="AL213" s="22" t="n">
        <f aca="false">IF(X213="Y",IF(AB213&lt;120,IF(OR(E213='[1]Bieu phi VCX'!$A$24,E213='[1]Bieu phi VCX'!$A$25,E213='[1]Bieu phi VCX'!$A$27),0.2%,IF(OR(AND(OR(H213="SEDAN",H213="HATCHBACK"),J213&gt;[1]Parameters!$AB$2),AND(OR(H213="SEDAN",H213="HATCHBACK"),I213="GERMANY")),INDEX('[1]Bieu phi VCX'!$AF$8:$AF$33,MATCH(E213,'[1]Bieu phi VCX'!$A$8:$A$33,0),0),INDEX('[1]Bieu phi VCX'!$AG$8:$AG$33,MATCH(E213,'[1]Bieu phi VCX'!$A$8:$A$33,0),0))),INDEX('[1]Bieu phi VCX'!$AH$8:$AH$33,MATCH(E213,'[1]Bieu phi VCX'!$A$8:$A$33,0),0)),0)</f>
        <v>0.0005</v>
      </c>
      <c r="AM213" s="22" t="n">
        <f aca="false">IF(Y213="Y",IF(P213-O213&gt;[1]Parameters!$AC$2,1.5%*15/365,1.5%*(P213-O213)/365),0)</f>
        <v>0.000616438356164384</v>
      </c>
      <c r="AN213" s="24" t="n">
        <f aca="false">IF(Z213="Y",[1]Parameters!$AD$2,0)</f>
        <v>0.003</v>
      </c>
      <c r="AO213" s="25" t="n">
        <f aca="false">IF(P213&lt;=AA213,VLOOKUP(DATEDIF(O213,P213,"m"),[1]Parameters!$L$2:$M$6,2,1),(DATEDIF(O213,P213,"m")+1)/12)</f>
        <v>1</v>
      </c>
      <c r="AP213" s="26" t="n">
        <f aca="false">(AJ213*(SUM(AD213,AE213,AF213,AH213,AI213,AK213,AL213,AN213)*K213+AG213)+AM213*K213)*AO213</f>
        <v>8911643.83561644</v>
      </c>
      <c r="AQ213" s="27" t="s">
        <v>607</v>
      </c>
    </row>
    <row r="214" customFormat="false" ht="13.8" hidden="false" customHeight="false" outlineLevel="0" collapsed="false">
      <c r="A214" s="17"/>
      <c r="B214" s="17" t="s">
        <v>609</v>
      </c>
      <c r="C214" s="0" t="s">
        <v>520</v>
      </c>
      <c r="D214" s="17" t="s">
        <v>537</v>
      </c>
      <c r="E214" s="18" t="s">
        <v>629</v>
      </c>
      <c r="F214" s="19" t="n">
        <v>0</v>
      </c>
      <c r="G214" s="18" t="s">
        <v>602</v>
      </c>
      <c r="H214" s="18" t="s">
        <v>157</v>
      </c>
      <c r="I214" s="18" t="s">
        <v>604</v>
      </c>
      <c r="J214" s="19" t="n">
        <v>390000000</v>
      </c>
      <c r="K214" s="19" t="n">
        <v>100000000</v>
      </c>
      <c r="L214" s="0" t="n">
        <v>2014</v>
      </c>
      <c r="M214" s="20" t="n">
        <v>41640</v>
      </c>
      <c r="N214" s="20" t="n">
        <v>43831</v>
      </c>
      <c r="O214" s="20" t="n">
        <v>43831</v>
      </c>
      <c r="P214" s="20" t="n">
        <v>44196</v>
      </c>
      <c r="Q214" s="21" t="s">
        <v>605</v>
      </c>
      <c r="R214" s="21" t="s">
        <v>605</v>
      </c>
      <c r="S214" s="19" t="s">
        <v>606</v>
      </c>
      <c r="T214" s="21" t="s">
        <v>605</v>
      </c>
      <c r="U214" s="21" t="s">
        <v>605</v>
      </c>
      <c r="V214" s="21" t="s">
        <v>605</v>
      </c>
      <c r="W214" s="21" t="s">
        <v>605</v>
      </c>
      <c r="X214" s="21" t="s">
        <v>605</v>
      </c>
      <c r="Y214" s="21" t="s">
        <v>605</v>
      </c>
      <c r="Z214" s="21" t="s">
        <v>605</v>
      </c>
      <c r="AA214" s="20" t="n">
        <f aca="false">DATE(YEAR(O214)+1,MONTH(O214),DAY(O214))</f>
        <v>44197</v>
      </c>
      <c r="AB214" s="0" t="n">
        <f aca="false">IF(G214="Trong nước", DATEDIF(DATE(YEAR(M214),MONTH(M214),1),DATE(YEAR(N214),MONTH(N214),1),"m"), DATEDIF(DATE(L214,1,1),DATE(YEAR(N214),MONTH(N214),1),"m"))</f>
        <v>72</v>
      </c>
      <c r="AC214" s="0" t="str">
        <f aca="false">VLOOKUP(AB214,[1]Parameters!$A$2:$B$6,2,1)</f>
        <v>72-120</v>
      </c>
      <c r="AD214" s="22" t="n">
        <f aca="false">IF(J214&lt;=[1]Parameters!$Y$2,INDEX('[1]Bieu phi VCX'!$D$8:$N$33,MATCH(E214,'[1]Bieu phi VCX'!$A$8:$A$33,0),MATCH(AC214,'[1]Bieu phi VCX'!$D$7:$I$7,)),INDEX('[1]Bieu phi VCX'!$J$8:$O$33,MATCH(E214,'[1]Bieu phi VCX'!$A$8:$A$33,0),MATCH(AC214,'[1]Bieu phi VCX'!$J$7:$O$7,)))</f>
        <v>0.041</v>
      </c>
      <c r="AE214" s="22" t="n">
        <f aca="false">IF(Q214="Y",[1]Parameters!$Z$2,0)</f>
        <v>0.0005</v>
      </c>
      <c r="AF214" s="22" t="n">
        <f aca="false">IF(R214="Y", INDEX('[1]Bieu phi VCX'!$R$8:$W$33,MATCH(E214,'[1]Bieu phi VCX'!$A$8:$A$33,0),MATCH(AC214,'[1]Bieu phi VCX'!$R$7:$V$7,0)), 0)</f>
        <v>0.002</v>
      </c>
      <c r="AG214" s="19" t="n">
        <f aca="false">VLOOKUP(S214,[1]Parameters!$F$2:$G$5,2,0)</f>
        <v>0</v>
      </c>
      <c r="AH214" s="22" t="n">
        <f aca="false">IF(T214="Y", INDEX('[1]Bieu phi VCX'!$X$8:$AB$33,MATCH(E214,'[1]Bieu phi VCX'!$A$8:$A$33,0),MATCH(AC214,'[1]Bieu phi VCX'!$X$7:$AB$7,0)),0)</f>
        <v>0.0025</v>
      </c>
      <c r="AI214" s="23" t="n">
        <f aca="false">IF(U214="Y",INDEX('[1]Bieu phi VCX'!$AJ$8:$AL$33,MATCH(E214,'[1]Bieu phi VCX'!$A$8:$A$33,0),MATCH(VLOOKUP(F214,[1]Parameters!$I$2:$J$4,2),'[1]Bieu phi VCX'!$AJ$7:$AL$7,0))-AD214, 0)</f>
        <v>0.009</v>
      </c>
      <c r="AJ214" s="0" t="n">
        <f aca="false">IF(V214="Y",[1]Parameters!$AA$2,1)</f>
        <v>1.5</v>
      </c>
      <c r="AK214" s="22" t="n">
        <f aca="false">IF(W214="Y", INDEX('[1]Bieu phi VCX'!$AE$8:$AE$33,MATCH(E214,'[1]Bieu phi VCX'!$A$8:$A$33,0),0),0)</f>
        <v>0.0025</v>
      </c>
      <c r="AL214" s="22" t="n">
        <f aca="false">IF(X214="Y",IF(AB214&lt;120,IF(OR(E214='[1]Bieu phi VCX'!$A$24,E214='[1]Bieu phi VCX'!$A$25,E214='[1]Bieu phi VCX'!$A$27),0.2%,IF(OR(AND(OR(H214="SEDAN",H214="HATCHBACK"),J214&gt;[1]Parameters!$AB$2),AND(OR(H214="SEDAN",H214="HATCHBACK"),I214="GERMANY")),INDEX('[1]Bieu phi VCX'!$AF$8:$AF$33,MATCH(E214,'[1]Bieu phi VCX'!$A$8:$A$33,0),0),INDEX('[1]Bieu phi VCX'!$AG$8:$AG$33,MATCH(E214,'[1]Bieu phi VCX'!$A$8:$A$33,0),0))),INDEX('[1]Bieu phi VCX'!$AH$8:$AH$33,MATCH(E214,'[1]Bieu phi VCX'!$A$8:$A$33,0),0)),0)</f>
        <v>0.0005</v>
      </c>
      <c r="AM214" s="22" t="n">
        <f aca="false">IF(Y214="Y",IF(P214-O214&gt;[1]Parameters!$AC$2,1.5%*15/365,1.5%*(P214-O214)/365),0)</f>
        <v>0.000616438356164384</v>
      </c>
      <c r="AN214" s="24" t="n">
        <f aca="false">IF(Z214="Y",[1]Parameters!$AD$2,0)</f>
        <v>0.003</v>
      </c>
      <c r="AO214" s="25" t="n">
        <f aca="false">IF(P214&lt;=AA214,VLOOKUP(DATEDIF(O214,P214,"m"),[1]Parameters!$L$2:$M$6,2,1),(DATEDIF(O214,P214,"m")+1)/12)</f>
        <v>1</v>
      </c>
      <c r="AP214" s="26" t="n">
        <f aca="false">(AJ214*(SUM(AD214,AE214,AF214,AH214,AI214,AK214,AL214,AN214)*K214+AG214)+AM214*K214)*AO214</f>
        <v>9211643.83561644</v>
      </c>
      <c r="AQ214" s="27" t="s">
        <v>607</v>
      </c>
    </row>
    <row r="215" customFormat="false" ht="13.8" hidden="false" customHeight="false" outlineLevel="0" collapsed="false">
      <c r="A215" s="17"/>
      <c r="B215" s="17" t="s">
        <v>610</v>
      </c>
      <c r="C215" s="0" t="s">
        <v>520</v>
      </c>
      <c r="D215" s="17" t="s">
        <v>537</v>
      </c>
      <c r="E215" s="18" t="s">
        <v>629</v>
      </c>
      <c r="F215" s="19" t="n">
        <v>0</v>
      </c>
      <c r="G215" s="18" t="s">
        <v>602</v>
      </c>
      <c r="H215" s="18" t="s">
        <v>157</v>
      </c>
      <c r="I215" s="18" t="s">
        <v>604</v>
      </c>
      <c r="J215" s="19" t="n">
        <v>390000000</v>
      </c>
      <c r="K215" s="19" t="n">
        <v>100000000</v>
      </c>
      <c r="L215" s="0" t="n">
        <v>2010</v>
      </c>
      <c r="M215" s="20" t="n">
        <v>40179</v>
      </c>
      <c r="N215" s="20" t="n">
        <v>43831</v>
      </c>
      <c r="O215" s="20" t="n">
        <v>43831</v>
      </c>
      <c r="P215" s="20" t="n">
        <v>44196</v>
      </c>
      <c r="Q215" s="21" t="s">
        <v>605</v>
      </c>
      <c r="R215" s="21" t="s">
        <v>605</v>
      </c>
      <c r="S215" s="19" t="s">
        <v>606</v>
      </c>
      <c r="T215" s="21" t="s">
        <v>605</v>
      </c>
      <c r="U215" s="21" t="s">
        <v>605</v>
      </c>
      <c r="V215" s="21" t="s">
        <v>605</v>
      </c>
      <c r="W215" s="21" t="s">
        <v>605</v>
      </c>
      <c r="X215" s="21" t="s">
        <v>605</v>
      </c>
      <c r="Y215" s="21" t="s">
        <v>605</v>
      </c>
      <c r="Z215" s="21" t="s">
        <v>605</v>
      </c>
      <c r="AA215" s="20" t="n">
        <f aca="false">DATE(YEAR(O215)+1,MONTH(O215),DAY(O215))</f>
        <v>44197</v>
      </c>
      <c r="AB215" s="0" t="n">
        <f aca="false">IF(G215="Trong nước", DATEDIF(DATE(YEAR(M215),MONTH(M215),1),DATE(YEAR(N215),MONTH(N215),1),"m"), DATEDIF(DATE(L215,1,1),DATE(YEAR(N215),MONTH(N215),1),"m"))</f>
        <v>120</v>
      </c>
      <c r="AC215" s="0" t="str">
        <f aca="false">VLOOKUP(AB215,[1]Parameters!$A$2:$B$6,2,1)</f>
        <v>&gt;=120</v>
      </c>
      <c r="AD215" s="22" t="n">
        <f aca="false">IF(J215&lt;=[1]Parameters!$Y$2,INDEX('[1]Bieu phi VCX'!$D$8:$N$33,MATCH(E215,'[1]Bieu phi VCX'!$A$8:$A$33,0),MATCH(AC215,'[1]Bieu phi VCX'!$D$7:$I$7,)),INDEX('[1]Bieu phi VCX'!$J$8:$O$33,MATCH(E215,'[1]Bieu phi VCX'!$A$8:$A$33,0),MATCH(AC215,'[1]Bieu phi VCX'!$J$7:$O$7,)))</f>
        <v>0.044</v>
      </c>
      <c r="AE215" s="22" t="n">
        <f aca="false">IF(Q215="Y",[1]Parameters!$Z$2,0)</f>
        <v>0.0005</v>
      </c>
      <c r="AF215" s="22" t="n">
        <f aca="false">IF(R215="Y", INDEX('[1]Bieu phi VCX'!$R$8:$W$33,MATCH(E215,'[1]Bieu phi VCX'!$A$8:$A$33,0),MATCH(AC215,'[1]Bieu phi VCX'!$R$7:$V$7,0)), 0)</f>
        <v>0.003</v>
      </c>
      <c r="AG215" s="19" t="n">
        <f aca="false">VLOOKUP(S215,[1]Parameters!$F$2:$G$5,2,0)</f>
        <v>0</v>
      </c>
      <c r="AH215" s="22" t="n">
        <f aca="false">IF(T215="Y", INDEX('[1]Bieu phi VCX'!$X$8:$AB$33,MATCH(E215,'[1]Bieu phi VCX'!$A$8:$A$33,0),MATCH(AC215,'[1]Bieu phi VCX'!$X$7:$AB$7,0)),0)</f>
        <v>0.0035</v>
      </c>
      <c r="AI215" s="23" t="n">
        <f aca="false">IF(U215="Y",INDEX('[1]Bieu phi VCX'!$AJ$8:$AL$33,MATCH(E215,'[1]Bieu phi VCX'!$A$8:$A$33,0),MATCH(VLOOKUP(F215,[1]Parameters!$I$2:$J$4,2),'[1]Bieu phi VCX'!$AJ$7:$AL$7,0))-AD215, 0)</f>
        <v>0.00600000000000001</v>
      </c>
      <c r="AJ215" s="0" t="n">
        <f aca="false">IF(V215="Y",[1]Parameters!$AA$2,1)</f>
        <v>1.5</v>
      </c>
      <c r="AK215" s="22" t="n">
        <f aca="false">IF(W215="Y", INDEX('[1]Bieu phi VCX'!$AE$8:$AE$33,MATCH(E215,'[1]Bieu phi VCX'!$A$8:$A$33,0),0),0)</f>
        <v>0.0025</v>
      </c>
      <c r="AL215" s="22" t="n">
        <f aca="false">IF(X215="Y",IF(AB215&lt;120,IF(OR(E215='[1]Bieu phi VCX'!$A$24,E215='[1]Bieu phi VCX'!$A$25,E215='[1]Bieu phi VCX'!$A$27),0.2%,IF(OR(AND(OR(H215="SEDAN",H215="HATCHBACK"),J215&gt;[1]Parameters!$AB$2),AND(OR(H215="SEDAN",H215="HATCHBACK"),I215="GERMANY")),INDEX('[1]Bieu phi VCX'!$AF$8:$AF$33,MATCH(E215,'[1]Bieu phi VCX'!$A$8:$A$33,0),0),INDEX('[1]Bieu phi VCX'!$AG$8:$AG$33,MATCH(E215,'[1]Bieu phi VCX'!$A$8:$A$33,0),0))),INDEX('[1]Bieu phi VCX'!$AH$8:$AH$33,MATCH(E215,'[1]Bieu phi VCX'!$A$8:$A$33,0),0)),0)</f>
        <v>0.0015</v>
      </c>
      <c r="AM215" s="22" t="n">
        <f aca="false">IF(Y215="Y",IF(P215-O215&gt;[1]Parameters!$AC$2,1.5%*15/365,1.5%*(P215-O215)/365),0)</f>
        <v>0.000616438356164384</v>
      </c>
      <c r="AN215" s="24" t="n">
        <f aca="false">IF(Z215="Y",[1]Parameters!$AD$2,0)</f>
        <v>0.003</v>
      </c>
      <c r="AO215" s="25" t="n">
        <f aca="false">IF(P215&lt;=AA215,VLOOKUP(DATEDIF(O215,P215,"m"),[1]Parameters!$L$2:$M$6,2,1),(DATEDIF(O215,P215,"m")+1)/12)</f>
        <v>1</v>
      </c>
      <c r="AP215" s="26" t="n">
        <f aca="false">(AJ215*(SUM(AD215,AE215,AF215,AH215,AI215,AK215,AL215,AN215)*K215+AG215)+AM215*K215)*AO215</f>
        <v>9661643.83561644</v>
      </c>
      <c r="AQ215" s="27" t="s">
        <v>607</v>
      </c>
    </row>
    <row r="216" customFormat="false" ht="13.8" hidden="false" customHeight="false" outlineLevel="0" collapsed="false">
      <c r="A216" s="17"/>
      <c r="B216" s="17" t="s">
        <v>611</v>
      </c>
      <c r="C216" s="0" t="s">
        <v>520</v>
      </c>
      <c r="D216" s="17" t="s">
        <v>537</v>
      </c>
      <c r="E216" s="18" t="s">
        <v>629</v>
      </c>
      <c r="F216" s="19" t="n">
        <v>0</v>
      </c>
      <c r="G216" s="18" t="s">
        <v>602</v>
      </c>
      <c r="H216" s="18" t="s">
        <v>157</v>
      </c>
      <c r="I216" s="18" t="s">
        <v>604</v>
      </c>
      <c r="J216" s="19" t="n">
        <v>390000000</v>
      </c>
      <c r="K216" s="19" t="n">
        <v>400000000</v>
      </c>
      <c r="L216" s="0" t="n">
        <v>2005</v>
      </c>
      <c r="M216" s="20" t="n">
        <v>38353</v>
      </c>
      <c r="N216" s="20" t="n">
        <v>43831</v>
      </c>
      <c r="O216" s="20" t="n">
        <v>43831</v>
      </c>
      <c r="P216" s="20" t="n">
        <v>44196</v>
      </c>
      <c r="Q216" s="21" t="s">
        <v>605</v>
      </c>
      <c r="R216" s="21" t="s">
        <v>605</v>
      </c>
      <c r="S216" s="19" t="n">
        <v>9000000</v>
      </c>
      <c r="T216" s="21" t="s">
        <v>605</v>
      </c>
      <c r="U216" s="21" t="s">
        <v>605</v>
      </c>
      <c r="V216" s="21" t="s">
        <v>605</v>
      </c>
      <c r="W216" s="21" t="s">
        <v>605</v>
      </c>
      <c r="X216" s="21" t="s">
        <v>605</v>
      </c>
      <c r="Y216" s="21" t="s">
        <v>605</v>
      </c>
      <c r="Z216" s="21" t="s">
        <v>605</v>
      </c>
      <c r="AA216" s="20" t="n">
        <f aca="false">DATE(YEAR(O216)+1,MONTH(O216),DAY(O216))</f>
        <v>44197</v>
      </c>
      <c r="AB216" s="0" t="n">
        <f aca="false">IF(G216="Trong nước", DATEDIF(DATE(YEAR(M216),MONTH(M216),1),DATE(YEAR(N216),MONTH(N216),1),"m"), DATEDIF(DATE(L216,1,1),DATE(YEAR(N216),MONTH(N216),1),"m"))</f>
        <v>180</v>
      </c>
      <c r="AC216" s="0" t="str">
        <f aca="false">VLOOKUP(AB216,[1]Parameters!$A$2:$B$7,2,1)</f>
        <v>&gt;=180</v>
      </c>
      <c r="AD216" s="22" t="n">
        <f aca="false">IF(J216&lt;=[1]Parameters!$Y$2,INDEX('[1]Bieu phi VCX'!$D$8:$N$33,MATCH(E216,'[1]Bieu phi VCX'!$A$8:$A$33,0),MATCH(AC216,'[1]Bieu phi VCX'!$D$7:$I$7,)),INDEX('[1]Bieu phi VCX'!$J$8:$O$33,MATCH(E216,'[1]Bieu phi VCX'!$A$8:$A$33,0),MATCH(AC216,'[1]Bieu phi VCX'!$J$7:$O$7,)))</f>
        <v>0.044</v>
      </c>
      <c r="AE216" s="22" t="n">
        <f aca="false">IF(Q216="Y",[1]Parameters!$Z$2,0)</f>
        <v>0.0005</v>
      </c>
      <c r="AF216" s="22" t="n">
        <f aca="false">IF(R216="Y", INDEX('[1]Bieu phi VCX'!$R$8:$W$33,MATCH(E216,'[1]Bieu phi VCX'!$A$8:$A$33,0),MATCH(AC216,'[1]Bieu phi VCX'!$R$7:$W$7,0)), 0)</f>
        <v>0.004</v>
      </c>
      <c r="AG216" s="19" t="n">
        <f aca="false">VLOOKUP(S216,[1]Parameters!$F$2:$G$5,2,0)</f>
        <v>1400000</v>
      </c>
      <c r="AH216" s="22" t="n">
        <f aca="false">IF(T216="Y", INDEX('[1]Bieu phi VCX'!$X$8:$AC$33,MATCH(E216,'[1]Bieu phi VCX'!$A$8:$A$33,0),MATCH(AC216,'[1]Bieu phi VCX'!$X$7:$AC$7,0)),0)</f>
        <v>0.0035</v>
      </c>
      <c r="AI216" s="23" t="n">
        <f aca="false">IF(U216="Y",INDEX('[1]Bieu phi VCX'!$AJ$8:$AL$33,MATCH(E216,'[1]Bieu phi VCX'!$A$8:$A$33,0),MATCH(VLOOKUP(F216,[1]Parameters!$I$2:$J$4,2),'[1]Bieu phi VCX'!$AJ$7:$AL$7,0))-AD216, 0)</f>
        <v>0.00600000000000001</v>
      </c>
      <c r="AJ216" s="0" t="n">
        <f aca="false">IF(V216="Y",[1]Parameters!$AA$2,1)</f>
        <v>1.5</v>
      </c>
      <c r="AK216" s="22" t="n">
        <f aca="false">IF(W216="Y", INDEX('[1]Bieu phi VCX'!$AE$8:$AE$33,MATCH(E216,'[1]Bieu phi VCX'!$A$8:$A$33,0),0),0)</f>
        <v>0.0025</v>
      </c>
      <c r="AL216" s="22" t="n">
        <f aca="false">IF(X216="Y",IF(AB216&lt;120,IF(OR(E216='[1]Bieu phi VCX'!$A$24,E216='[1]Bieu phi VCX'!$A$25,E216='[1]Bieu phi VCX'!$A$27),0.2%,IF(OR(AND(OR(H216="SEDAN",H216="HATCHBACK"),J216&gt;[1]Parameters!$AB$2),AND(OR(H216="SEDAN",H216="HATCHBACK"),I216="GERMANY")),INDEX('[1]Bieu phi VCX'!$AF$8:$AF$33,MATCH(E216,'[1]Bieu phi VCX'!$A$8:$A$33,0),0),INDEX('[1]Bieu phi VCX'!$AG$8:$AG$33,MATCH(E216,'[1]Bieu phi VCX'!$A$8:$A$33,0),0))),INDEX('[1]Bieu phi VCX'!$AH$8:$AH$33,MATCH(E216,'[1]Bieu phi VCX'!$A$8:$A$33,0),0)),0)</f>
        <v>0.0015</v>
      </c>
      <c r="AM216" s="22" t="n">
        <f aca="false">IF(Y216="Y",IF(P216-O216&gt;[1]Parameters!$AC$2,1.5%*15/365,1.5%*(P216-O216)/365),0)</f>
        <v>0.000616438356164384</v>
      </c>
      <c r="AN216" s="24" t="n">
        <f aca="false">IF(Z216="Y",[1]Parameters!$AD$2,0)</f>
        <v>0.003</v>
      </c>
      <c r="AO216" s="25" t="n">
        <f aca="false">IF(P216&lt;=AA216,VLOOKUP(DATEDIF(O216,P216,"m"),[1]Parameters!$L$2:$M$6,2,1),(DATEDIF(O216,P216,"m")+1)/12)</f>
        <v>1</v>
      </c>
      <c r="AP216" s="26" t="n">
        <f aca="false">(AJ216*(SUM(AD216,AE216,AF216,AH216,AI216,AK216,AL216,AN216)*K216+AG216)+AM216*K216)*AO216</f>
        <v>41346575.3424658</v>
      </c>
      <c r="AQ216" s="27" t="s">
        <v>607</v>
      </c>
    </row>
    <row r="217" customFormat="false" ht="13.8" hidden="false" customHeight="false" outlineLevel="0" collapsed="false">
      <c r="A217" s="17" t="s">
        <v>612</v>
      </c>
      <c r="B217" s="17" t="s">
        <v>600</v>
      </c>
      <c r="C217" s="0" t="s">
        <v>520</v>
      </c>
      <c r="D217" s="17" t="s">
        <v>537</v>
      </c>
      <c r="E217" s="18" t="s">
        <v>629</v>
      </c>
      <c r="F217" s="19" t="n">
        <v>0</v>
      </c>
      <c r="G217" s="18" t="s">
        <v>602</v>
      </c>
      <c r="H217" s="18" t="s">
        <v>157</v>
      </c>
      <c r="I217" s="18" t="s">
        <v>604</v>
      </c>
      <c r="J217" s="19" t="n">
        <v>400000000</v>
      </c>
      <c r="K217" s="19" t="n">
        <v>100000000</v>
      </c>
      <c r="L217" s="0" t="n">
        <v>2020</v>
      </c>
      <c r="M217" s="20" t="n">
        <v>43831</v>
      </c>
      <c r="N217" s="20" t="n">
        <v>43831</v>
      </c>
      <c r="O217" s="20" t="n">
        <v>43831</v>
      </c>
      <c r="P217" s="20" t="n">
        <v>44196</v>
      </c>
      <c r="Q217" s="21" t="s">
        <v>605</v>
      </c>
      <c r="R217" s="21" t="s">
        <v>605</v>
      </c>
      <c r="S217" s="19" t="s">
        <v>606</v>
      </c>
      <c r="T217" s="21" t="s">
        <v>605</v>
      </c>
      <c r="U217" s="21" t="s">
        <v>605</v>
      </c>
      <c r="V217" s="21" t="s">
        <v>605</v>
      </c>
      <c r="W217" s="21" t="s">
        <v>605</v>
      </c>
      <c r="X217" s="21" t="s">
        <v>605</v>
      </c>
      <c r="Y217" s="21" t="s">
        <v>605</v>
      </c>
      <c r="Z217" s="21" t="s">
        <v>605</v>
      </c>
      <c r="AA217" s="20" t="n">
        <f aca="false">DATE(YEAR(O217)+1,MONTH(O217),DAY(O217))</f>
        <v>44197</v>
      </c>
      <c r="AB217" s="0" t="n">
        <f aca="false">IF(G217="Trong nước", DATEDIF(DATE(YEAR(M217),MONTH(M217),1),DATE(YEAR(N217),MONTH(N217),1),"m"), DATEDIF(DATE(L217,1,1),DATE(YEAR(N217),MONTH(N217),1),"m"))</f>
        <v>0</v>
      </c>
      <c r="AC217" s="0" t="str">
        <f aca="false">VLOOKUP(AB217,[1]Parameters!$A$2:$B$6,2,1)</f>
        <v>&lt;6</v>
      </c>
      <c r="AD217" s="22" t="n">
        <f aca="false">IF(J217&lt;=[1]Parameters!$Y$2,INDEX('[1]Bieu phi VCX'!$D$8:$N$33,MATCH(E217,'[1]Bieu phi VCX'!$A$8:$A$33,0),MATCH(AC217,'[1]Bieu phi VCX'!$D$7:$I$7,)),INDEX('[1]Bieu phi VCX'!$J$8:$O$33,MATCH(E217,'[1]Bieu phi VCX'!$A$8:$A$33,0),MATCH(AC217,'[1]Bieu phi VCX'!$J$7:$O$7,)))</f>
        <v>0.025</v>
      </c>
      <c r="AE217" s="22" t="n">
        <f aca="false">IF(Q217="Y",[1]Parameters!$Z$2,0)</f>
        <v>0.0005</v>
      </c>
      <c r="AF217" s="22" t="n">
        <f aca="false">IF(R217="Y", INDEX('[1]Bieu phi VCX'!$R$8:$W$33,MATCH(E217,'[1]Bieu phi VCX'!$A$8:$A$33,0),MATCH(AC217,'[1]Bieu phi VCX'!$R$7:$V$7,0)), 0)</f>
        <v>0</v>
      </c>
      <c r="AG217" s="19" t="n">
        <f aca="false">VLOOKUP(S217,[1]Parameters!$F$2:$G$5,2,0)</f>
        <v>0</v>
      </c>
      <c r="AH217" s="22" t="n">
        <f aca="false">IF(T217="Y", INDEX('[1]Bieu phi VCX'!$X$8:$AB$33,MATCH(E217,'[1]Bieu phi VCX'!$A$8:$A$33,0),MATCH(AC217,'[1]Bieu phi VCX'!$X$7:$AB$7,0)),0)</f>
        <v>0.001</v>
      </c>
      <c r="AI217" s="23" t="n">
        <f aca="false">IF(U217="Y",INDEX('[1]Bieu phi VCX'!$AJ$8:$AL$33,MATCH(E217,'[1]Bieu phi VCX'!$A$8:$A$33,0),MATCH(VLOOKUP(F217,[1]Parameters!$I$2:$J$4,2),'[1]Bieu phi VCX'!$AJ$7:$AL$7,0))-AD217, 0)</f>
        <v>0.025</v>
      </c>
      <c r="AJ217" s="0" t="n">
        <f aca="false">IF(V217="Y",[1]Parameters!$AA$2,1)</f>
        <v>1.5</v>
      </c>
      <c r="AK217" s="22" t="n">
        <f aca="false">IF(W217="Y", INDEX('[1]Bieu phi VCX'!$AE$8:$AE$33,MATCH(E217,'[1]Bieu phi VCX'!$A$8:$A$33,0),0),0)</f>
        <v>0.0025</v>
      </c>
      <c r="AL217" s="22" t="n">
        <f aca="false">IF(X217="Y",IF(AB217&lt;120,IF(OR(E217='[1]Bieu phi VCX'!$A$24,E217='[1]Bieu phi VCX'!$A$25,E217='[1]Bieu phi VCX'!$A$27),0.2%,IF(OR(AND(OR(H217="SEDAN",H217="HATCHBACK"),J217&gt;[1]Parameters!$AB$2),AND(OR(H217="SEDAN",H217="HATCHBACK"),I217="GERMANY")),INDEX('[1]Bieu phi VCX'!$AF$8:$AF$33,MATCH(E217,'[1]Bieu phi VCX'!$A$8:$A$33,0),0),INDEX('[1]Bieu phi VCX'!$AG$8:$AG$33,MATCH(E217,'[1]Bieu phi VCX'!$A$8:$A$33,0),0))),INDEX('[1]Bieu phi VCX'!$AH$8:$AH$33,MATCH(E217,'[1]Bieu phi VCX'!$A$8:$A$33,0),0)),0)</f>
        <v>0.0005</v>
      </c>
      <c r="AM217" s="22" t="n">
        <f aca="false">IF(Y217="Y",IF(P217-O217&gt;[1]Parameters!$AC$2,1.5%*15/365,1.5%*(P217-O217)/365),0)</f>
        <v>0.000616438356164384</v>
      </c>
      <c r="AN217" s="24" t="n">
        <f aca="false">IF(Z217="Y",[1]Parameters!$AD$2,0)</f>
        <v>0.003</v>
      </c>
      <c r="AO217" s="25" t="n">
        <f aca="false">IF(P217&lt;=AA217,VLOOKUP(DATEDIF(O217,P217,"m"),[1]Parameters!$L$2:$M$6,2,1),(DATEDIF(O217,P217,"m")+1)/12)</f>
        <v>1</v>
      </c>
      <c r="AP217" s="26" t="n">
        <f aca="false">(AJ217*(SUM(AD217,AE217,AF217,AH217,AI217,AK217,AL217,AN217)*K217+AG217)+AM217*K217)*AO217</f>
        <v>8686643.83561644</v>
      </c>
      <c r="AQ217" s="27" t="s">
        <v>607</v>
      </c>
    </row>
    <row r="218" customFormat="false" ht="13.8" hidden="false" customHeight="false" outlineLevel="0" collapsed="false">
      <c r="A218" s="17"/>
      <c r="B218" s="17" t="s">
        <v>608</v>
      </c>
      <c r="C218" s="0" t="s">
        <v>520</v>
      </c>
      <c r="D218" s="17" t="s">
        <v>537</v>
      </c>
      <c r="E218" s="18" t="s">
        <v>629</v>
      </c>
      <c r="F218" s="19" t="n">
        <v>0</v>
      </c>
      <c r="G218" s="18" t="s">
        <v>602</v>
      </c>
      <c r="H218" s="18" t="s">
        <v>157</v>
      </c>
      <c r="I218" s="18" t="s">
        <v>604</v>
      </c>
      <c r="J218" s="19" t="n">
        <v>400000000</v>
      </c>
      <c r="K218" s="19" t="n">
        <v>100000000</v>
      </c>
      <c r="L218" s="0" t="n">
        <v>2017</v>
      </c>
      <c r="M218" s="20" t="n">
        <v>42736</v>
      </c>
      <c r="N218" s="20" t="n">
        <v>43831</v>
      </c>
      <c r="O218" s="20" t="n">
        <v>43831</v>
      </c>
      <c r="P218" s="20" t="n">
        <v>44196</v>
      </c>
      <c r="Q218" s="21" t="s">
        <v>605</v>
      </c>
      <c r="R218" s="21" t="s">
        <v>605</v>
      </c>
      <c r="S218" s="19" t="s">
        <v>606</v>
      </c>
      <c r="T218" s="21" t="s">
        <v>605</v>
      </c>
      <c r="U218" s="21" t="s">
        <v>605</v>
      </c>
      <c r="V218" s="21" t="s">
        <v>605</v>
      </c>
      <c r="W218" s="21" t="s">
        <v>605</v>
      </c>
      <c r="X218" s="21" t="s">
        <v>605</v>
      </c>
      <c r="Y218" s="21" t="s">
        <v>605</v>
      </c>
      <c r="Z218" s="21" t="s">
        <v>605</v>
      </c>
      <c r="AA218" s="20" t="n">
        <f aca="false">DATE(YEAR(O218)+1,MONTH(O218),DAY(O218))</f>
        <v>44197</v>
      </c>
      <c r="AB218" s="0" t="n">
        <f aca="false">IF(G218="Trong nước", DATEDIF(DATE(YEAR(M218),MONTH(M218),1),DATE(YEAR(N218),MONTH(N218),1),"m"), DATEDIF(DATE(L218,1,1),DATE(YEAR(N218),MONTH(N218),1),"m"))</f>
        <v>36</v>
      </c>
      <c r="AC218" s="0" t="str">
        <f aca="false">VLOOKUP(AB218,[1]Parameters!$A$2:$B$6,2,1)</f>
        <v>36-72</v>
      </c>
      <c r="AD218" s="22" t="n">
        <f aca="false">IF(J218&lt;=[1]Parameters!$Y$2,INDEX('[1]Bieu phi VCX'!$D$8:$N$33,MATCH(E218,'[1]Bieu phi VCX'!$A$8:$A$33,0),MATCH(AC218,'[1]Bieu phi VCX'!$D$7:$I$7,)),INDEX('[1]Bieu phi VCX'!$J$8:$O$33,MATCH(E218,'[1]Bieu phi VCX'!$A$8:$A$33,0),MATCH(AC218,'[1]Bieu phi VCX'!$J$7:$O$7,)))</f>
        <v>0.0275</v>
      </c>
      <c r="AE218" s="22" t="n">
        <f aca="false">IF(Q218="Y",[1]Parameters!$Z$2,0)</f>
        <v>0.0005</v>
      </c>
      <c r="AF218" s="22" t="n">
        <f aca="false">IF(R218="Y", INDEX('[1]Bieu phi VCX'!$R$8:$W$33,MATCH(E218,'[1]Bieu phi VCX'!$A$8:$A$33,0),MATCH(AC218,'[1]Bieu phi VCX'!$R$7:$V$7,0)), 0)</f>
        <v>0.001</v>
      </c>
      <c r="AG218" s="19" t="n">
        <f aca="false">VLOOKUP(S218,[1]Parameters!$F$2:$G$5,2,0)</f>
        <v>0</v>
      </c>
      <c r="AH218" s="22" t="n">
        <f aca="false">IF(T218="Y", INDEX('[1]Bieu phi VCX'!$X$8:$AB$33,MATCH(E218,'[1]Bieu phi VCX'!$A$8:$A$33,0),MATCH(AC218,'[1]Bieu phi VCX'!$X$7:$AB$7,0)),0)</f>
        <v>0.0015</v>
      </c>
      <c r="AI218" s="23" t="n">
        <f aca="false">IF(U218="Y",INDEX('[1]Bieu phi VCX'!$AJ$8:$AL$33,MATCH(E218,'[1]Bieu phi VCX'!$A$8:$A$33,0),MATCH(VLOOKUP(F218,[1]Parameters!$I$2:$J$4,2),'[1]Bieu phi VCX'!$AJ$7:$AL$7,0))-AD218, 0)</f>
        <v>0.0225</v>
      </c>
      <c r="AJ218" s="0" t="n">
        <f aca="false">IF(V218="Y",[1]Parameters!$AA$2,1)</f>
        <v>1.5</v>
      </c>
      <c r="AK218" s="22" t="n">
        <f aca="false">IF(W218="Y", INDEX('[1]Bieu phi VCX'!$AE$8:$AE$33,MATCH(E218,'[1]Bieu phi VCX'!$A$8:$A$33,0),0),0)</f>
        <v>0.0025</v>
      </c>
      <c r="AL218" s="22" t="n">
        <f aca="false">IF(X218="Y",IF(AB218&lt;120,IF(OR(E218='[1]Bieu phi VCX'!$A$24,E218='[1]Bieu phi VCX'!$A$25,E218='[1]Bieu phi VCX'!$A$27),0.2%,IF(OR(AND(OR(H218="SEDAN",H218="HATCHBACK"),J218&gt;[1]Parameters!$AB$2),AND(OR(H218="SEDAN",H218="HATCHBACK"),I218="GERMANY")),INDEX('[1]Bieu phi VCX'!$AF$8:$AF$33,MATCH(E218,'[1]Bieu phi VCX'!$A$8:$A$33,0),0),INDEX('[1]Bieu phi VCX'!$AG$8:$AG$33,MATCH(E218,'[1]Bieu phi VCX'!$A$8:$A$33,0),0))),INDEX('[1]Bieu phi VCX'!$AH$8:$AH$33,MATCH(E218,'[1]Bieu phi VCX'!$A$8:$A$33,0),0)),0)</f>
        <v>0.0005</v>
      </c>
      <c r="AM218" s="22" t="n">
        <f aca="false">IF(Y218="Y",IF(P218-O218&gt;[1]Parameters!$AC$2,1.5%*15/365,1.5%*(P218-O218)/365),0)</f>
        <v>0.000616438356164384</v>
      </c>
      <c r="AN218" s="24" t="n">
        <f aca="false">IF(Z218="Y",[1]Parameters!$AD$2,0)</f>
        <v>0.003</v>
      </c>
      <c r="AO218" s="25" t="n">
        <f aca="false">IF(P218&lt;=AA218,VLOOKUP(DATEDIF(O218,P218,"m"),[1]Parameters!$L$2:$M$6,2,1),(DATEDIF(O218,P218,"m")+1)/12)</f>
        <v>1</v>
      </c>
      <c r="AP218" s="26" t="n">
        <f aca="false">(AJ218*(SUM(AD218,AE218,AF218,AH218,AI218,AK218,AL218,AN218)*K218+AG218)+AM218*K218)*AO218</f>
        <v>8911643.83561644</v>
      </c>
      <c r="AQ218" s="27" t="s">
        <v>607</v>
      </c>
    </row>
    <row r="219" customFormat="false" ht="13.8" hidden="false" customHeight="false" outlineLevel="0" collapsed="false">
      <c r="A219" s="17"/>
      <c r="B219" s="17" t="s">
        <v>609</v>
      </c>
      <c r="C219" s="0" t="s">
        <v>520</v>
      </c>
      <c r="D219" s="17" t="s">
        <v>537</v>
      </c>
      <c r="E219" s="18" t="s">
        <v>629</v>
      </c>
      <c r="F219" s="19" t="n">
        <v>0</v>
      </c>
      <c r="G219" s="18" t="s">
        <v>602</v>
      </c>
      <c r="H219" s="18" t="s">
        <v>157</v>
      </c>
      <c r="I219" s="18" t="s">
        <v>604</v>
      </c>
      <c r="J219" s="19" t="n">
        <v>400000000</v>
      </c>
      <c r="K219" s="19" t="n">
        <v>100000000</v>
      </c>
      <c r="L219" s="0" t="n">
        <v>2014</v>
      </c>
      <c r="M219" s="20" t="n">
        <v>41640</v>
      </c>
      <c r="N219" s="20" t="n">
        <v>43831</v>
      </c>
      <c r="O219" s="20" t="n">
        <v>43831</v>
      </c>
      <c r="P219" s="20" t="n">
        <v>44196</v>
      </c>
      <c r="Q219" s="21" t="s">
        <v>605</v>
      </c>
      <c r="R219" s="21" t="s">
        <v>605</v>
      </c>
      <c r="S219" s="19" t="s">
        <v>606</v>
      </c>
      <c r="T219" s="21" t="s">
        <v>605</v>
      </c>
      <c r="U219" s="21" t="s">
        <v>605</v>
      </c>
      <c r="V219" s="21" t="s">
        <v>605</v>
      </c>
      <c r="W219" s="21" t="s">
        <v>605</v>
      </c>
      <c r="X219" s="21" t="s">
        <v>605</v>
      </c>
      <c r="Y219" s="21" t="s">
        <v>605</v>
      </c>
      <c r="Z219" s="21" t="s">
        <v>605</v>
      </c>
      <c r="AA219" s="20" t="n">
        <f aca="false">DATE(YEAR(O219)+1,MONTH(O219),DAY(O219))</f>
        <v>44197</v>
      </c>
      <c r="AB219" s="0" t="n">
        <f aca="false">IF(G219="Trong nước", DATEDIF(DATE(YEAR(M219),MONTH(M219),1),DATE(YEAR(N219),MONTH(N219),1),"m"), DATEDIF(DATE(L219,1,1),DATE(YEAR(N219),MONTH(N219),1),"m"))</f>
        <v>72</v>
      </c>
      <c r="AC219" s="0" t="str">
        <f aca="false">VLOOKUP(AB219,[1]Parameters!$A$2:$B$6,2,1)</f>
        <v>72-120</v>
      </c>
      <c r="AD219" s="22" t="n">
        <f aca="false">IF(J219&lt;=[1]Parameters!$Y$2,INDEX('[1]Bieu phi VCX'!$D$8:$N$33,MATCH(E219,'[1]Bieu phi VCX'!$A$8:$A$33,0),MATCH(AC219,'[1]Bieu phi VCX'!$D$7:$I$7,)),INDEX('[1]Bieu phi VCX'!$J$8:$O$33,MATCH(E219,'[1]Bieu phi VCX'!$A$8:$A$33,0),MATCH(AC219,'[1]Bieu phi VCX'!$J$7:$O$7,)))</f>
        <v>0.041</v>
      </c>
      <c r="AE219" s="22" t="n">
        <f aca="false">IF(Q219="Y",[1]Parameters!$Z$2,0)</f>
        <v>0.0005</v>
      </c>
      <c r="AF219" s="22" t="n">
        <f aca="false">IF(R219="Y", INDEX('[1]Bieu phi VCX'!$R$8:$W$33,MATCH(E219,'[1]Bieu phi VCX'!$A$8:$A$33,0),MATCH(AC219,'[1]Bieu phi VCX'!$R$7:$V$7,0)), 0)</f>
        <v>0.002</v>
      </c>
      <c r="AG219" s="19" t="n">
        <f aca="false">VLOOKUP(S219,[1]Parameters!$F$2:$G$5,2,0)</f>
        <v>0</v>
      </c>
      <c r="AH219" s="22" t="n">
        <f aca="false">IF(T219="Y", INDEX('[1]Bieu phi VCX'!$X$8:$AB$33,MATCH(E219,'[1]Bieu phi VCX'!$A$8:$A$33,0),MATCH(AC219,'[1]Bieu phi VCX'!$X$7:$AB$7,0)),0)</f>
        <v>0.0025</v>
      </c>
      <c r="AI219" s="23" t="n">
        <f aca="false">IF(U219="Y",INDEX('[1]Bieu phi VCX'!$AJ$8:$AL$33,MATCH(E219,'[1]Bieu phi VCX'!$A$8:$A$33,0),MATCH(VLOOKUP(F219,[1]Parameters!$I$2:$J$4,2),'[1]Bieu phi VCX'!$AJ$7:$AL$7,0))-AD219, 0)</f>
        <v>0.009</v>
      </c>
      <c r="AJ219" s="0" t="n">
        <f aca="false">IF(V219="Y",[1]Parameters!$AA$2,1)</f>
        <v>1.5</v>
      </c>
      <c r="AK219" s="22" t="n">
        <f aca="false">IF(W219="Y", INDEX('[1]Bieu phi VCX'!$AE$8:$AE$33,MATCH(E219,'[1]Bieu phi VCX'!$A$8:$A$33,0),0),0)</f>
        <v>0.0025</v>
      </c>
      <c r="AL219" s="22" t="n">
        <f aca="false">IF(X219="Y",IF(AB219&lt;120,IF(OR(E219='[1]Bieu phi VCX'!$A$24,E219='[1]Bieu phi VCX'!$A$25,E219='[1]Bieu phi VCX'!$A$27),0.2%,IF(OR(AND(OR(H219="SEDAN",H219="HATCHBACK"),J219&gt;[1]Parameters!$AB$2),AND(OR(H219="SEDAN",H219="HATCHBACK"),I219="GERMANY")),INDEX('[1]Bieu phi VCX'!$AF$8:$AF$33,MATCH(E219,'[1]Bieu phi VCX'!$A$8:$A$33,0),0),INDEX('[1]Bieu phi VCX'!$AG$8:$AG$33,MATCH(E219,'[1]Bieu phi VCX'!$A$8:$A$33,0),0))),INDEX('[1]Bieu phi VCX'!$AH$8:$AH$33,MATCH(E219,'[1]Bieu phi VCX'!$A$8:$A$33,0),0)),0)</f>
        <v>0.0005</v>
      </c>
      <c r="AM219" s="22" t="n">
        <f aca="false">IF(Y219="Y",IF(P219-O219&gt;[1]Parameters!$AC$2,1.5%*15/365,1.5%*(P219-O219)/365),0)</f>
        <v>0.000616438356164384</v>
      </c>
      <c r="AN219" s="24" t="n">
        <f aca="false">IF(Z219="Y",[1]Parameters!$AD$2,0)</f>
        <v>0.003</v>
      </c>
      <c r="AO219" s="25" t="n">
        <f aca="false">IF(P219&lt;=AA219,VLOOKUP(DATEDIF(O219,P219,"m"),[1]Parameters!$L$2:$M$6,2,1),(DATEDIF(O219,P219,"m")+1)/12)</f>
        <v>1</v>
      </c>
      <c r="AP219" s="26" t="n">
        <f aca="false">(AJ219*(SUM(AD219,AE219,AF219,AH219,AI219,AK219,AL219,AN219)*K219+AG219)+AM219*K219)*AO219</f>
        <v>9211643.83561644</v>
      </c>
      <c r="AQ219" s="27" t="s">
        <v>607</v>
      </c>
    </row>
    <row r="220" customFormat="false" ht="13.8" hidden="false" customHeight="false" outlineLevel="0" collapsed="false">
      <c r="A220" s="17"/>
      <c r="B220" s="17" t="s">
        <v>610</v>
      </c>
      <c r="C220" s="0" t="s">
        <v>520</v>
      </c>
      <c r="D220" s="17" t="s">
        <v>537</v>
      </c>
      <c r="E220" s="18" t="s">
        <v>629</v>
      </c>
      <c r="F220" s="19" t="n">
        <v>0</v>
      </c>
      <c r="G220" s="18" t="s">
        <v>602</v>
      </c>
      <c r="H220" s="18" t="s">
        <v>157</v>
      </c>
      <c r="I220" s="18" t="s">
        <v>604</v>
      </c>
      <c r="J220" s="19" t="n">
        <v>400000000</v>
      </c>
      <c r="K220" s="19" t="n">
        <v>100000000</v>
      </c>
      <c r="L220" s="0" t="n">
        <v>2010</v>
      </c>
      <c r="M220" s="20" t="n">
        <v>40179</v>
      </c>
      <c r="N220" s="20" t="n">
        <v>43831</v>
      </c>
      <c r="O220" s="20" t="n">
        <v>43831</v>
      </c>
      <c r="P220" s="20" t="n">
        <v>44196</v>
      </c>
      <c r="Q220" s="21" t="s">
        <v>605</v>
      </c>
      <c r="R220" s="21" t="s">
        <v>605</v>
      </c>
      <c r="S220" s="19" t="s">
        <v>606</v>
      </c>
      <c r="T220" s="21" t="s">
        <v>605</v>
      </c>
      <c r="U220" s="21" t="s">
        <v>605</v>
      </c>
      <c r="V220" s="21" t="s">
        <v>605</v>
      </c>
      <c r="W220" s="21" t="s">
        <v>605</v>
      </c>
      <c r="X220" s="21" t="s">
        <v>605</v>
      </c>
      <c r="Y220" s="21" t="s">
        <v>605</v>
      </c>
      <c r="Z220" s="21" t="s">
        <v>605</v>
      </c>
      <c r="AA220" s="20" t="n">
        <f aca="false">DATE(YEAR(O220)+1,MONTH(O220),DAY(O220))</f>
        <v>44197</v>
      </c>
      <c r="AB220" s="0" t="n">
        <f aca="false">IF(G220="Trong nước", DATEDIF(DATE(YEAR(M220),MONTH(M220),1),DATE(YEAR(N220),MONTH(N220),1),"m"), DATEDIF(DATE(L220,1,1),DATE(YEAR(N220),MONTH(N220),1),"m"))</f>
        <v>120</v>
      </c>
      <c r="AC220" s="0" t="str">
        <f aca="false">VLOOKUP(AB220,[1]Parameters!$A$2:$B$6,2,1)</f>
        <v>&gt;=120</v>
      </c>
      <c r="AD220" s="22" t="n">
        <f aca="false">IF(J220&lt;=[1]Parameters!$Y$2,INDEX('[1]Bieu phi VCX'!$D$8:$N$33,MATCH(E220,'[1]Bieu phi VCX'!$A$8:$A$33,0),MATCH(AC220,'[1]Bieu phi VCX'!$D$7:$I$7,)),INDEX('[1]Bieu phi VCX'!$J$8:$O$33,MATCH(E220,'[1]Bieu phi VCX'!$A$8:$A$33,0),MATCH(AC220,'[1]Bieu phi VCX'!$J$7:$O$7,)))</f>
        <v>0.044</v>
      </c>
      <c r="AE220" s="22" t="n">
        <f aca="false">IF(Q220="Y",[1]Parameters!$Z$2,0)</f>
        <v>0.0005</v>
      </c>
      <c r="AF220" s="22" t="n">
        <f aca="false">IF(R220="Y", INDEX('[1]Bieu phi VCX'!$R$8:$W$33,MATCH(E220,'[1]Bieu phi VCX'!$A$8:$A$33,0),MATCH(AC220,'[1]Bieu phi VCX'!$R$7:$V$7,0)), 0)</f>
        <v>0.003</v>
      </c>
      <c r="AG220" s="19" t="n">
        <f aca="false">VLOOKUP(S220,[1]Parameters!$F$2:$G$5,2,0)</f>
        <v>0</v>
      </c>
      <c r="AH220" s="22" t="n">
        <f aca="false">IF(T220="Y", INDEX('[1]Bieu phi VCX'!$X$8:$AB$33,MATCH(E220,'[1]Bieu phi VCX'!$A$8:$A$33,0),MATCH(AC220,'[1]Bieu phi VCX'!$X$7:$AB$7,0)),0)</f>
        <v>0.0035</v>
      </c>
      <c r="AI220" s="23" t="n">
        <f aca="false">IF(U220="Y",INDEX('[1]Bieu phi VCX'!$AJ$8:$AL$33,MATCH(E220,'[1]Bieu phi VCX'!$A$8:$A$33,0),MATCH(VLOOKUP(F220,[1]Parameters!$I$2:$J$4,2),'[1]Bieu phi VCX'!$AJ$7:$AL$7,0))-AD220, 0)</f>
        <v>0.00600000000000001</v>
      </c>
      <c r="AJ220" s="0" t="n">
        <f aca="false">IF(V220="Y",[1]Parameters!$AA$2,1)</f>
        <v>1.5</v>
      </c>
      <c r="AK220" s="22" t="n">
        <f aca="false">IF(W220="Y", INDEX('[1]Bieu phi VCX'!$AE$8:$AE$33,MATCH(E220,'[1]Bieu phi VCX'!$A$8:$A$33,0),0),0)</f>
        <v>0.0025</v>
      </c>
      <c r="AL220" s="22" t="n">
        <f aca="false">IF(X220="Y",IF(AB220&lt;120,IF(OR(E220='[1]Bieu phi VCX'!$A$24,E220='[1]Bieu phi VCX'!$A$25,E220='[1]Bieu phi VCX'!$A$27),0.2%,IF(OR(AND(OR(H220="SEDAN",H220="HATCHBACK"),J220&gt;[1]Parameters!$AB$2),AND(OR(H220="SEDAN",H220="HATCHBACK"),I220="GERMANY")),INDEX('[1]Bieu phi VCX'!$AF$8:$AF$33,MATCH(E220,'[1]Bieu phi VCX'!$A$8:$A$33,0),0),INDEX('[1]Bieu phi VCX'!$AG$8:$AG$33,MATCH(E220,'[1]Bieu phi VCX'!$A$8:$A$33,0),0))),INDEX('[1]Bieu phi VCX'!$AH$8:$AH$33,MATCH(E220,'[1]Bieu phi VCX'!$A$8:$A$33,0),0)),0)</f>
        <v>0.0015</v>
      </c>
      <c r="AM220" s="22" t="n">
        <f aca="false">IF(Y220="Y",IF(P220-O220&gt;[1]Parameters!$AC$2,1.5%*15/365,1.5%*(P220-O220)/365),0)</f>
        <v>0.000616438356164384</v>
      </c>
      <c r="AN220" s="24" t="n">
        <f aca="false">IF(Z220="Y",[1]Parameters!$AD$2,0)</f>
        <v>0.003</v>
      </c>
      <c r="AO220" s="25" t="n">
        <f aca="false">IF(P220&lt;=AA220,VLOOKUP(DATEDIF(O220,P220,"m"),[1]Parameters!$L$2:$M$6,2,1),(DATEDIF(O220,P220,"m")+1)/12)</f>
        <v>1</v>
      </c>
      <c r="AP220" s="26" t="n">
        <f aca="false">(AJ220*(SUM(AD220,AE220,AF220,AH220,AI220,AK220,AL220,AN220)*K220+AG220)+AM220*K220)*AO220</f>
        <v>9661643.83561644</v>
      </c>
      <c r="AQ220" s="27" t="s">
        <v>607</v>
      </c>
    </row>
    <row r="221" customFormat="false" ht="13.8" hidden="false" customHeight="false" outlineLevel="0" collapsed="false">
      <c r="A221" s="17"/>
      <c r="B221" s="17" t="s">
        <v>611</v>
      </c>
      <c r="C221" s="0" t="s">
        <v>520</v>
      </c>
      <c r="D221" s="17" t="s">
        <v>537</v>
      </c>
      <c r="E221" s="18" t="s">
        <v>629</v>
      </c>
      <c r="F221" s="19" t="n">
        <v>0</v>
      </c>
      <c r="G221" s="18" t="s">
        <v>602</v>
      </c>
      <c r="H221" s="18" t="s">
        <v>157</v>
      </c>
      <c r="I221" s="18" t="s">
        <v>604</v>
      </c>
      <c r="J221" s="19" t="n">
        <v>400000000</v>
      </c>
      <c r="K221" s="19" t="n">
        <v>400000000</v>
      </c>
      <c r="L221" s="0" t="n">
        <v>2005</v>
      </c>
      <c r="M221" s="20" t="n">
        <v>38353</v>
      </c>
      <c r="N221" s="20" t="n">
        <v>43831</v>
      </c>
      <c r="O221" s="20" t="n">
        <v>43831</v>
      </c>
      <c r="P221" s="20" t="n">
        <v>44196</v>
      </c>
      <c r="Q221" s="21" t="s">
        <v>605</v>
      </c>
      <c r="R221" s="21" t="s">
        <v>605</v>
      </c>
      <c r="S221" s="19" t="n">
        <v>9000000</v>
      </c>
      <c r="T221" s="21" t="s">
        <v>605</v>
      </c>
      <c r="U221" s="21" t="s">
        <v>605</v>
      </c>
      <c r="V221" s="21" t="s">
        <v>605</v>
      </c>
      <c r="W221" s="21" t="s">
        <v>605</v>
      </c>
      <c r="X221" s="21" t="s">
        <v>605</v>
      </c>
      <c r="Y221" s="21" t="s">
        <v>605</v>
      </c>
      <c r="Z221" s="21" t="s">
        <v>605</v>
      </c>
      <c r="AA221" s="20" t="n">
        <f aca="false">DATE(YEAR(O221)+1,MONTH(O221),DAY(O221))</f>
        <v>44197</v>
      </c>
      <c r="AB221" s="0" t="n">
        <f aca="false">IF(G221="Trong nước", DATEDIF(DATE(YEAR(M221),MONTH(M221),1),DATE(YEAR(N221),MONTH(N221),1),"m"), DATEDIF(DATE(L221,1,1),DATE(YEAR(N221),MONTH(N221),1),"m"))</f>
        <v>180</v>
      </c>
      <c r="AC221" s="0" t="str">
        <f aca="false">VLOOKUP(AB221,[1]Parameters!$A$2:$B$7,2,1)</f>
        <v>&gt;=180</v>
      </c>
      <c r="AD221" s="22" t="n">
        <f aca="false">IF(J221&lt;=[1]Parameters!$Y$2,INDEX('[1]Bieu phi VCX'!$D$8:$N$33,MATCH(E221,'[1]Bieu phi VCX'!$A$8:$A$33,0),MATCH(AC221,'[1]Bieu phi VCX'!$D$7:$I$7,)),INDEX('[1]Bieu phi VCX'!$J$8:$O$33,MATCH(E221,'[1]Bieu phi VCX'!$A$8:$A$33,0),MATCH(AC221,'[1]Bieu phi VCX'!$J$7:$O$7,)))</f>
        <v>0.044</v>
      </c>
      <c r="AE221" s="22" t="n">
        <f aca="false">IF(Q221="Y",[1]Parameters!$Z$2,0)</f>
        <v>0.0005</v>
      </c>
      <c r="AF221" s="22" t="n">
        <f aca="false">IF(R221="Y", INDEX('[1]Bieu phi VCX'!$R$8:$W$33,MATCH(E221,'[1]Bieu phi VCX'!$A$8:$A$33,0),MATCH(AC221,'[1]Bieu phi VCX'!$R$7:$W$7,0)), 0)</f>
        <v>0.004</v>
      </c>
      <c r="AG221" s="19" t="n">
        <f aca="false">VLOOKUP(S221,[1]Parameters!$F$2:$G$5,2,0)</f>
        <v>1400000</v>
      </c>
      <c r="AH221" s="22" t="n">
        <f aca="false">IF(T221="Y", INDEX('[1]Bieu phi VCX'!$X$8:$AC$33,MATCH(E221,'[1]Bieu phi VCX'!$A$8:$A$33,0),MATCH(AC221,'[1]Bieu phi VCX'!$X$7:$AC$7,0)),0)</f>
        <v>0.0035</v>
      </c>
      <c r="AI221" s="23" t="n">
        <f aca="false">IF(U221="Y",INDEX('[1]Bieu phi VCX'!$AJ$8:$AL$33,MATCH(E221,'[1]Bieu phi VCX'!$A$8:$A$33,0),MATCH(VLOOKUP(F221,[1]Parameters!$I$2:$J$4,2),'[1]Bieu phi VCX'!$AJ$7:$AL$7,0))-AD221, 0)</f>
        <v>0.00600000000000001</v>
      </c>
      <c r="AJ221" s="0" t="n">
        <f aca="false">IF(V221="Y",[1]Parameters!$AA$2,1)</f>
        <v>1.5</v>
      </c>
      <c r="AK221" s="22" t="n">
        <f aca="false">IF(W221="Y", INDEX('[1]Bieu phi VCX'!$AE$8:$AE$33,MATCH(E221,'[1]Bieu phi VCX'!$A$8:$A$33,0),0),0)</f>
        <v>0.0025</v>
      </c>
      <c r="AL221" s="22" t="n">
        <f aca="false">IF(X221="Y",IF(AB221&lt;120,IF(OR(E221='[1]Bieu phi VCX'!$A$24,E221='[1]Bieu phi VCX'!$A$25,E221='[1]Bieu phi VCX'!$A$27),0.2%,IF(OR(AND(OR(H221="SEDAN",H221="HATCHBACK"),J221&gt;[1]Parameters!$AB$2),AND(OR(H221="SEDAN",H221="HATCHBACK"),I221="GERMANY")),INDEX('[1]Bieu phi VCX'!$AF$8:$AF$33,MATCH(E221,'[1]Bieu phi VCX'!$A$8:$A$33,0),0),INDEX('[1]Bieu phi VCX'!$AG$8:$AG$33,MATCH(E221,'[1]Bieu phi VCX'!$A$8:$A$33,0),0))),INDEX('[1]Bieu phi VCX'!$AH$8:$AH$33,MATCH(E221,'[1]Bieu phi VCX'!$A$8:$A$33,0),0)),0)</f>
        <v>0.0015</v>
      </c>
      <c r="AM221" s="22" t="n">
        <f aca="false">IF(Y221="Y",IF(P221-O221&gt;[1]Parameters!$AC$2,1.5%*15/365,1.5%*(P221-O221)/365),0)</f>
        <v>0.000616438356164384</v>
      </c>
      <c r="AN221" s="24" t="n">
        <f aca="false">IF(Z221="Y",[1]Parameters!$AD$2,0)</f>
        <v>0.003</v>
      </c>
      <c r="AO221" s="25" t="n">
        <f aca="false">IF(P221&lt;=AA221,VLOOKUP(DATEDIF(O221,P221,"m"),[1]Parameters!$L$2:$M$6,2,1),(DATEDIF(O221,P221,"m")+1)/12)</f>
        <v>1</v>
      </c>
      <c r="AP221" s="26" t="n">
        <f aca="false">(AJ221*(SUM(AD221,AE221,AF221,AH221,AI221,AK221,AL221,AN221)*K221+AG221)+AM221*K221)*AO221</f>
        <v>41346575.3424658</v>
      </c>
      <c r="AQ221" s="27" t="s">
        <v>607</v>
      </c>
    </row>
    <row r="222" customFormat="false" ht="13.8" hidden="false" customHeight="false" outlineLevel="0" collapsed="false">
      <c r="A222" s="17" t="s">
        <v>613</v>
      </c>
      <c r="B222" s="17" t="s">
        <v>600</v>
      </c>
      <c r="C222" s="0" t="s">
        <v>520</v>
      </c>
      <c r="D222" s="17" t="s">
        <v>537</v>
      </c>
      <c r="E222" s="18" t="s">
        <v>629</v>
      </c>
      <c r="F222" s="19" t="n">
        <v>0</v>
      </c>
      <c r="G222" s="18" t="s">
        <v>602</v>
      </c>
      <c r="H222" s="18" t="s">
        <v>157</v>
      </c>
      <c r="I222" s="18" t="s">
        <v>604</v>
      </c>
      <c r="J222" s="19" t="n">
        <v>410000000</v>
      </c>
      <c r="K222" s="19" t="n">
        <v>400000000</v>
      </c>
      <c r="L222" s="0" t="n">
        <v>2020</v>
      </c>
      <c r="M222" s="20" t="n">
        <v>43831</v>
      </c>
      <c r="N222" s="20" t="n">
        <v>43831</v>
      </c>
      <c r="O222" s="20" t="n">
        <v>43831</v>
      </c>
      <c r="P222" s="20" t="n">
        <v>44196</v>
      </c>
      <c r="Q222" s="21" t="s">
        <v>605</v>
      </c>
      <c r="R222" s="21" t="s">
        <v>605</v>
      </c>
      <c r="S222" s="19" t="s">
        <v>606</v>
      </c>
      <c r="T222" s="21" t="s">
        <v>605</v>
      </c>
      <c r="U222" s="21" t="s">
        <v>605</v>
      </c>
      <c r="V222" s="21" t="s">
        <v>605</v>
      </c>
      <c r="W222" s="21" t="s">
        <v>605</v>
      </c>
      <c r="X222" s="21" t="s">
        <v>605</v>
      </c>
      <c r="Y222" s="21" t="s">
        <v>605</v>
      </c>
      <c r="Z222" s="21" t="s">
        <v>605</v>
      </c>
      <c r="AA222" s="20" t="n">
        <f aca="false">DATE(YEAR(O222)+1,MONTH(O222),DAY(O222))</f>
        <v>44197</v>
      </c>
      <c r="AB222" s="0" t="n">
        <f aca="false">IF(G222="Trong nước", DATEDIF(DATE(YEAR(M222),MONTH(M222),1),DATE(YEAR(N222),MONTH(N222),1),"m"), DATEDIF(DATE(L222,1,1),DATE(YEAR(N222),MONTH(N222),1),"m"))</f>
        <v>0</v>
      </c>
      <c r="AC222" s="0" t="str">
        <f aca="false">VLOOKUP(AB222,[1]Parameters!$A$2:$B$6,2,1)</f>
        <v>&lt;6</v>
      </c>
      <c r="AD222" s="22" t="n">
        <f aca="false">IF(J222&lt;=[1]Parameters!$Y$2,INDEX('[1]Bieu phi VCX'!$D$8:$N$33,MATCH(E222,'[1]Bieu phi VCX'!$A$8:$A$33,0),MATCH(AC222,'[1]Bieu phi VCX'!$D$7:$I$7,)),INDEX('[1]Bieu phi VCX'!$J$8:$O$33,MATCH(E222,'[1]Bieu phi VCX'!$A$8:$A$33,0),MATCH(AC222,'[1]Bieu phi VCX'!$J$7:$O$7,)))</f>
        <v>0.015</v>
      </c>
      <c r="AE222" s="22" t="n">
        <f aca="false">IF(Q222="Y",[1]Parameters!$Z$2,0)</f>
        <v>0.0005</v>
      </c>
      <c r="AF222" s="22" t="n">
        <f aca="false">IF(R222="Y", INDEX('[1]Bieu phi VCX'!$R$8:$W$33,MATCH(E222,'[1]Bieu phi VCX'!$A$8:$A$33,0),MATCH(AC222,'[1]Bieu phi VCX'!$R$7:$V$7,0)), 0)</f>
        <v>0</v>
      </c>
      <c r="AG222" s="19" t="n">
        <f aca="false">VLOOKUP(S222,[1]Parameters!$F$2:$G$5,2,0)</f>
        <v>0</v>
      </c>
      <c r="AH222" s="22" t="n">
        <f aca="false">IF(T222="Y", INDEX('[1]Bieu phi VCX'!$X$8:$AB$33,MATCH(E222,'[1]Bieu phi VCX'!$A$8:$A$33,0),MATCH(AC222,'[1]Bieu phi VCX'!$X$7:$AB$7,0)),0)</f>
        <v>0.001</v>
      </c>
      <c r="AI222" s="23" t="n">
        <f aca="false">IF(U222="Y",INDEX('[1]Bieu phi VCX'!$AJ$8:$AL$33,MATCH(E222,'[1]Bieu phi VCX'!$A$8:$A$33,0),MATCH(VLOOKUP(F222,[1]Parameters!$I$2:$J$4,2),'[1]Bieu phi VCX'!$AJ$7:$AL$7,0))-AD222, 0)</f>
        <v>0.035</v>
      </c>
      <c r="AJ222" s="0" t="n">
        <f aca="false">IF(V222="Y",[1]Parameters!$AA$2,1)</f>
        <v>1.5</v>
      </c>
      <c r="AK222" s="22" t="n">
        <f aca="false">IF(W222="Y", INDEX('[1]Bieu phi VCX'!$AE$8:$AE$33,MATCH(E222,'[1]Bieu phi VCX'!$A$8:$A$33,0),0),0)</f>
        <v>0.0025</v>
      </c>
      <c r="AL222" s="22" t="n">
        <f aca="false">IF(X222="Y",IF(AB222&lt;120,IF(OR(E222='[1]Bieu phi VCX'!$A$24,E222='[1]Bieu phi VCX'!$A$25,E222='[1]Bieu phi VCX'!$A$27),0.2%,IF(OR(AND(OR(H222="SEDAN",H222="HATCHBACK"),J222&gt;[1]Parameters!$AB$2),AND(OR(H222="SEDAN",H222="HATCHBACK"),I222="GERMANY")),INDEX('[1]Bieu phi VCX'!$AF$8:$AF$33,MATCH(E222,'[1]Bieu phi VCX'!$A$8:$A$33,0),0),INDEX('[1]Bieu phi VCX'!$AG$8:$AG$33,MATCH(E222,'[1]Bieu phi VCX'!$A$8:$A$33,0),0))),INDEX('[1]Bieu phi VCX'!$AH$8:$AH$33,MATCH(E222,'[1]Bieu phi VCX'!$A$8:$A$33,0),0)),0)</f>
        <v>0.0005</v>
      </c>
      <c r="AM222" s="22" t="n">
        <f aca="false">IF(Y222="Y",IF(P222-O222&gt;[1]Parameters!$AC$2,1.5%*15/365,1.5%*(P222-O222)/365),0)</f>
        <v>0.000616438356164384</v>
      </c>
      <c r="AN222" s="24" t="n">
        <f aca="false">IF(Z222="Y",[1]Parameters!$AD$2,0)</f>
        <v>0.003</v>
      </c>
      <c r="AO222" s="25" t="n">
        <f aca="false">IF(P222&lt;=AA222,VLOOKUP(DATEDIF(O222,P222,"m"),[1]Parameters!$L$2:$M$6,2,1),(DATEDIF(O222,P222,"m")+1)/12)</f>
        <v>1</v>
      </c>
      <c r="AP222" s="26" t="n">
        <f aca="false">(AJ222*(SUM(AD222,AE222,AF222,AH222,AI222,AK222,AL222,AN222)*K222+AG222)+AM222*K222)*AO222</f>
        <v>34746575.3424658</v>
      </c>
      <c r="AQ222" s="27" t="s">
        <v>607</v>
      </c>
    </row>
    <row r="223" customFormat="false" ht="13.8" hidden="false" customHeight="false" outlineLevel="0" collapsed="false">
      <c r="A223" s="17"/>
      <c r="B223" s="17" t="s">
        <v>608</v>
      </c>
      <c r="C223" s="0" t="s">
        <v>520</v>
      </c>
      <c r="D223" s="17" t="s">
        <v>537</v>
      </c>
      <c r="E223" s="18" t="s">
        <v>629</v>
      </c>
      <c r="F223" s="19" t="n">
        <v>0</v>
      </c>
      <c r="G223" s="18" t="s">
        <v>602</v>
      </c>
      <c r="H223" s="18" t="s">
        <v>157</v>
      </c>
      <c r="I223" s="18" t="s">
        <v>604</v>
      </c>
      <c r="J223" s="19" t="n">
        <v>500000000</v>
      </c>
      <c r="K223" s="19" t="n">
        <v>400000000</v>
      </c>
      <c r="L223" s="0" t="n">
        <v>2017</v>
      </c>
      <c r="M223" s="20" t="n">
        <v>42736</v>
      </c>
      <c r="N223" s="20" t="n">
        <v>43831</v>
      </c>
      <c r="O223" s="20" t="n">
        <v>43831</v>
      </c>
      <c r="P223" s="20" t="n">
        <v>44196</v>
      </c>
      <c r="Q223" s="21" t="s">
        <v>605</v>
      </c>
      <c r="R223" s="21" t="s">
        <v>605</v>
      </c>
      <c r="S223" s="19" t="s">
        <v>606</v>
      </c>
      <c r="T223" s="21" t="s">
        <v>605</v>
      </c>
      <c r="U223" s="21" t="s">
        <v>605</v>
      </c>
      <c r="V223" s="21" t="s">
        <v>605</v>
      </c>
      <c r="W223" s="21" t="s">
        <v>605</v>
      </c>
      <c r="X223" s="21" t="s">
        <v>605</v>
      </c>
      <c r="Y223" s="21" t="s">
        <v>605</v>
      </c>
      <c r="Z223" s="21" t="s">
        <v>605</v>
      </c>
      <c r="AA223" s="20" t="n">
        <f aca="false">DATE(YEAR(O223)+1,MONTH(O223),DAY(O223))</f>
        <v>44197</v>
      </c>
      <c r="AB223" s="0" t="n">
        <f aca="false">IF(G223="Trong nước", DATEDIF(DATE(YEAR(M223),MONTH(M223),1),DATE(YEAR(N223),MONTH(N223),1),"m"), DATEDIF(DATE(L223,1,1),DATE(YEAR(N223),MONTH(N223),1),"m"))</f>
        <v>36</v>
      </c>
      <c r="AC223" s="0" t="str">
        <f aca="false">VLOOKUP(AB223,[1]Parameters!$A$2:$B$6,2,1)</f>
        <v>36-72</v>
      </c>
      <c r="AD223" s="22" t="n">
        <f aca="false">IF(J223&lt;=[1]Parameters!$Y$2,INDEX('[1]Bieu phi VCX'!$D$8:$N$33,MATCH(E223,'[1]Bieu phi VCX'!$A$8:$A$33,0),MATCH(AC223,'[1]Bieu phi VCX'!$D$7:$I$7,)),INDEX('[1]Bieu phi VCX'!$J$8:$O$33,MATCH(E223,'[1]Bieu phi VCX'!$A$8:$A$33,0),MATCH(AC223,'[1]Bieu phi VCX'!$J$7:$O$7,)))</f>
        <v>0.016</v>
      </c>
      <c r="AE223" s="22" t="n">
        <f aca="false">IF(Q223="Y",[1]Parameters!$Z$2,0)</f>
        <v>0.0005</v>
      </c>
      <c r="AF223" s="22" t="n">
        <f aca="false">IF(R223="Y", INDEX('[1]Bieu phi VCX'!$R$8:$W$33,MATCH(E223,'[1]Bieu phi VCX'!$A$8:$A$33,0),MATCH(AC223,'[1]Bieu phi VCX'!$R$7:$V$7,0)), 0)</f>
        <v>0.001</v>
      </c>
      <c r="AG223" s="19" t="n">
        <f aca="false">VLOOKUP(S223,[1]Parameters!$F$2:$G$5,2,0)</f>
        <v>0</v>
      </c>
      <c r="AH223" s="22" t="n">
        <f aca="false">IF(T223="Y", INDEX('[1]Bieu phi VCX'!$X$8:$AB$33,MATCH(E223,'[1]Bieu phi VCX'!$A$8:$A$33,0),MATCH(AC223,'[1]Bieu phi VCX'!$X$7:$AB$7,0)),0)</f>
        <v>0.0015</v>
      </c>
      <c r="AI223" s="23" t="n">
        <f aca="false">IF(U223="Y",INDEX('[1]Bieu phi VCX'!$AJ$8:$AL$33,MATCH(E223,'[1]Bieu phi VCX'!$A$8:$A$33,0),MATCH(VLOOKUP(F223,[1]Parameters!$I$2:$J$4,2),'[1]Bieu phi VCX'!$AJ$7:$AL$7,0))-AD223, 0)</f>
        <v>0.034</v>
      </c>
      <c r="AJ223" s="0" t="n">
        <f aca="false">IF(V223="Y",[1]Parameters!$AA$2,1)</f>
        <v>1.5</v>
      </c>
      <c r="AK223" s="22" t="n">
        <f aca="false">IF(W223="Y", INDEX('[1]Bieu phi VCX'!$AE$8:$AE$33,MATCH(E223,'[1]Bieu phi VCX'!$A$8:$A$33,0),0),0)</f>
        <v>0.0025</v>
      </c>
      <c r="AL223" s="22" t="n">
        <f aca="false">IF(X223="Y",IF(AB223&lt;120,IF(OR(E223='[1]Bieu phi VCX'!$A$24,E223='[1]Bieu phi VCX'!$A$25,E223='[1]Bieu phi VCX'!$A$27),0.2%,IF(OR(AND(OR(H223="SEDAN",H223="HATCHBACK"),J223&gt;[1]Parameters!$AB$2),AND(OR(H223="SEDAN",H223="HATCHBACK"),I223="GERMANY")),INDEX('[1]Bieu phi VCX'!$AF$8:$AF$33,MATCH(E223,'[1]Bieu phi VCX'!$A$8:$A$33,0),0),INDEX('[1]Bieu phi VCX'!$AG$8:$AG$33,MATCH(E223,'[1]Bieu phi VCX'!$A$8:$A$33,0),0))),INDEX('[1]Bieu phi VCX'!$AH$8:$AH$33,MATCH(E223,'[1]Bieu phi VCX'!$A$8:$A$33,0),0)),0)</f>
        <v>0.0005</v>
      </c>
      <c r="AM223" s="22" t="n">
        <f aca="false">IF(Y223="Y",IF(P223-O223&gt;[1]Parameters!$AC$2,1.5%*15/365,1.5%*(P223-O223)/365),0)</f>
        <v>0.000616438356164384</v>
      </c>
      <c r="AN223" s="24" t="n">
        <f aca="false">IF(Z223="Y",[1]Parameters!$AD$2,0)</f>
        <v>0.003</v>
      </c>
      <c r="AO223" s="25" t="n">
        <f aca="false">IF(P223&lt;=AA223,VLOOKUP(DATEDIF(O223,P223,"m"),[1]Parameters!$L$2:$M$6,2,1),(DATEDIF(O223,P223,"m")+1)/12)</f>
        <v>1</v>
      </c>
      <c r="AP223" s="26" t="n">
        <f aca="false">(AJ223*(SUM(AD223,AE223,AF223,AH223,AI223,AK223,AL223,AN223)*K223+AG223)+AM223*K223)*AO223</f>
        <v>35646575.3424658</v>
      </c>
      <c r="AQ223" s="27" t="s">
        <v>607</v>
      </c>
    </row>
    <row r="224" customFormat="false" ht="13.8" hidden="false" customHeight="false" outlineLevel="0" collapsed="false">
      <c r="A224" s="17"/>
      <c r="B224" s="17" t="s">
        <v>609</v>
      </c>
      <c r="C224" s="0" t="s">
        <v>520</v>
      </c>
      <c r="D224" s="17" t="s">
        <v>537</v>
      </c>
      <c r="E224" s="18" t="s">
        <v>629</v>
      </c>
      <c r="F224" s="19" t="n">
        <v>0</v>
      </c>
      <c r="G224" s="18" t="s">
        <v>602</v>
      </c>
      <c r="H224" s="18" t="s">
        <v>157</v>
      </c>
      <c r="I224" s="18" t="s">
        <v>604</v>
      </c>
      <c r="J224" s="19" t="n">
        <v>450000000</v>
      </c>
      <c r="K224" s="19" t="n">
        <v>400000000</v>
      </c>
      <c r="L224" s="0" t="n">
        <v>2014</v>
      </c>
      <c r="M224" s="20" t="n">
        <v>41640</v>
      </c>
      <c r="N224" s="20" t="n">
        <v>43831</v>
      </c>
      <c r="O224" s="20" t="n">
        <v>43831</v>
      </c>
      <c r="P224" s="20" t="n">
        <v>44196</v>
      </c>
      <c r="Q224" s="21" t="s">
        <v>605</v>
      </c>
      <c r="R224" s="21" t="s">
        <v>605</v>
      </c>
      <c r="S224" s="19" t="s">
        <v>606</v>
      </c>
      <c r="T224" s="21" t="s">
        <v>605</v>
      </c>
      <c r="U224" s="21" t="s">
        <v>605</v>
      </c>
      <c r="V224" s="21" t="s">
        <v>605</v>
      </c>
      <c r="W224" s="21" t="s">
        <v>605</v>
      </c>
      <c r="X224" s="21" t="s">
        <v>605</v>
      </c>
      <c r="Y224" s="21" t="s">
        <v>605</v>
      </c>
      <c r="Z224" s="21" t="s">
        <v>605</v>
      </c>
      <c r="AA224" s="20" t="n">
        <f aca="false">DATE(YEAR(O224)+1,MONTH(O224),DAY(O224))</f>
        <v>44197</v>
      </c>
      <c r="AB224" s="0" t="n">
        <f aca="false">IF(G224="Trong nước", DATEDIF(DATE(YEAR(M224),MONTH(M224),1),DATE(YEAR(N224),MONTH(N224),1),"m"), DATEDIF(DATE(L224,1,1),DATE(YEAR(N224),MONTH(N224),1),"m"))</f>
        <v>72</v>
      </c>
      <c r="AC224" s="0" t="str">
        <f aca="false">VLOOKUP(AB224,[1]Parameters!$A$2:$B$6,2,1)</f>
        <v>72-120</v>
      </c>
      <c r="AD224" s="22" t="n">
        <f aca="false">IF(J224&lt;=[1]Parameters!$Y$2,INDEX('[1]Bieu phi VCX'!$D$8:$N$33,MATCH(E224,'[1]Bieu phi VCX'!$A$8:$A$33,0),MATCH(AC224,'[1]Bieu phi VCX'!$D$7:$I$7,)),INDEX('[1]Bieu phi VCX'!$J$8:$O$33,MATCH(E224,'[1]Bieu phi VCX'!$A$8:$A$33,0),MATCH(AC224,'[1]Bieu phi VCX'!$J$7:$O$7,)))</f>
        <v>0.0175</v>
      </c>
      <c r="AE224" s="22" t="n">
        <f aca="false">IF(Q224="Y",[1]Parameters!$Z$2,0)</f>
        <v>0.0005</v>
      </c>
      <c r="AF224" s="22" t="n">
        <f aca="false">IF(R224="Y", INDEX('[1]Bieu phi VCX'!$R$8:$W$33,MATCH(E224,'[1]Bieu phi VCX'!$A$8:$A$33,0),MATCH(AC224,'[1]Bieu phi VCX'!$R$7:$V$7,0)), 0)</f>
        <v>0.002</v>
      </c>
      <c r="AG224" s="19" t="n">
        <f aca="false">VLOOKUP(S224,[1]Parameters!$F$2:$G$5,2,0)</f>
        <v>0</v>
      </c>
      <c r="AH224" s="22" t="n">
        <f aca="false">IF(T224="Y", INDEX('[1]Bieu phi VCX'!$X$8:$AB$33,MATCH(E224,'[1]Bieu phi VCX'!$A$8:$A$33,0),MATCH(AC224,'[1]Bieu phi VCX'!$X$7:$AB$7,0)),0)</f>
        <v>0.0025</v>
      </c>
      <c r="AI224" s="23" t="n">
        <f aca="false">IF(U224="Y",INDEX('[1]Bieu phi VCX'!$AJ$8:$AL$33,MATCH(E224,'[1]Bieu phi VCX'!$A$8:$A$33,0),MATCH(VLOOKUP(F224,[1]Parameters!$I$2:$J$4,2),'[1]Bieu phi VCX'!$AJ$7:$AL$7,0))-AD224, 0)</f>
        <v>0.0325</v>
      </c>
      <c r="AJ224" s="0" t="n">
        <f aca="false">IF(V224="Y",[1]Parameters!$AA$2,1)</f>
        <v>1.5</v>
      </c>
      <c r="AK224" s="22" t="n">
        <f aca="false">IF(W224="Y", INDEX('[1]Bieu phi VCX'!$AE$8:$AE$33,MATCH(E224,'[1]Bieu phi VCX'!$A$8:$A$33,0),0),0)</f>
        <v>0.0025</v>
      </c>
      <c r="AL224" s="22" t="n">
        <f aca="false">IF(X224="Y",IF(AB224&lt;120,IF(OR(E224='[1]Bieu phi VCX'!$A$24,E224='[1]Bieu phi VCX'!$A$25,E224='[1]Bieu phi VCX'!$A$27),0.2%,IF(OR(AND(OR(H224="SEDAN",H224="HATCHBACK"),J224&gt;[1]Parameters!$AB$2),AND(OR(H224="SEDAN",H224="HATCHBACK"),I224="GERMANY")),INDEX('[1]Bieu phi VCX'!$AF$8:$AF$33,MATCH(E224,'[1]Bieu phi VCX'!$A$8:$A$33,0),0),INDEX('[1]Bieu phi VCX'!$AG$8:$AG$33,MATCH(E224,'[1]Bieu phi VCX'!$A$8:$A$33,0),0))),INDEX('[1]Bieu phi VCX'!$AH$8:$AH$33,MATCH(E224,'[1]Bieu phi VCX'!$A$8:$A$33,0),0)),0)</f>
        <v>0.0005</v>
      </c>
      <c r="AM224" s="22" t="n">
        <f aca="false">IF(Y224="Y",IF(P224-O224&gt;[1]Parameters!$AC$2,1.5%*15/365,1.5%*(P224-O224)/365),0)</f>
        <v>0.000616438356164384</v>
      </c>
      <c r="AN224" s="24" t="n">
        <f aca="false">IF(Z224="Y",[1]Parameters!$AD$2,0)</f>
        <v>0.003</v>
      </c>
      <c r="AO224" s="25" t="n">
        <f aca="false">IF(P224&lt;=AA224,VLOOKUP(DATEDIF(O224,P224,"m"),[1]Parameters!$L$2:$M$6,2,1),(DATEDIF(O224,P224,"m")+1)/12)</f>
        <v>1</v>
      </c>
      <c r="AP224" s="26" t="n">
        <f aca="false">(AJ224*(SUM(AD224,AE224,AF224,AH224,AI224,AK224,AL224,AN224)*K224+AG224)+AM224*K224)*AO224</f>
        <v>36846575.3424658</v>
      </c>
      <c r="AQ224" s="27" t="s">
        <v>607</v>
      </c>
    </row>
    <row r="225" customFormat="false" ht="13.8" hidden="false" customHeight="false" outlineLevel="0" collapsed="false">
      <c r="A225" s="17"/>
      <c r="B225" s="17" t="s">
        <v>610</v>
      </c>
      <c r="C225" s="0" t="s">
        <v>520</v>
      </c>
      <c r="D225" s="17" t="s">
        <v>537</v>
      </c>
      <c r="E225" s="18" t="s">
        <v>629</v>
      </c>
      <c r="F225" s="19" t="n">
        <v>0</v>
      </c>
      <c r="G225" s="18" t="s">
        <v>602</v>
      </c>
      <c r="H225" s="18" t="s">
        <v>157</v>
      </c>
      <c r="I225" s="18" t="s">
        <v>604</v>
      </c>
      <c r="J225" s="19" t="n">
        <v>600000000</v>
      </c>
      <c r="K225" s="19" t="n">
        <v>400000000</v>
      </c>
      <c r="L225" s="0" t="n">
        <v>2010</v>
      </c>
      <c r="M225" s="20" t="n">
        <v>40179</v>
      </c>
      <c r="N225" s="20" t="n">
        <v>43831</v>
      </c>
      <c r="O225" s="20" t="n">
        <v>43831</v>
      </c>
      <c r="P225" s="20" t="n">
        <v>44196</v>
      </c>
      <c r="Q225" s="21" t="s">
        <v>605</v>
      </c>
      <c r="R225" s="21" t="s">
        <v>605</v>
      </c>
      <c r="S225" s="19" t="s">
        <v>606</v>
      </c>
      <c r="T225" s="21" t="s">
        <v>605</v>
      </c>
      <c r="U225" s="21" t="s">
        <v>605</v>
      </c>
      <c r="V225" s="21" t="s">
        <v>605</v>
      </c>
      <c r="W225" s="21" t="s">
        <v>605</v>
      </c>
      <c r="X225" s="21" t="s">
        <v>605</v>
      </c>
      <c r="Y225" s="21" t="s">
        <v>605</v>
      </c>
      <c r="Z225" s="21" t="s">
        <v>605</v>
      </c>
      <c r="AA225" s="20" t="n">
        <f aca="false">DATE(YEAR(O225)+1,MONTH(O225),DAY(O225))</f>
        <v>44197</v>
      </c>
      <c r="AB225" s="0" t="n">
        <f aca="false">IF(G225="Trong nước", DATEDIF(DATE(YEAR(M225),MONTH(M225),1),DATE(YEAR(N225),MONTH(N225),1),"m"), DATEDIF(DATE(L225,1,1),DATE(YEAR(N225),MONTH(N225),1),"m"))</f>
        <v>120</v>
      </c>
      <c r="AC225" s="0" t="str">
        <f aca="false">VLOOKUP(AB225,[1]Parameters!$A$2:$B$6,2,1)</f>
        <v>&gt;=120</v>
      </c>
      <c r="AD225" s="22" t="n">
        <f aca="false">IF(J225&lt;=[1]Parameters!$Y$2,INDEX('[1]Bieu phi VCX'!$D$8:$N$33,MATCH(E225,'[1]Bieu phi VCX'!$A$8:$A$33,0),MATCH(AC225,'[1]Bieu phi VCX'!$D$7:$I$7,)),INDEX('[1]Bieu phi VCX'!$J$8:$O$33,MATCH(E225,'[1]Bieu phi VCX'!$A$8:$A$33,0),MATCH(AC225,'[1]Bieu phi VCX'!$J$7:$O$7,)))</f>
        <v>0.019</v>
      </c>
      <c r="AE225" s="22" t="n">
        <f aca="false">IF(Q225="Y",[1]Parameters!$Z$2,0)</f>
        <v>0.0005</v>
      </c>
      <c r="AF225" s="22" t="n">
        <f aca="false">IF(R225="Y", INDEX('[1]Bieu phi VCX'!$R$8:$W$33,MATCH(E225,'[1]Bieu phi VCX'!$A$8:$A$33,0),MATCH(AC225,'[1]Bieu phi VCX'!$R$7:$V$7,0)), 0)</f>
        <v>0.003</v>
      </c>
      <c r="AG225" s="19" t="n">
        <f aca="false">VLOOKUP(S225,[1]Parameters!$F$2:$G$5,2,0)</f>
        <v>0</v>
      </c>
      <c r="AH225" s="22" t="n">
        <f aca="false">IF(T225="Y", INDEX('[1]Bieu phi VCX'!$X$8:$AB$33,MATCH(E225,'[1]Bieu phi VCX'!$A$8:$A$33,0),MATCH(AC225,'[1]Bieu phi VCX'!$X$7:$AB$7,0)),0)</f>
        <v>0.0035</v>
      </c>
      <c r="AI225" s="23" t="n">
        <f aca="false">IF(U225="Y",INDEX('[1]Bieu phi VCX'!$AJ$8:$AL$33,MATCH(E225,'[1]Bieu phi VCX'!$A$8:$A$33,0),MATCH(VLOOKUP(F225,[1]Parameters!$I$2:$J$4,2),'[1]Bieu phi VCX'!$AJ$7:$AL$7,0))-AD225, 0)</f>
        <v>0.031</v>
      </c>
      <c r="AJ225" s="0" t="n">
        <f aca="false">IF(V225="Y",[1]Parameters!$AA$2,1)</f>
        <v>1.5</v>
      </c>
      <c r="AK225" s="22" t="n">
        <f aca="false">IF(W225="Y", INDEX('[1]Bieu phi VCX'!$AE$8:$AE$33,MATCH(E225,'[1]Bieu phi VCX'!$A$8:$A$33,0),0),0)</f>
        <v>0.0025</v>
      </c>
      <c r="AL225" s="22" t="n">
        <f aca="false">IF(X225="Y",IF(AB225&lt;120,IF(OR(E225='[1]Bieu phi VCX'!$A$24,E225='[1]Bieu phi VCX'!$A$25,E225='[1]Bieu phi VCX'!$A$27),0.2%,IF(OR(AND(OR(H225="SEDAN",H225="HATCHBACK"),J225&gt;[1]Parameters!$AB$2),AND(OR(H225="SEDAN",H225="HATCHBACK"),I225="GERMANY")),INDEX('[1]Bieu phi VCX'!$AF$8:$AF$33,MATCH(E225,'[1]Bieu phi VCX'!$A$8:$A$33,0),0),INDEX('[1]Bieu phi VCX'!$AG$8:$AG$33,MATCH(E225,'[1]Bieu phi VCX'!$A$8:$A$33,0),0))),INDEX('[1]Bieu phi VCX'!$AH$8:$AH$33,MATCH(E225,'[1]Bieu phi VCX'!$A$8:$A$33,0),0)),0)</f>
        <v>0.0015</v>
      </c>
      <c r="AM225" s="22" t="n">
        <f aca="false">IF(Y225="Y",IF(P225-O225&gt;[1]Parameters!$AC$2,1.5%*15/365,1.5%*(P225-O225)/365),0)</f>
        <v>0.000616438356164384</v>
      </c>
      <c r="AN225" s="24" t="n">
        <f aca="false">IF(Z225="Y",[1]Parameters!$AD$2,0)</f>
        <v>0.003</v>
      </c>
      <c r="AO225" s="25" t="n">
        <f aca="false">IF(P225&lt;=AA225,VLOOKUP(DATEDIF(O225,P225,"m"),[1]Parameters!$L$2:$M$6,2,1),(DATEDIF(O225,P225,"m")+1)/12)</f>
        <v>1</v>
      </c>
      <c r="AP225" s="26" t="n">
        <f aca="false">(AJ225*(SUM(AD225,AE225,AF225,AH225,AI225,AK225,AL225,AN225)*K225+AG225)+AM225*K225)*AO225</f>
        <v>38646575.3424658</v>
      </c>
      <c r="AQ225" s="27" t="s">
        <v>607</v>
      </c>
    </row>
    <row r="226" customFormat="false" ht="13.8" hidden="false" customHeight="false" outlineLevel="0" collapsed="false">
      <c r="A226" s="17"/>
      <c r="B226" s="17" t="s">
        <v>611</v>
      </c>
      <c r="C226" s="0" t="s">
        <v>520</v>
      </c>
      <c r="D226" s="17" t="s">
        <v>537</v>
      </c>
      <c r="E226" s="18" t="s">
        <v>629</v>
      </c>
      <c r="F226" s="19" t="n">
        <v>0</v>
      </c>
      <c r="G226" s="18" t="s">
        <v>602</v>
      </c>
      <c r="H226" s="18" t="s">
        <v>157</v>
      </c>
      <c r="I226" s="18" t="s">
        <v>604</v>
      </c>
      <c r="J226" s="19" t="n">
        <v>600000000</v>
      </c>
      <c r="K226" s="19" t="n">
        <v>400000000</v>
      </c>
      <c r="L226" s="0" t="n">
        <v>2005</v>
      </c>
      <c r="M226" s="20" t="n">
        <v>38353</v>
      </c>
      <c r="N226" s="20" t="n">
        <v>43831</v>
      </c>
      <c r="O226" s="20" t="n">
        <v>43831</v>
      </c>
      <c r="P226" s="20" t="n">
        <v>44196</v>
      </c>
      <c r="Q226" s="21" t="s">
        <v>605</v>
      </c>
      <c r="R226" s="21" t="s">
        <v>605</v>
      </c>
      <c r="S226" s="19" t="n">
        <v>9000000</v>
      </c>
      <c r="T226" s="21" t="s">
        <v>605</v>
      </c>
      <c r="U226" s="21" t="s">
        <v>605</v>
      </c>
      <c r="V226" s="21" t="s">
        <v>605</v>
      </c>
      <c r="W226" s="21" t="s">
        <v>605</v>
      </c>
      <c r="X226" s="21" t="s">
        <v>605</v>
      </c>
      <c r="Y226" s="21" t="s">
        <v>605</v>
      </c>
      <c r="Z226" s="21" t="s">
        <v>605</v>
      </c>
      <c r="AA226" s="20" t="n">
        <f aca="false">DATE(YEAR(O226)+1,MONTH(O226),DAY(O226))</f>
        <v>44197</v>
      </c>
      <c r="AB226" s="0" t="n">
        <f aca="false">IF(G226="Trong nước", DATEDIF(DATE(YEAR(M226),MONTH(M226),1),DATE(YEAR(N226),MONTH(N226),1),"m"), DATEDIF(DATE(L226,1,1),DATE(YEAR(N226),MONTH(N226),1),"m"))</f>
        <v>180</v>
      </c>
      <c r="AC226" s="0" t="str">
        <f aca="false">VLOOKUP(AB226,[1]Parameters!$A$2:$B$7,2,1)</f>
        <v>&gt;=180</v>
      </c>
      <c r="AD226" s="22" t="n">
        <f aca="false">IF(J226&lt;=[1]Parameters!$Y$2,INDEX('[1]Bieu phi VCX'!$D$8:$N$33,MATCH(E226,'[1]Bieu phi VCX'!$A$8:$A$33,0),MATCH(AC226,'[1]Bieu phi VCX'!$D$7:$I$7,)),INDEX('[1]Bieu phi VCX'!$J$8:$O$33,MATCH(E226,'[1]Bieu phi VCX'!$A$8:$A$33,0),MATCH(AC226,'[1]Bieu phi VCX'!$J$7:$O$7,)))</f>
        <v>0.019</v>
      </c>
      <c r="AE226" s="22" t="n">
        <f aca="false">IF(Q226="Y",[1]Parameters!$Z$2,0)</f>
        <v>0.0005</v>
      </c>
      <c r="AF226" s="22" t="n">
        <f aca="false">IF(R226="Y", INDEX('[1]Bieu phi VCX'!$R$8:$W$33,MATCH(E226,'[1]Bieu phi VCX'!$A$8:$A$33,0),MATCH(AC226,'[1]Bieu phi VCX'!$R$7:$W$7,0)), 0)</f>
        <v>0.004</v>
      </c>
      <c r="AG226" s="19" t="n">
        <f aca="false">VLOOKUP(S226,[1]Parameters!$F$2:$G$5,2,0)</f>
        <v>1400000</v>
      </c>
      <c r="AH226" s="22" t="n">
        <f aca="false">IF(T226="Y", INDEX('[1]Bieu phi VCX'!$X$8:$AC$33,MATCH(E226,'[1]Bieu phi VCX'!$A$8:$A$33,0),MATCH(AC226,'[1]Bieu phi VCX'!$X$7:$AC$7,0)),0)</f>
        <v>0.0035</v>
      </c>
      <c r="AI226" s="23" t="n">
        <f aca="false">IF(U226="Y",INDEX('[1]Bieu phi VCX'!$AJ$8:$AL$33,MATCH(E226,'[1]Bieu phi VCX'!$A$8:$A$33,0),MATCH(VLOOKUP(F226,[1]Parameters!$I$2:$J$4,2),'[1]Bieu phi VCX'!$AJ$7:$AL$7,0))-AD226, 0)</f>
        <v>0.031</v>
      </c>
      <c r="AJ226" s="0" t="n">
        <f aca="false">IF(V226="Y",[1]Parameters!$AA$2,1)</f>
        <v>1.5</v>
      </c>
      <c r="AK226" s="22" t="n">
        <f aca="false">IF(W226="Y", INDEX('[1]Bieu phi VCX'!$AE$8:$AE$33,MATCH(E226,'[1]Bieu phi VCX'!$A$8:$A$33,0),0),0)</f>
        <v>0.0025</v>
      </c>
      <c r="AL226" s="22" t="n">
        <f aca="false">IF(X226="Y",IF(AB226&lt;120,IF(OR(E226='[1]Bieu phi VCX'!$A$24,E226='[1]Bieu phi VCX'!$A$25,E226='[1]Bieu phi VCX'!$A$27),0.2%,IF(OR(AND(OR(H226="SEDAN",H226="HATCHBACK"),J226&gt;[1]Parameters!$AB$2),AND(OR(H226="SEDAN",H226="HATCHBACK"),I226="GERMANY")),INDEX('[1]Bieu phi VCX'!$AF$8:$AF$33,MATCH(E226,'[1]Bieu phi VCX'!$A$8:$A$33,0),0),INDEX('[1]Bieu phi VCX'!$AG$8:$AG$33,MATCH(E226,'[1]Bieu phi VCX'!$A$8:$A$33,0),0))),INDEX('[1]Bieu phi VCX'!$AH$8:$AH$33,MATCH(E226,'[1]Bieu phi VCX'!$A$8:$A$33,0),0)),0)</f>
        <v>0.0015</v>
      </c>
      <c r="AM226" s="22" t="n">
        <f aca="false">IF(Y226="Y",IF(P226-O226&gt;[1]Parameters!$AC$2,1.5%*15/365,1.5%*(P226-O226)/365),0)</f>
        <v>0.000616438356164384</v>
      </c>
      <c r="AN226" s="24" t="n">
        <f aca="false">IF(Z226="Y",[1]Parameters!$AD$2,0)</f>
        <v>0.003</v>
      </c>
      <c r="AO226" s="25" t="n">
        <f aca="false">IF(P226&lt;=AA226,VLOOKUP(DATEDIF(O226,P226,"m"),[1]Parameters!$L$2:$M$6,2,1),(DATEDIF(O226,P226,"m")+1)/12)</f>
        <v>1</v>
      </c>
      <c r="AP226" s="26" t="n">
        <f aca="false">(AJ226*(SUM(AD226,AE226,AF226,AH226,AI226,AK226,AL226,AN226)*K226+AG226)+AM226*K226)*AO226</f>
        <v>41346575.3424658</v>
      </c>
      <c r="AQ226" s="27" t="s">
        <v>607</v>
      </c>
    </row>
    <row r="227" customFormat="false" ht="13.8" hidden="false" customHeight="false" outlineLevel="0" collapsed="false">
      <c r="A227" s="17" t="s">
        <v>599</v>
      </c>
      <c r="B227" s="17" t="s">
        <v>600</v>
      </c>
      <c r="C227" s="0" t="s">
        <v>520</v>
      </c>
      <c r="D227" s="17" t="s">
        <v>545</v>
      </c>
      <c r="E227" s="18" t="s">
        <v>630</v>
      </c>
      <c r="F227" s="19" t="n">
        <v>0</v>
      </c>
      <c r="G227" s="18" t="s">
        <v>602</v>
      </c>
      <c r="H227" s="18" t="s">
        <v>157</v>
      </c>
      <c r="I227" s="18" t="s">
        <v>604</v>
      </c>
      <c r="J227" s="19" t="n">
        <v>390000000</v>
      </c>
      <c r="K227" s="19" t="n">
        <v>100000000</v>
      </c>
      <c r="L227" s="0" t="n">
        <v>2020</v>
      </c>
      <c r="M227" s="20" t="n">
        <v>43831</v>
      </c>
      <c r="N227" s="20" t="n">
        <v>43831</v>
      </c>
      <c r="O227" s="20" t="n">
        <v>43831</v>
      </c>
      <c r="P227" s="20" t="n">
        <v>44196</v>
      </c>
      <c r="Q227" s="21" t="s">
        <v>605</v>
      </c>
      <c r="R227" s="21" t="s">
        <v>605</v>
      </c>
      <c r="S227" s="19" t="s">
        <v>606</v>
      </c>
      <c r="T227" s="21" t="s">
        <v>605</v>
      </c>
      <c r="U227" s="21" t="s">
        <v>605</v>
      </c>
      <c r="V227" s="21" t="s">
        <v>605</v>
      </c>
      <c r="W227" s="21" t="s">
        <v>605</v>
      </c>
      <c r="X227" s="21" t="s">
        <v>605</v>
      </c>
      <c r="Y227" s="21" t="s">
        <v>605</v>
      </c>
      <c r="Z227" s="21" t="s">
        <v>605</v>
      </c>
      <c r="AA227" s="20" t="n">
        <f aca="false">DATE(YEAR(O227)+1,MONTH(O227),DAY(O227))</f>
        <v>44197</v>
      </c>
      <c r="AB227" s="0" t="n">
        <f aca="false">IF(G227="Trong nước", DATEDIF(DATE(YEAR(M227),MONTH(M227),1),DATE(YEAR(N227),MONTH(N227),1),"m"), DATEDIF(DATE(L227,1,1),DATE(YEAR(N227),MONTH(N227),1),"m"))</f>
        <v>0</v>
      </c>
      <c r="AC227" s="0" t="str">
        <f aca="false">VLOOKUP(AB227,[1]Parameters!$A$2:$B$6,2,1)</f>
        <v>&lt;6</v>
      </c>
      <c r="AD227" s="22" t="n">
        <f aca="false">IF(J227&lt;=[1]Parameters!$Y$2,INDEX('[1]Bieu phi VCX'!$D$8:$N$33,MATCH(E227,'[1]Bieu phi VCX'!$A$8:$A$33,0),MATCH(AC227,'[1]Bieu phi VCX'!$D$7:$I$7,)),INDEX('[1]Bieu phi VCX'!$J$8:$O$33,MATCH(E227,'[1]Bieu phi VCX'!$A$8:$A$33,0),MATCH(AC227,'[1]Bieu phi VCX'!$J$7:$O$7,)))</f>
        <v>0.027</v>
      </c>
      <c r="AE227" s="22" t="n">
        <f aca="false">IF(Q227="Y",[1]Parameters!$Z$2,0)</f>
        <v>0.0005</v>
      </c>
      <c r="AF227" s="22" t="n">
        <f aca="false">IF(R227="Y", INDEX('[1]Bieu phi VCX'!$R$8:$W$33,MATCH(E227,'[1]Bieu phi VCX'!$A$8:$A$33,0),MATCH(AC227,'[1]Bieu phi VCX'!$R$7:$V$7,0)), 0)</f>
        <v>0</v>
      </c>
      <c r="AG227" s="19" t="n">
        <f aca="false">VLOOKUP(S227,[1]Parameters!$F$2:$G$5,2,0)</f>
        <v>0</v>
      </c>
      <c r="AH227" s="22" t="n">
        <f aca="false">IF(T227="Y", INDEX('[1]Bieu phi VCX'!$X$8:$AB$33,MATCH(E227,'[1]Bieu phi VCX'!$A$8:$A$33,0),MATCH(AC227,'[1]Bieu phi VCX'!$X$7:$AB$7,0)),0)</f>
        <v>0.001</v>
      </c>
      <c r="AI227" s="23" t="n">
        <f aca="false">IF(U227="Y",INDEX('[1]Bieu phi VCX'!$AJ$8:$AL$33,MATCH(E227,'[1]Bieu phi VCX'!$A$8:$A$33,0),MATCH(VLOOKUP(F227,[1]Parameters!$I$2:$J$4,2),'[1]Bieu phi VCX'!$AJ$7:$AL$7,0))-AD227, 0)</f>
        <v>0.023</v>
      </c>
      <c r="AJ227" s="0" t="n">
        <f aca="false">IF(V227="Y",[1]Parameters!$AA$2,1)</f>
        <v>1.5</v>
      </c>
      <c r="AK227" s="22" t="n">
        <f aca="false">IF(W227="Y", INDEX('[1]Bieu phi VCX'!$AE$8:$AE$33,MATCH(E227,'[1]Bieu phi VCX'!$A$8:$A$33,0),0),0)</f>
        <v>0.0025</v>
      </c>
      <c r="AL227" s="22" t="n">
        <f aca="false">IF(X227="Y",IF(AB227&lt;120,IF(OR(E227='[1]Bieu phi VCX'!$A$24,E227='[1]Bieu phi VCX'!$A$25,E227='[1]Bieu phi VCX'!$A$27),0.2%,IF(OR(AND(OR(H227="SEDAN",H227="HATCHBACK"),J227&gt;[1]Parameters!$AB$2),AND(OR(H227="SEDAN",H227="HATCHBACK"),I227="GERMANY")),INDEX('[1]Bieu phi VCX'!$AF$8:$AF$33,MATCH(E227,'[1]Bieu phi VCX'!$A$8:$A$33,0),0),INDEX('[1]Bieu phi VCX'!$AG$8:$AG$33,MATCH(E227,'[1]Bieu phi VCX'!$A$8:$A$33,0),0))),INDEX('[1]Bieu phi VCX'!$AH$8:$AH$33,MATCH(E227,'[1]Bieu phi VCX'!$A$8:$A$33,0),0)),0)</f>
        <v>0.0005</v>
      </c>
      <c r="AM227" s="22" t="n">
        <f aca="false">IF(Y227="Y",IF(P227-O227&gt;[1]Parameters!$AC$2,1.5%*15/365,1.5%*(P227-O227)/365),0)</f>
        <v>0.000616438356164384</v>
      </c>
      <c r="AN227" s="24" t="n">
        <f aca="false">IF(Z227="Y",[1]Parameters!$AD$2,0)</f>
        <v>0.003</v>
      </c>
      <c r="AO227" s="25" t="n">
        <f aca="false">IF(P227&lt;=AA227,VLOOKUP(DATEDIF(O227,P227,"m"),[1]Parameters!$L$2:$M$6,2,1),(DATEDIF(O227,P227,"m")+1)/12)</f>
        <v>1</v>
      </c>
      <c r="AP227" s="26" t="n">
        <f aca="false">(AJ227*(SUM(AD227,AE227,AF227,AH227,AI227,AK227,AL227,AN227)*K227+AG227)+AM227*K227)*AO227</f>
        <v>8686643.83561644</v>
      </c>
      <c r="AQ227" s="27" t="s">
        <v>607</v>
      </c>
    </row>
    <row r="228" customFormat="false" ht="13.8" hidden="false" customHeight="false" outlineLevel="0" collapsed="false">
      <c r="A228" s="17"/>
      <c r="B228" s="17" t="s">
        <v>608</v>
      </c>
      <c r="C228" s="0" t="s">
        <v>520</v>
      </c>
      <c r="D228" s="17" t="s">
        <v>545</v>
      </c>
      <c r="E228" s="18" t="s">
        <v>630</v>
      </c>
      <c r="F228" s="19" t="n">
        <v>0</v>
      </c>
      <c r="G228" s="18" t="s">
        <v>602</v>
      </c>
      <c r="H228" s="18" t="s">
        <v>157</v>
      </c>
      <c r="I228" s="18" t="s">
        <v>604</v>
      </c>
      <c r="J228" s="19" t="n">
        <v>390000000</v>
      </c>
      <c r="K228" s="19" t="n">
        <v>100000000</v>
      </c>
      <c r="L228" s="0" t="n">
        <v>2017</v>
      </c>
      <c r="M228" s="20" t="n">
        <v>42736</v>
      </c>
      <c r="N228" s="20" t="n">
        <v>43831</v>
      </c>
      <c r="O228" s="20" t="n">
        <v>43831</v>
      </c>
      <c r="P228" s="20" t="n">
        <v>44196</v>
      </c>
      <c r="Q228" s="21" t="s">
        <v>605</v>
      </c>
      <c r="R228" s="21" t="s">
        <v>605</v>
      </c>
      <c r="S228" s="19" t="s">
        <v>606</v>
      </c>
      <c r="T228" s="21" t="s">
        <v>605</v>
      </c>
      <c r="U228" s="21" t="s">
        <v>605</v>
      </c>
      <c r="V228" s="21" t="s">
        <v>605</v>
      </c>
      <c r="W228" s="21" t="s">
        <v>605</v>
      </c>
      <c r="X228" s="21" t="s">
        <v>605</v>
      </c>
      <c r="Y228" s="21" t="s">
        <v>605</v>
      </c>
      <c r="Z228" s="21" t="s">
        <v>605</v>
      </c>
      <c r="AA228" s="20" t="n">
        <f aca="false">DATE(YEAR(O228)+1,MONTH(O228),DAY(O228))</f>
        <v>44197</v>
      </c>
      <c r="AB228" s="0" t="n">
        <f aca="false">IF(G228="Trong nước", DATEDIF(DATE(YEAR(M228),MONTH(M228),1),DATE(YEAR(N228),MONTH(N228),1),"m"), DATEDIF(DATE(L228,1,1),DATE(YEAR(N228),MONTH(N228),1),"m"))</f>
        <v>36</v>
      </c>
      <c r="AC228" s="0" t="str">
        <f aca="false">VLOOKUP(AB228,[1]Parameters!$A$2:$B$6,2,1)</f>
        <v>36-72</v>
      </c>
      <c r="AD228" s="22" t="n">
        <f aca="false">IF(J228&lt;=[1]Parameters!$Y$2,INDEX('[1]Bieu phi VCX'!$D$8:$N$33,MATCH(E228,'[1]Bieu phi VCX'!$A$8:$A$33,0),MATCH(AC228,'[1]Bieu phi VCX'!$D$7:$I$7,)),INDEX('[1]Bieu phi VCX'!$J$8:$O$33,MATCH(E228,'[1]Bieu phi VCX'!$A$8:$A$33,0),MATCH(AC228,'[1]Bieu phi VCX'!$J$7:$O$7,)))</f>
        <v>0.029</v>
      </c>
      <c r="AE228" s="22" t="n">
        <f aca="false">IF(Q228="Y",[1]Parameters!$Z$2,0)</f>
        <v>0.0005</v>
      </c>
      <c r="AF228" s="22" t="n">
        <f aca="false">IF(R228="Y", INDEX('[1]Bieu phi VCX'!$R$8:$W$33,MATCH(E228,'[1]Bieu phi VCX'!$A$8:$A$33,0),MATCH(AC228,'[1]Bieu phi VCX'!$R$7:$V$7,0)), 0)</f>
        <v>0.002</v>
      </c>
      <c r="AG228" s="19" t="n">
        <f aca="false">VLOOKUP(S228,[1]Parameters!$F$2:$G$5,2,0)</f>
        <v>0</v>
      </c>
      <c r="AH228" s="22" t="n">
        <f aca="false">IF(T228="Y", INDEX('[1]Bieu phi VCX'!$X$8:$AB$33,MATCH(E228,'[1]Bieu phi VCX'!$A$8:$A$33,0),MATCH(AC228,'[1]Bieu phi VCX'!$X$7:$AB$7,0)),0)</f>
        <v>0.002</v>
      </c>
      <c r="AI228" s="23" t="n">
        <f aca="false">IF(U228="Y",INDEX('[1]Bieu phi VCX'!$AJ$8:$AL$33,MATCH(E228,'[1]Bieu phi VCX'!$A$8:$A$33,0),MATCH(VLOOKUP(F228,[1]Parameters!$I$2:$J$4,2),'[1]Bieu phi VCX'!$AJ$7:$AL$7,0))-AD228, 0)</f>
        <v>0.021</v>
      </c>
      <c r="AJ228" s="0" t="n">
        <f aca="false">IF(V228="Y",[1]Parameters!$AA$2,1)</f>
        <v>1.5</v>
      </c>
      <c r="AK228" s="22" t="n">
        <f aca="false">IF(W228="Y", INDEX('[1]Bieu phi VCX'!$AE$8:$AE$33,MATCH(E228,'[1]Bieu phi VCX'!$A$8:$A$33,0),0),0)</f>
        <v>0.0025</v>
      </c>
      <c r="AL228" s="22" t="n">
        <f aca="false">IF(X228="Y",IF(AB228&lt;120,IF(OR(E228='[1]Bieu phi VCX'!$A$24,E228='[1]Bieu phi VCX'!$A$25,E228='[1]Bieu phi VCX'!$A$27),0.2%,IF(OR(AND(OR(H228="SEDAN",H228="HATCHBACK"),J228&gt;[1]Parameters!$AB$2),AND(OR(H228="SEDAN",H228="HATCHBACK"),I228="GERMANY")),INDEX('[1]Bieu phi VCX'!$AF$8:$AF$33,MATCH(E228,'[1]Bieu phi VCX'!$A$8:$A$33,0),0),INDEX('[1]Bieu phi VCX'!$AG$8:$AG$33,MATCH(E228,'[1]Bieu phi VCX'!$A$8:$A$33,0),0))),INDEX('[1]Bieu phi VCX'!$AH$8:$AH$33,MATCH(E228,'[1]Bieu phi VCX'!$A$8:$A$33,0),0)),0)</f>
        <v>0.0005</v>
      </c>
      <c r="AM228" s="22" t="n">
        <f aca="false">IF(Y228="Y",IF(P228-O228&gt;[1]Parameters!$AC$2,1.5%*15/365,1.5%*(P228-O228)/365),0)</f>
        <v>0.000616438356164384</v>
      </c>
      <c r="AN228" s="24" t="n">
        <f aca="false">IF(Z228="Y",[1]Parameters!$AD$2,0)</f>
        <v>0.003</v>
      </c>
      <c r="AO228" s="25" t="n">
        <f aca="false">IF(P228&lt;=AA228,VLOOKUP(DATEDIF(O228,P228,"m"),[1]Parameters!$L$2:$M$6,2,1),(DATEDIF(O228,P228,"m")+1)/12)</f>
        <v>1</v>
      </c>
      <c r="AP228" s="26" t="n">
        <f aca="false">(AJ228*(SUM(AD228,AE228,AF228,AH228,AI228,AK228,AL228,AN228)*K228+AG228)+AM228*K228)*AO228</f>
        <v>9136643.83561644</v>
      </c>
      <c r="AQ228" s="27" t="s">
        <v>607</v>
      </c>
    </row>
    <row r="229" customFormat="false" ht="13.8" hidden="false" customHeight="false" outlineLevel="0" collapsed="false">
      <c r="A229" s="17"/>
      <c r="B229" s="17" t="s">
        <v>609</v>
      </c>
      <c r="C229" s="0" t="s">
        <v>520</v>
      </c>
      <c r="D229" s="17" t="s">
        <v>545</v>
      </c>
      <c r="E229" s="18" t="s">
        <v>630</v>
      </c>
      <c r="F229" s="19" t="n">
        <v>0</v>
      </c>
      <c r="G229" s="18" t="s">
        <v>602</v>
      </c>
      <c r="H229" s="18" t="s">
        <v>157</v>
      </c>
      <c r="I229" s="18" t="s">
        <v>604</v>
      </c>
      <c r="J229" s="19" t="n">
        <v>390000000</v>
      </c>
      <c r="K229" s="19" t="n">
        <v>100000000</v>
      </c>
      <c r="L229" s="0" t="n">
        <v>2014</v>
      </c>
      <c r="M229" s="20" t="n">
        <v>41640</v>
      </c>
      <c r="N229" s="20" t="n">
        <v>43831</v>
      </c>
      <c r="O229" s="20" t="n">
        <v>43831</v>
      </c>
      <c r="P229" s="20" t="n">
        <v>44196</v>
      </c>
      <c r="Q229" s="21" t="s">
        <v>605</v>
      </c>
      <c r="R229" s="21" t="s">
        <v>605</v>
      </c>
      <c r="S229" s="19" t="s">
        <v>606</v>
      </c>
      <c r="T229" s="21" t="s">
        <v>605</v>
      </c>
      <c r="U229" s="21" t="s">
        <v>605</v>
      </c>
      <c r="V229" s="21" t="s">
        <v>605</v>
      </c>
      <c r="W229" s="21" t="s">
        <v>605</v>
      </c>
      <c r="X229" s="21" t="s">
        <v>605</v>
      </c>
      <c r="Y229" s="21" t="s">
        <v>605</v>
      </c>
      <c r="Z229" s="21" t="s">
        <v>605</v>
      </c>
      <c r="AA229" s="20" t="n">
        <f aca="false">DATE(YEAR(O229)+1,MONTH(O229),DAY(O229))</f>
        <v>44197</v>
      </c>
      <c r="AB229" s="0" t="n">
        <f aca="false">IF(G229="Trong nước", DATEDIF(DATE(YEAR(M229),MONTH(M229),1),DATE(YEAR(N229),MONTH(N229),1),"m"), DATEDIF(DATE(L229,1,1),DATE(YEAR(N229),MONTH(N229),1),"m"))</f>
        <v>72</v>
      </c>
      <c r="AC229" s="0" t="str">
        <f aca="false">VLOOKUP(AB229,[1]Parameters!$A$2:$B$6,2,1)</f>
        <v>72-120</v>
      </c>
      <c r="AD229" s="22" t="n">
        <f aca="false">IF(J229&lt;=[1]Parameters!$Y$2,INDEX('[1]Bieu phi VCX'!$D$8:$N$33,MATCH(E229,'[1]Bieu phi VCX'!$A$8:$A$33,0),MATCH(AC229,'[1]Bieu phi VCX'!$D$7:$I$7,)),INDEX('[1]Bieu phi VCX'!$J$8:$O$33,MATCH(E229,'[1]Bieu phi VCX'!$A$8:$A$33,0),MATCH(AC229,'[1]Bieu phi VCX'!$J$7:$O$7,)))</f>
        <v>0.052</v>
      </c>
      <c r="AE229" s="22" t="n">
        <f aca="false">IF(Q229="Y",[1]Parameters!$Z$2,0)</f>
        <v>0.0005</v>
      </c>
      <c r="AF229" s="22" t="n">
        <f aca="false">IF(R229="Y", INDEX('[1]Bieu phi VCX'!$R$8:$W$33,MATCH(E229,'[1]Bieu phi VCX'!$A$8:$A$33,0),MATCH(AC229,'[1]Bieu phi VCX'!$R$7:$V$7,0)), 0)</f>
        <v>0.003</v>
      </c>
      <c r="AG229" s="19" t="n">
        <f aca="false">VLOOKUP(S229,[1]Parameters!$F$2:$G$5,2,0)</f>
        <v>0</v>
      </c>
      <c r="AH229" s="22" t="n">
        <f aca="false">IF(T229="Y", INDEX('[1]Bieu phi VCX'!$X$8:$AB$33,MATCH(E229,'[1]Bieu phi VCX'!$A$8:$A$33,0),MATCH(AC229,'[1]Bieu phi VCX'!$X$7:$AB$7,0)),0)</f>
        <v>0.003</v>
      </c>
      <c r="AI229" s="23" t="n">
        <f aca="false">IF(U229="Y",INDEX('[1]Bieu phi VCX'!$AJ$8:$AL$33,MATCH(E229,'[1]Bieu phi VCX'!$A$8:$A$33,0),MATCH(VLOOKUP(F229,[1]Parameters!$I$2:$J$4,2),'[1]Bieu phi VCX'!$AJ$7:$AL$7,0))-AD229, 0)</f>
        <v>-0.002</v>
      </c>
      <c r="AJ229" s="0" t="n">
        <f aca="false">IF(V229="Y",[1]Parameters!$AA$2,1)</f>
        <v>1.5</v>
      </c>
      <c r="AK229" s="22" t="n">
        <f aca="false">IF(W229="Y", INDEX('[1]Bieu phi VCX'!$AE$8:$AE$33,MATCH(E229,'[1]Bieu phi VCX'!$A$8:$A$33,0),0),0)</f>
        <v>0.0025</v>
      </c>
      <c r="AL229" s="22" t="n">
        <f aca="false">IF(X229="Y",IF(AB229&lt;120,IF(OR(E229='[1]Bieu phi VCX'!$A$24,E229='[1]Bieu phi VCX'!$A$25,E229='[1]Bieu phi VCX'!$A$27),0.2%,IF(OR(AND(OR(H229="SEDAN",H229="HATCHBACK"),J229&gt;[1]Parameters!$AB$2),AND(OR(H229="SEDAN",H229="HATCHBACK"),I229="GERMANY")),INDEX('[1]Bieu phi VCX'!$AF$8:$AF$33,MATCH(E229,'[1]Bieu phi VCX'!$A$8:$A$33,0),0),INDEX('[1]Bieu phi VCX'!$AG$8:$AG$33,MATCH(E229,'[1]Bieu phi VCX'!$A$8:$A$33,0),0))),INDEX('[1]Bieu phi VCX'!$AH$8:$AH$33,MATCH(E229,'[1]Bieu phi VCX'!$A$8:$A$33,0),0)),0)</f>
        <v>0.0005</v>
      </c>
      <c r="AM229" s="22" t="n">
        <f aca="false">IF(Y229="Y",IF(P229-O229&gt;[1]Parameters!$AC$2,1.5%*15/365,1.5%*(P229-O229)/365),0)</f>
        <v>0.000616438356164384</v>
      </c>
      <c r="AN229" s="24" t="n">
        <f aca="false">IF(Z229="Y",[1]Parameters!$AD$2,0)</f>
        <v>0.003</v>
      </c>
      <c r="AO229" s="25" t="n">
        <f aca="false">IF(P229&lt;=AA229,VLOOKUP(DATEDIF(O229,P229,"m"),[1]Parameters!$L$2:$M$6,2,1),(DATEDIF(O229,P229,"m")+1)/12)</f>
        <v>1</v>
      </c>
      <c r="AP229" s="26" t="n">
        <f aca="false">(AJ229*(SUM(AD229,AE229,AF229,AH229,AI229,AK229,AL229,AN229)*K229+AG229)+AM229*K229)*AO229</f>
        <v>9436643.83561644</v>
      </c>
      <c r="AQ229" s="27" t="s">
        <v>607</v>
      </c>
    </row>
    <row r="230" customFormat="false" ht="13.8" hidden="false" customHeight="false" outlineLevel="0" collapsed="false">
      <c r="A230" s="17"/>
      <c r="B230" s="17" t="s">
        <v>610</v>
      </c>
      <c r="C230" s="0" t="s">
        <v>520</v>
      </c>
      <c r="D230" s="17" t="s">
        <v>545</v>
      </c>
      <c r="E230" s="18" t="s">
        <v>630</v>
      </c>
      <c r="F230" s="19" t="n">
        <v>0</v>
      </c>
      <c r="G230" s="18" t="s">
        <v>602</v>
      </c>
      <c r="H230" s="18" t="s">
        <v>157</v>
      </c>
      <c r="I230" s="18" t="s">
        <v>604</v>
      </c>
      <c r="J230" s="19" t="n">
        <v>390000000</v>
      </c>
      <c r="K230" s="19" t="n">
        <v>100000000</v>
      </c>
      <c r="L230" s="0" t="n">
        <v>2010</v>
      </c>
      <c r="M230" s="20" t="n">
        <v>40179</v>
      </c>
      <c r="N230" s="20" t="n">
        <v>43831</v>
      </c>
      <c r="O230" s="20" t="n">
        <v>43831</v>
      </c>
      <c r="P230" s="20" t="n">
        <v>44196</v>
      </c>
      <c r="Q230" s="21" t="s">
        <v>605</v>
      </c>
      <c r="R230" s="21" t="s">
        <v>605</v>
      </c>
      <c r="S230" s="19" t="s">
        <v>606</v>
      </c>
      <c r="T230" s="21" t="s">
        <v>605</v>
      </c>
      <c r="U230" s="21" t="s">
        <v>605</v>
      </c>
      <c r="V230" s="21" t="s">
        <v>605</v>
      </c>
      <c r="W230" s="21" t="s">
        <v>605</v>
      </c>
      <c r="X230" s="21" t="s">
        <v>605</v>
      </c>
      <c r="Y230" s="21" t="s">
        <v>605</v>
      </c>
      <c r="Z230" s="21" t="s">
        <v>605</v>
      </c>
      <c r="AA230" s="20" t="n">
        <f aca="false">DATE(YEAR(O230)+1,MONTH(O230),DAY(O230))</f>
        <v>44197</v>
      </c>
      <c r="AB230" s="0" t="n">
        <f aca="false">IF(G230="Trong nước", DATEDIF(DATE(YEAR(M230),MONTH(M230),1),DATE(YEAR(N230),MONTH(N230),1),"m"), DATEDIF(DATE(L230,1,1),DATE(YEAR(N230),MONTH(N230),1),"m"))</f>
        <v>120</v>
      </c>
      <c r="AC230" s="0" t="str">
        <f aca="false">VLOOKUP(AB230,[1]Parameters!$A$2:$B$6,2,1)</f>
        <v>&gt;=120</v>
      </c>
      <c r="AD230" s="22" t="n">
        <f aca="false">IF(J230&lt;=[1]Parameters!$Y$2,INDEX('[1]Bieu phi VCX'!$D$8:$N$33,MATCH(E230,'[1]Bieu phi VCX'!$A$8:$A$33,0),MATCH(AC230,'[1]Bieu phi VCX'!$D$7:$I$7,)),INDEX('[1]Bieu phi VCX'!$J$8:$O$33,MATCH(E230,'[1]Bieu phi VCX'!$A$8:$A$33,0),MATCH(AC230,'[1]Bieu phi VCX'!$J$7:$O$7,)))</f>
        <v>0.06</v>
      </c>
      <c r="AE230" s="22" t="n">
        <f aca="false">IF(Q230="Y",[1]Parameters!$Z$2,0)</f>
        <v>0.0005</v>
      </c>
      <c r="AF230" s="22" t="n">
        <f aca="false">IF(R230="Y", INDEX('[1]Bieu phi VCX'!$R$8:$W$33,MATCH(E230,'[1]Bieu phi VCX'!$A$8:$A$33,0),MATCH(AC230,'[1]Bieu phi VCX'!$R$7:$V$7,0)), 0)</f>
        <v>0.004</v>
      </c>
      <c r="AG230" s="19" t="n">
        <f aca="false">VLOOKUP(S230,[1]Parameters!$F$2:$G$5,2,0)</f>
        <v>0</v>
      </c>
      <c r="AH230" s="22" t="n">
        <f aca="false">IF(T230="Y", INDEX('[1]Bieu phi VCX'!$X$8:$AB$33,MATCH(E230,'[1]Bieu phi VCX'!$A$8:$A$33,0),MATCH(AC230,'[1]Bieu phi VCX'!$X$7:$AB$7,0)),0)</f>
        <v>0.004</v>
      </c>
      <c r="AI230" s="23" t="n">
        <f aca="false">IF(U230="Y",INDEX('[1]Bieu phi VCX'!$AJ$8:$AL$33,MATCH(E230,'[1]Bieu phi VCX'!$A$8:$A$33,0),MATCH(VLOOKUP(F230,[1]Parameters!$I$2:$J$4,2),'[1]Bieu phi VCX'!$AJ$7:$AL$7,0))-AD230, 0)</f>
        <v>-0.01</v>
      </c>
      <c r="AJ230" s="0" t="n">
        <f aca="false">IF(V230="Y",[1]Parameters!$AA$2,1)</f>
        <v>1.5</v>
      </c>
      <c r="AK230" s="22" t="n">
        <f aca="false">IF(W230="Y", INDEX('[1]Bieu phi VCX'!$AE$8:$AE$33,MATCH(E230,'[1]Bieu phi VCX'!$A$8:$A$33,0),0),0)</f>
        <v>0.0025</v>
      </c>
      <c r="AL230" s="22" t="n">
        <f aca="false">IF(X230="Y",IF(AB230&lt;120,IF(OR(E230='[1]Bieu phi VCX'!$A$24,E230='[1]Bieu phi VCX'!$A$25,E230='[1]Bieu phi VCX'!$A$27),0.2%,IF(OR(AND(OR(H230="SEDAN",H230="HATCHBACK"),J230&gt;[1]Parameters!$AB$2),AND(OR(H230="SEDAN",H230="HATCHBACK"),I230="GERMANY")),INDEX('[1]Bieu phi VCX'!$AF$8:$AF$33,MATCH(E230,'[1]Bieu phi VCX'!$A$8:$A$33,0),0),INDEX('[1]Bieu phi VCX'!$AG$8:$AG$33,MATCH(E230,'[1]Bieu phi VCX'!$A$8:$A$33,0),0))),INDEX('[1]Bieu phi VCX'!$AH$8:$AH$33,MATCH(E230,'[1]Bieu phi VCX'!$A$8:$A$33,0),0)),0)</f>
        <v>0.0015</v>
      </c>
      <c r="AM230" s="22" t="n">
        <f aca="false">IF(Y230="Y",IF(P230-O230&gt;[1]Parameters!$AC$2,1.5%*15/365,1.5%*(P230-O230)/365),0)</f>
        <v>0.000616438356164384</v>
      </c>
      <c r="AN230" s="24" t="n">
        <f aca="false">IF(Z230="Y",[1]Parameters!$AD$2,0)</f>
        <v>0.003</v>
      </c>
      <c r="AO230" s="25" t="n">
        <f aca="false">IF(P230&lt;=AA230,VLOOKUP(DATEDIF(O230,P230,"m"),[1]Parameters!$L$2:$M$6,2,1),(DATEDIF(O230,P230,"m")+1)/12)</f>
        <v>1</v>
      </c>
      <c r="AP230" s="26" t="n">
        <f aca="false">(AJ230*(SUM(AD230,AE230,AF230,AH230,AI230,AK230,AL230,AN230)*K230+AG230)+AM230*K230)*AO230</f>
        <v>9886643.83561644</v>
      </c>
      <c r="AQ230" s="27" t="s">
        <v>607</v>
      </c>
    </row>
    <row r="231" customFormat="false" ht="13.8" hidden="false" customHeight="false" outlineLevel="0" collapsed="false">
      <c r="A231" s="17"/>
      <c r="B231" s="17" t="s">
        <v>611</v>
      </c>
      <c r="C231" s="0" t="s">
        <v>520</v>
      </c>
      <c r="D231" s="17" t="s">
        <v>545</v>
      </c>
      <c r="E231" s="18" t="s">
        <v>630</v>
      </c>
      <c r="F231" s="19" t="n">
        <v>0</v>
      </c>
      <c r="G231" s="18" t="s">
        <v>602</v>
      </c>
      <c r="H231" s="18" t="s">
        <v>157</v>
      </c>
      <c r="I231" s="18" t="s">
        <v>604</v>
      </c>
      <c r="J231" s="19" t="n">
        <v>390000000</v>
      </c>
      <c r="K231" s="19" t="n">
        <v>400000000</v>
      </c>
      <c r="L231" s="0" t="n">
        <v>2005</v>
      </c>
      <c r="M231" s="20" t="n">
        <v>38353</v>
      </c>
      <c r="N231" s="20" t="n">
        <v>43831</v>
      </c>
      <c r="O231" s="20" t="n">
        <v>43831</v>
      </c>
      <c r="P231" s="20" t="n">
        <v>44196</v>
      </c>
      <c r="Q231" s="21" t="s">
        <v>605</v>
      </c>
      <c r="R231" s="21" t="s">
        <v>605</v>
      </c>
      <c r="S231" s="19" t="n">
        <v>9000000</v>
      </c>
      <c r="T231" s="21" t="s">
        <v>605</v>
      </c>
      <c r="U231" s="21" t="s">
        <v>605</v>
      </c>
      <c r="V231" s="21" t="s">
        <v>605</v>
      </c>
      <c r="W231" s="21" t="s">
        <v>605</v>
      </c>
      <c r="X231" s="21" t="s">
        <v>605</v>
      </c>
      <c r="Y231" s="21" t="s">
        <v>605</v>
      </c>
      <c r="Z231" s="21" t="s">
        <v>605</v>
      </c>
      <c r="AA231" s="20" t="n">
        <f aca="false">DATE(YEAR(O231)+1,MONTH(O231),DAY(O231))</f>
        <v>44197</v>
      </c>
      <c r="AB231" s="0" t="n">
        <f aca="false">IF(G231="Trong nước", DATEDIF(DATE(YEAR(M231),MONTH(M231),1),DATE(YEAR(N231),MONTH(N231),1),"m"), DATEDIF(DATE(L231,1,1),DATE(YEAR(N231),MONTH(N231),1),"m"))</f>
        <v>180</v>
      </c>
      <c r="AC231" s="0" t="str">
        <f aca="false">VLOOKUP(AB231,[1]Parameters!$A$2:$B$7,2,1)</f>
        <v>&gt;=180</v>
      </c>
      <c r="AD231" s="22" t="n">
        <f aca="false">IF(J231&lt;=[1]Parameters!$Y$2,INDEX('[1]Bieu phi VCX'!$D$8:$N$33,MATCH(E231,'[1]Bieu phi VCX'!$A$8:$A$33,0),MATCH(AC231,'[1]Bieu phi VCX'!$D$7:$I$7,)),INDEX('[1]Bieu phi VCX'!$J$8:$O$33,MATCH(E231,'[1]Bieu phi VCX'!$A$8:$A$33,0),MATCH(AC231,'[1]Bieu phi VCX'!$J$7:$O$7,)))</f>
        <v>0.06</v>
      </c>
      <c r="AE231" s="22" t="n">
        <f aca="false">IF(Q231="Y",[1]Parameters!$Z$2,0)</f>
        <v>0.0005</v>
      </c>
      <c r="AF231" s="22" t="n">
        <f aca="false">IF(R231="Y", INDEX('[1]Bieu phi VCX'!$R$8:$W$33,MATCH(E231,'[1]Bieu phi VCX'!$A$8:$A$33,0),MATCH(AC231,'[1]Bieu phi VCX'!$R$7:$W$7,0)), 0)</f>
        <v>0.005</v>
      </c>
      <c r="AG231" s="19" t="n">
        <f aca="false">VLOOKUP(S231,[1]Parameters!$F$2:$G$5,2,0)</f>
        <v>1400000</v>
      </c>
      <c r="AH231" s="22" t="n">
        <f aca="false">IF(T231="Y", INDEX('[1]Bieu phi VCX'!$X$8:$AC$33,MATCH(E231,'[1]Bieu phi VCX'!$A$8:$A$33,0),MATCH(AC231,'[1]Bieu phi VCX'!$X$7:$AC$7,0)),0)</f>
        <v>0.004</v>
      </c>
      <c r="AI231" s="23" t="n">
        <f aca="false">IF(U231="Y",INDEX('[1]Bieu phi VCX'!$AJ$8:$AL$33,MATCH(E231,'[1]Bieu phi VCX'!$A$8:$A$33,0),MATCH(VLOOKUP(F231,[1]Parameters!$I$2:$J$4,2),'[1]Bieu phi VCX'!$AJ$7:$AL$7,0))-AD231, 0)</f>
        <v>-0.01</v>
      </c>
      <c r="AJ231" s="0" t="n">
        <f aca="false">IF(V231="Y",[1]Parameters!$AA$2,1)</f>
        <v>1.5</v>
      </c>
      <c r="AK231" s="22" t="n">
        <f aca="false">IF(W231="Y", INDEX('[1]Bieu phi VCX'!$AE$8:$AE$33,MATCH(E231,'[1]Bieu phi VCX'!$A$8:$A$33,0),0),0)</f>
        <v>0.0025</v>
      </c>
      <c r="AL231" s="22" t="n">
        <f aca="false">IF(X231="Y",IF(AB231&lt;120,IF(OR(E231='[1]Bieu phi VCX'!$A$24,E231='[1]Bieu phi VCX'!$A$25,E231='[1]Bieu phi VCX'!$A$27),0.2%,IF(OR(AND(OR(H231="SEDAN",H231="HATCHBACK"),J231&gt;[1]Parameters!$AB$2),AND(OR(H231="SEDAN",H231="HATCHBACK"),I231="GERMANY")),INDEX('[1]Bieu phi VCX'!$AF$8:$AF$33,MATCH(E231,'[1]Bieu phi VCX'!$A$8:$A$33,0),0),INDEX('[1]Bieu phi VCX'!$AG$8:$AG$33,MATCH(E231,'[1]Bieu phi VCX'!$A$8:$A$33,0),0))),INDEX('[1]Bieu phi VCX'!$AH$8:$AH$33,MATCH(E231,'[1]Bieu phi VCX'!$A$8:$A$33,0),0)),0)</f>
        <v>0.0015</v>
      </c>
      <c r="AM231" s="22" t="n">
        <f aca="false">IF(Y231="Y",IF(P231-O231&gt;[1]Parameters!$AC$2,1.5%*15/365,1.5%*(P231-O231)/365),0)</f>
        <v>0.000616438356164384</v>
      </c>
      <c r="AN231" s="24" t="n">
        <f aca="false">IF(Z231="Y",[1]Parameters!$AD$2,0)</f>
        <v>0.003</v>
      </c>
      <c r="AO231" s="25" t="n">
        <f aca="false">IF(P231&lt;=AA231,VLOOKUP(DATEDIF(O231,P231,"m"),[1]Parameters!$L$2:$M$6,2,1),(DATEDIF(O231,P231,"m")+1)/12)</f>
        <v>1</v>
      </c>
      <c r="AP231" s="26" t="n">
        <f aca="false">(AJ231*(SUM(AD231,AE231,AF231,AH231,AI231,AK231,AL231,AN231)*K231+AG231)+AM231*K231)*AO231</f>
        <v>42246575.3424658</v>
      </c>
      <c r="AQ231" s="27" t="s">
        <v>607</v>
      </c>
    </row>
    <row r="232" customFormat="false" ht="13.8" hidden="false" customHeight="false" outlineLevel="0" collapsed="false">
      <c r="A232" s="17" t="s">
        <v>612</v>
      </c>
      <c r="B232" s="17" t="s">
        <v>600</v>
      </c>
      <c r="C232" s="0" t="s">
        <v>520</v>
      </c>
      <c r="D232" s="17" t="s">
        <v>545</v>
      </c>
      <c r="E232" s="18" t="s">
        <v>630</v>
      </c>
      <c r="F232" s="19" t="n">
        <v>0</v>
      </c>
      <c r="G232" s="18" t="s">
        <v>602</v>
      </c>
      <c r="H232" s="18" t="s">
        <v>157</v>
      </c>
      <c r="I232" s="18" t="s">
        <v>604</v>
      </c>
      <c r="J232" s="19" t="n">
        <v>400000000</v>
      </c>
      <c r="K232" s="19" t="n">
        <v>100000000</v>
      </c>
      <c r="L232" s="0" t="n">
        <v>2020</v>
      </c>
      <c r="M232" s="20" t="n">
        <v>43831</v>
      </c>
      <c r="N232" s="20" t="n">
        <v>43831</v>
      </c>
      <c r="O232" s="20" t="n">
        <v>43831</v>
      </c>
      <c r="P232" s="20" t="n">
        <v>44196</v>
      </c>
      <c r="Q232" s="21" t="s">
        <v>605</v>
      </c>
      <c r="R232" s="21" t="s">
        <v>605</v>
      </c>
      <c r="S232" s="19" t="s">
        <v>606</v>
      </c>
      <c r="T232" s="21" t="s">
        <v>605</v>
      </c>
      <c r="U232" s="21" t="s">
        <v>605</v>
      </c>
      <c r="V232" s="21" t="s">
        <v>605</v>
      </c>
      <c r="W232" s="21" t="s">
        <v>605</v>
      </c>
      <c r="X232" s="21" t="s">
        <v>605</v>
      </c>
      <c r="Y232" s="21" t="s">
        <v>605</v>
      </c>
      <c r="Z232" s="21" t="s">
        <v>605</v>
      </c>
      <c r="AA232" s="20" t="n">
        <f aca="false">DATE(YEAR(O232)+1,MONTH(O232),DAY(O232))</f>
        <v>44197</v>
      </c>
      <c r="AB232" s="0" t="n">
        <f aca="false">IF(G232="Trong nước", DATEDIF(DATE(YEAR(M232),MONTH(M232),1),DATE(YEAR(N232),MONTH(N232),1),"m"), DATEDIF(DATE(L232,1,1),DATE(YEAR(N232),MONTH(N232),1),"m"))</f>
        <v>0</v>
      </c>
      <c r="AC232" s="0" t="str">
        <f aca="false">VLOOKUP(AB232,[1]Parameters!$A$2:$B$6,2,1)</f>
        <v>&lt;6</v>
      </c>
      <c r="AD232" s="22" t="n">
        <f aca="false">IF(J232&lt;=[1]Parameters!$Y$2,INDEX('[1]Bieu phi VCX'!$D$8:$N$33,MATCH(E232,'[1]Bieu phi VCX'!$A$8:$A$33,0),MATCH(AC232,'[1]Bieu phi VCX'!$D$7:$I$7,)),INDEX('[1]Bieu phi VCX'!$J$8:$O$33,MATCH(E232,'[1]Bieu phi VCX'!$A$8:$A$33,0),MATCH(AC232,'[1]Bieu phi VCX'!$J$7:$O$7,)))</f>
        <v>0.027</v>
      </c>
      <c r="AE232" s="22" t="n">
        <f aca="false">IF(Q232="Y",[1]Parameters!$Z$2,0)</f>
        <v>0.0005</v>
      </c>
      <c r="AF232" s="22" t="n">
        <f aca="false">IF(R232="Y", INDEX('[1]Bieu phi VCX'!$R$8:$W$33,MATCH(E232,'[1]Bieu phi VCX'!$A$8:$A$33,0),MATCH(AC232,'[1]Bieu phi VCX'!$R$7:$V$7,0)), 0)</f>
        <v>0</v>
      </c>
      <c r="AG232" s="19" t="n">
        <f aca="false">VLOOKUP(S232,[1]Parameters!$F$2:$G$5,2,0)</f>
        <v>0</v>
      </c>
      <c r="AH232" s="22" t="n">
        <f aca="false">IF(T232="Y", INDEX('[1]Bieu phi VCX'!$X$8:$AB$33,MATCH(E232,'[1]Bieu phi VCX'!$A$8:$A$33,0),MATCH(AC232,'[1]Bieu phi VCX'!$X$7:$AB$7,0)),0)</f>
        <v>0.001</v>
      </c>
      <c r="AI232" s="23" t="n">
        <f aca="false">IF(U232="Y",INDEX('[1]Bieu phi VCX'!$AJ$8:$AL$33,MATCH(E232,'[1]Bieu phi VCX'!$A$8:$A$33,0),MATCH(VLOOKUP(F232,[1]Parameters!$I$2:$J$4,2),'[1]Bieu phi VCX'!$AJ$7:$AL$7,0))-AD232, 0)</f>
        <v>0.023</v>
      </c>
      <c r="AJ232" s="0" t="n">
        <f aca="false">IF(V232="Y",[1]Parameters!$AA$2,1)</f>
        <v>1.5</v>
      </c>
      <c r="AK232" s="22" t="n">
        <f aca="false">IF(W232="Y", INDEX('[1]Bieu phi VCX'!$AE$8:$AE$33,MATCH(E232,'[1]Bieu phi VCX'!$A$8:$A$33,0),0),0)</f>
        <v>0.0025</v>
      </c>
      <c r="AL232" s="22" t="n">
        <f aca="false">IF(X232="Y",IF(AB232&lt;120,IF(OR(E232='[1]Bieu phi VCX'!$A$24,E232='[1]Bieu phi VCX'!$A$25,E232='[1]Bieu phi VCX'!$A$27),0.2%,IF(OR(AND(OR(H232="SEDAN",H232="HATCHBACK"),J232&gt;[1]Parameters!$AB$2),AND(OR(H232="SEDAN",H232="HATCHBACK"),I232="GERMANY")),INDEX('[1]Bieu phi VCX'!$AF$8:$AF$33,MATCH(E232,'[1]Bieu phi VCX'!$A$8:$A$33,0),0),INDEX('[1]Bieu phi VCX'!$AG$8:$AG$33,MATCH(E232,'[1]Bieu phi VCX'!$A$8:$A$33,0),0))),INDEX('[1]Bieu phi VCX'!$AH$8:$AH$33,MATCH(E232,'[1]Bieu phi VCX'!$A$8:$A$33,0),0)),0)</f>
        <v>0.0005</v>
      </c>
      <c r="AM232" s="22" t="n">
        <f aca="false">IF(Y232="Y",IF(P232-O232&gt;[1]Parameters!$AC$2,1.5%*15/365,1.5%*(P232-O232)/365),0)</f>
        <v>0.000616438356164384</v>
      </c>
      <c r="AN232" s="24" t="n">
        <f aca="false">IF(Z232="Y",[1]Parameters!$AD$2,0)</f>
        <v>0.003</v>
      </c>
      <c r="AO232" s="25" t="n">
        <f aca="false">IF(P232&lt;=AA232,VLOOKUP(DATEDIF(O232,P232,"m"),[1]Parameters!$L$2:$M$6,2,1),(DATEDIF(O232,P232,"m")+1)/12)</f>
        <v>1</v>
      </c>
      <c r="AP232" s="26" t="n">
        <f aca="false">(AJ232*(SUM(AD232,AE232,AF232,AH232,AI232,AK232,AL232,AN232)*K232+AG232)+AM232*K232)*AO232</f>
        <v>8686643.83561644</v>
      </c>
      <c r="AQ232" s="27" t="s">
        <v>607</v>
      </c>
    </row>
    <row r="233" customFormat="false" ht="13.8" hidden="false" customHeight="false" outlineLevel="0" collapsed="false">
      <c r="A233" s="17"/>
      <c r="B233" s="17" t="s">
        <v>608</v>
      </c>
      <c r="C233" s="0" t="s">
        <v>520</v>
      </c>
      <c r="D233" s="17" t="s">
        <v>545</v>
      </c>
      <c r="E233" s="18" t="s">
        <v>630</v>
      </c>
      <c r="F233" s="19" t="n">
        <v>0</v>
      </c>
      <c r="G233" s="18" t="s">
        <v>602</v>
      </c>
      <c r="H233" s="18" t="s">
        <v>157</v>
      </c>
      <c r="I233" s="18" t="s">
        <v>604</v>
      </c>
      <c r="J233" s="19" t="n">
        <v>400000000</v>
      </c>
      <c r="K233" s="19" t="n">
        <v>100000000</v>
      </c>
      <c r="L233" s="0" t="n">
        <v>2017</v>
      </c>
      <c r="M233" s="20" t="n">
        <v>42736</v>
      </c>
      <c r="N233" s="20" t="n">
        <v>43831</v>
      </c>
      <c r="O233" s="20" t="n">
        <v>43831</v>
      </c>
      <c r="P233" s="20" t="n">
        <v>44196</v>
      </c>
      <c r="Q233" s="21" t="s">
        <v>605</v>
      </c>
      <c r="R233" s="21" t="s">
        <v>605</v>
      </c>
      <c r="S233" s="19" t="s">
        <v>606</v>
      </c>
      <c r="T233" s="21" t="s">
        <v>605</v>
      </c>
      <c r="U233" s="21" t="s">
        <v>605</v>
      </c>
      <c r="V233" s="21" t="s">
        <v>605</v>
      </c>
      <c r="W233" s="21" t="s">
        <v>605</v>
      </c>
      <c r="X233" s="21" t="s">
        <v>605</v>
      </c>
      <c r="Y233" s="21" t="s">
        <v>605</v>
      </c>
      <c r="Z233" s="21" t="s">
        <v>605</v>
      </c>
      <c r="AA233" s="20" t="n">
        <f aca="false">DATE(YEAR(O233)+1,MONTH(O233),DAY(O233))</f>
        <v>44197</v>
      </c>
      <c r="AB233" s="0" t="n">
        <f aca="false">IF(G233="Trong nước", DATEDIF(DATE(YEAR(M233),MONTH(M233),1),DATE(YEAR(N233),MONTH(N233),1),"m"), DATEDIF(DATE(L233,1,1),DATE(YEAR(N233),MONTH(N233),1),"m"))</f>
        <v>36</v>
      </c>
      <c r="AC233" s="0" t="str">
        <f aca="false">VLOOKUP(AB233,[1]Parameters!$A$2:$B$6,2,1)</f>
        <v>36-72</v>
      </c>
      <c r="AD233" s="22" t="n">
        <f aca="false">IF(J233&lt;=[1]Parameters!$Y$2,INDEX('[1]Bieu phi VCX'!$D$8:$N$33,MATCH(E233,'[1]Bieu phi VCX'!$A$8:$A$33,0),MATCH(AC233,'[1]Bieu phi VCX'!$D$7:$I$7,)),INDEX('[1]Bieu phi VCX'!$J$8:$O$33,MATCH(E233,'[1]Bieu phi VCX'!$A$8:$A$33,0),MATCH(AC233,'[1]Bieu phi VCX'!$J$7:$O$7,)))</f>
        <v>0.029</v>
      </c>
      <c r="AE233" s="22" t="n">
        <f aca="false">IF(Q233="Y",[1]Parameters!$Z$2,0)</f>
        <v>0.0005</v>
      </c>
      <c r="AF233" s="22" t="n">
        <f aca="false">IF(R233="Y", INDEX('[1]Bieu phi VCX'!$R$8:$W$33,MATCH(E233,'[1]Bieu phi VCX'!$A$8:$A$33,0),MATCH(AC233,'[1]Bieu phi VCX'!$R$7:$V$7,0)), 0)</f>
        <v>0.002</v>
      </c>
      <c r="AG233" s="19" t="n">
        <f aca="false">VLOOKUP(S233,[1]Parameters!$F$2:$G$5,2,0)</f>
        <v>0</v>
      </c>
      <c r="AH233" s="22" t="n">
        <f aca="false">IF(T233="Y", INDEX('[1]Bieu phi VCX'!$X$8:$AB$33,MATCH(E233,'[1]Bieu phi VCX'!$A$8:$A$33,0),MATCH(AC233,'[1]Bieu phi VCX'!$X$7:$AB$7,0)),0)</f>
        <v>0.002</v>
      </c>
      <c r="AI233" s="23" t="n">
        <f aca="false">IF(U233="Y",INDEX('[1]Bieu phi VCX'!$AJ$8:$AL$33,MATCH(E233,'[1]Bieu phi VCX'!$A$8:$A$33,0),MATCH(VLOOKUP(F233,[1]Parameters!$I$2:$J$4,2),'[1]Bieu phi VCX'!$AJ$7:$AL$7,0))-AD233, 0)</f>
        <v>0.021</v>
      </c>
      <c r="AJ233" s="0" t="n">
        <f aca="false">IF(V233="Y",[1]Parameters!$AA$2,1)</f>
        <v>1.5</v>
      </c>
      <c r="AK233" s="22" t="n">
        <f aca="false">IF(W233="Y", INDEX('[1]Bieu phi VCX'!$AE$8:$AE$33,MATCH(E233,'[1]Bieu phi VCX'!$A$8:$A$33,0),0),0)</f>
        <v>0.0025</v>
      </c>
      <c r="AL233" s="22" t="n">
        <f aca="false">IF(X233="Y",IF(AB233&lt;120,IF(OR(E233='[1]Bieu phi VCX'!$A$24,E233='[1]Bieu phi VCX'!$A$25,E233='[1]Bieu phi VCX'!$A$27),0.2%,IF(OR(AND(OR(H233="SEDAN",H233="HATCHBACK"),J233&gt;[1]Parameters!$AB$2),AND(OR(H233="SEDAN",H233="HATCHBACK"),I233="GERMANY")),INDEX('[1]Bieu phi VCX'!$AF$8:$AF$33,MATCH(E233,'[1]Bieu phi VCX'!$A$8:$A$33,0),0),INDEX('[1]Bieu phi VCX'!$AG$8:$AG$33,MATCH(E233,'[1]Bieu phi VCX'!$A$8:$A$33,0),0))),INDEX('[1]Bieu phi VCX'!$AH$8:$AH$33,MATCH(E233,'[1]Bieu phi VCX'!$A$8:$A$33,0),0)),0)</f>
        <v>0.0005</v>
      </c>
      <c r="AM233" s="22" t="n">
        <f aca="false">IF(Y233="Y",IF(P233-O233&gt;[1]Parameters!$AC$2,1.5%*15/365,1.5%*(P233-O233)/365),0)</f>
        <v>0.000616438356164384</v>
      </c>
      <c r="AN233" s="24" t="n">
        <f aca="false">IF(Z233="Y",[1]Parameters!$AD$2,0)</f>
        <v>0.003</v>
      </c>
      <c r="AO233" s="25" t="n">
        <f aca="false">IF(P233&lt;=AA233,VLOOKUP(DATEDIF(O233,P233,"m"),[1]Parameters!$L$2:$M$6,2,1),(DATEDIF(O233,P233,"m")+1)/12)</f>
        <v>1</v>
      </c>
      <c r="AP233" s="26" t="n">
        <f aca="false">(AJ233*(SUM(AD233,AE233,AF233,AH233,AI233,AK233,AL233,AN233)*K233+AG233)+AM233*K233)*AO233</f>
        <v>9136643.83561644</v>
      </c>
      <c r="AQ233" s="27" t="s">
        <v>607</v>
      </c>
    </row>
    <row r="234" customFormat="false" ht="13.8" hidden="false" customHeight="false" outlineLevel="0" collapsed="false">
      <c r="A234" s="17"/>
      <c r="B234" s="17" t="s">
        <v>609</v>
      </c>
      <c r="C234" s="0" t="s">
        <v>520</v>
      </c>
      <c r="D234" s="17" t="s">
        <v>545</v>
      </c>
      <c r="E234" s="18" t="s">
        <v>630</v>
      </c>
      <c r="F234" s="19" t="n">
        <v>0</v>
      </c>
      <c r="G234" s="18" t="s">
        <v>602</v>
      </c>
      <c r="H234" s="18" t="s">
        <v>157</v>
      </c>
      <c r="I234" s="18" t="s">
        <v>604</v>
      </c>
      <c r="J234" s="19" t="n">
        <v>400000000</v>
      </c>
      <c r="K234" s="19" t="n">
        <v>100000000</v>
      </c>
      <c r="L234" s="0" t="n">
        <v>2014</v>
      </c>
      <c r="M234" s="20" t="n">
        <v>41640</v>
      </c>
      <c r="N234" s="20" t="n">
        <v>43831</v>
      </c>
      <c r="O234" s="20" t="n">
        <v>43831</v>
      </c>
      <c r="P234" s="20" t="n">
        <v>44196</v>
      </c>
      <c r="Q234" s="21" t="s">
        <v>605</v>
      </c>
      <c r="R234" s="21" t="s">
        <v>605</v>
      </c>
      <c r="S234" s="19" t="s">
        <v>606</v>
      </c>
      <c r="T234" s="21" t="s">
        <v>605</v>
      </c>
      <c r="U234" s="21" t="s">
        <v>605</v>
      </c>
      <c r="V234" s="21" t="s">
        <v>605</v>
      </c>
      <c r="W234" s="21" t="s">
        <v>605</v>
      </c>
      <c r="X234" s="21" t="s">
        <v>605</v>
      </c>
      <c r="Y234" s="21" t="s">
        <v>605</v>
      </c>
      <c r="Z234" s="21" t="s">
        <v>605</v>
      </c>
      <c r="AA234" s="20" t="n">
        <f aca="false">DATE(YEAR(O234)+1,MONTH(O234),DAY(O234))</f>
        <v>44197</v>
      </c>
      <c r="AB234" s="0" t="n">
        <f aca="false">IF(G234="Trong nước", DATEDIF(DATE(YEAR(M234),MONTH(M234),1),DATE(YEAR(N234),MONTH(N234),1),"m"), DATEDIF(DATE(L234,1,1),DATE(YEAR(N234),MONTH(N234),1),"m"))</f>
        <v>72</v>
      </c>
      <c r="AC234" s="0" t="str">
        <f aca="false">VLOOKUP(AB234,[1]Parameters!$A$2:$B$6,2,1)</f>
        <v>72-120</v>
      </c>
      <c r="AD234" s="22" t="n">
        <f aca="false">IF(J234&lt;=[1]Parameters!$Y$2,INDEX('[1]Bieu phi VCX'!$D$8:$N$33,MATCH(E234,'[1]Bieu phi VCX'!$A$8:$A$33,0),MATCH(AC234,'[1]Bieu phi VCX'!$D$7:$I$7,)),INDEX('[1]Bieu phi VCX'!$J$8:$O$33,MATCH(E234,'[1]Bieu phi VCX'!$A$8:$A$33,0),MATCH(AC234,'[1]Bieu phi VCX'!$J$7:$O$7,)))</f>
        <v>0.052</v>
      </c>
      <c r="AE234" s="22" t="n">
        <f aca="false">IF(Q234="Y",[1]Parameters!$Z$2,0)</f>
        <v>0.0005</v>
      </c>
      <c r="AF234" s="22" t="n">
        <f aca="false">IF(R234="Y", INDEX('[1]Bieu phi VCX'!$R$8:$W$33,MATCH(E234,'[1]Bieu phi VCX'!$A$8:$A$33,0),MATCH(AC234,'[1]Bieu phi VCX'!$R$7:$V$7,0)), 0)</f>
        <v>0.003</v>
      </c>
      <c r="AG234" s="19" t="n">
        <f aca="false">VLOOKUP(S234,[1]Parameters!$F$2:$G$5,2,0)</f>
        <v>0</v>
      </c>
      <c r="AH234" s="22" t="n">
        <f aca="false">IF(T234="Y", INDEX('[1]Bieu phi VCX'!$X$8:$AB$33,MATCH(E234,'[1]Bieu phi VCX'!$A$8:$A$33,0),MATCH(AC234,'[1]Bieu phi VCX'!$X$7:$AB$7,0)),0)</f>
        <v>0.003</v>
      </c>
      <c r="AI234" s="23" t="n">
        <f aca="false">IF(U234="Y",INDEX('[1]Bieu phi VCX'!$AJ$8:$AL$33,MATCH(E234,'[1]Bieu phi VCX'!$A$8:$A$33,0),MATCH(VLOOKUP(F234,[1]Parameters!$I$2:$J$4,2),'[1]Bieu phi VCX'!$AJ$7:$AL$7,0))-AD234, 0)</f>
        <v>-0.002</v>
      </c>
      <c r="AJ234" s="0" t="n">
        <f aca="false">IF(V234="Y",[1]Parameters!$AA$2,1)</f>
        <v>1.5</v>
      </c>
      <c r="AK234" s="22" t="n">
        <f aca="false">IF(W234="Y", INDEX('[1]Bieu phi VCX'!$AE$8:$AE$33,MATCH(E234,'[1]Bieu phi VCX'!$A$8:$A$33,0),0),0)</f>
        <v>0.0025</v>
      </c>
      <c r="AL234" s="22" t="n">
        <f aca="false">IF(X234="Y",IF(AB234&lt;120,IF(OR(E234='[1]Bieu phi VCX'!$A$24,E234='[1]Bieu phi VCX'!$A$25,E234='[1]Bieu phi VCX'!$A$27),0.2%,IF(OR(AND(OR(H234="SEDAN",H234="HATCHBACK"),J234&gt;[1]Parameters!$AB$2),AND(OR(H234="SEDAN",H234="HATCHBACK"),I234="GERMANY")),INDEX('[1]Bieu phi VCX'!$AF$8:$AF$33,MATCH(E234,'[1]Bieu phi VCX'!$A$8:$A$33,0),0),INDEX('[1]Bieu phi VCX'!$AG$8:$AG$33,MATCH(E234,'[1]Bieu phi VCX'!$A$8:$A$33,0),0))),INDEX('[1]Bieu phi VCX'!$AH$8:$AH$33,MATCH(E234,'[1]Bieu phi VCX'!$A$8:$A$33,0),0)),0)</f>
        <v>0.0005</v>
      </c>
      <c r="AM234" s="22" t="n">
        <f aca="false">IF(Y234="Y",IF(P234-O234&gt;[1]Parameters!$AC$2,1.5%*15/365,1.5%*(P234-O234)/365),0)</f>
        <v>0.000616438356164384</v>
      </c>
      <c r="AN234" s="24" t="n">
        <f aca="false">IF(Z234="Y",[1]Parameters!$AD$2,0)</f>
        <v>0.003</v>
      </c>
      <c r="AO234" s="25" t="n">
        <f aca="false">IF(P234&lt;=AA234,VLOOKUP(DATEDIF(O234,P234,"m"),[1]Parameters!$L$2:$M$6,2,1),(DATEDIF(O234,P234,"m")+1)/12)</f>
        <v>1</v>
      </c>
      <c r="AP234" s="26" t="n">
        <f aca="false">(AJ234*(SUM(AD234,AE234,AF234,AH234,AI234,AK234,AL234,AN234)*K234+AG234)+AM234*K234)*AO234</f>
        <v>9436643.83561644</v>
      </c>
      <c r="AQ234" s="27" t="s">
        <v>607</v>
      </c>
    </row>
    <row r="235" customFormat="false" ht="13.8" hidden="false" customHeight="false" outlineLevel="0" collapsed="false">
      <c r="A235" s="17"/>
      <c r="B235" s="17" t="s">
        <v>610</v>
      </c>
      <c r="C235" s="0" t="s">
        <v>520</v>
      </c>
      <c r="D235" s="17" t="s">
        <v>545</v>
      </c>
      <c r="E235" s="18" t="s">
        <v>630</v>
      </c>
      <c r="F235" s="19" t="n">
        <v>0</v>
      </c>
      <c r="G235" s="18" t="s">
        <v>602</v>
      </c>
      <c r="H235" s="18" t="s">
        <v>157</v>
      </c>
      <c r="I235" s="18" t="s">
        <v>604</v>
      </c>
      <c r="J235" s="19" t="n">
        <v>400000000</v>
      </c>
      <c r="K235" s="19" t="n">
        <v>100000000</v>
      </c>
      <c r="L235" s="0" t="n">
        <v>2010</v>
      </c>
      <c r="M235" s="20" t="n">
        <v>40179</v>
      </c>
      <c r="N235" s="20" t="n">
        <v>43831</v>
      </c>
      <c r="O235" s="20" t="n">
        <v>43831</v>
      </c>
      <c r="P235" s="20" t="n">
        <v>44196</v>
      </c>
      <c r="Q235" s="21" t="s">
        <v>605</v>
      </c>
      <c r="R235" s="21" t="s">
        <v>605</v>
      </c>
      <c r="S235" s="19" t="s">
        <v>606</v>
      </c>
      <c r="T235" s="21" t="s">
        <v>605</v>
      </c>
      <c r="U235" s="21" t="s">
        <v>605</v>
      </c>
      <c r="V235" s="21" t="s">
        <v>605</v>
      </c>
      <c r="W235" s="21" t="s">
        <v>605</v>
      </c>
      <c r="X235" s="21" t="s">
        <v>605</v>
      </c>
      <c r="Y235" s="21" t="s">
        <v>605</v>
      </c>
      <c r="Z235" s="21" t="s">
        <v>605</v>
      </c>
      <c r="AA235" s="20" t="n">
        <f aca="false">DATE(YEAR(O235)+1,MONTH(O235),DAY(O235))</f>
        <v>44197</v>
      </c>
      <c r="AB235" s="0" t="n">
        <f aca="false">IF(G235="Trong nước", DATEDIF(DATE(YEAR(M235),MONTH(M235),1),DATE(YEAR(N235),MONTH(N235),1),"m"), DATEDIF(DATE(L235,1,1),DATE(YEAR(N235),MONTH(N235),1),"m"))</f>
        <v>120</v>
      </c>
      <c r="AC235" s="0" t="str">
        <f aca="false">VLOOKUP(AB235,[1]Parameters!$A$2:$B$6,2,1)</f>
        <v>&gt;=120</v>
      </c>
      <c r="AD235" s="22" t="n">
        <f aca="false">IF(J235&lt;=[1]Parameters!$Y$2,INDEX('[1]Bieu phi VCX'!$D$8:$N$33,MATCH(E235,'[1]Bieu phi VCX'!$A$8:$A$33,0),MATCH(AC235,'[1]Bieu phi VCX'!$D$7:$I$7,)),INDEX('[1]Bieu phi VCX'!$J$8:$O$33,MATCH(E235,'[1]Bieu phi VCX'!$A$8:$A$33,0),MATCH(AC235,'[1]Bieu phi VCX'!$J$7:$O$7,)))</f>
        <v>0.06</v>
      </c>
      <c r="AE235" s="22" t="n">
        <f aca="false">IF(Q235="Y",[1]Parameters!$Z$2,0)</f>
        <v>0.0005</v>
      </c>
      <c r="AF235" s="22" t="n">
        <f aca="false">IF(R235="Y", INDEX('[1]Bieu phi VCX'!$R$8:$W$33,MATCH(E235,'[1]Bieu phi VCX'!$A$8:$A$33,0),MATCH(AC235,'[1]Bieu phi VCX'!$R$7:$V$7,0)), 0)</f>
        <v>0.004</v>
      </c>
      <c r="AG235" s="19" t="n">
        <f aca="false">VLOOKUP(S235,[1]Parameters!$F$2:$G$5,2,0)</f>
        <v>0</v>
      </c>
      <c r="AH235" s="22" t="n">
        <f aca="false">IF(T235="Y", INDEX('[1]Bieu phi VCX'!$X$8:$AB$33,MATCH(E235,'[1]Bieu phi VCX'!$A$8:$A$33,0),MATCH(AC235,'[1]Bieu phi VCX'!$X$7:$AB$7,0)),0)</f>
        <v>0.004</v>
      </c>
      <c r="AI235" s="23" t="n">
        <f aca="false">IF(U235="Y",INDEX('[1]Bieu phi VCX'!$AJ$8:$AL$33,MATCH(E235,'[1]Bieu phi VCX'!$A$8:$A$33,0),MATCH(VLOOKUP(F235,[1]Parameters!$I$2:$J$4,2),'[1]Bieu phi VCX'!$AJ$7:$AL$7,0))-AD235, 0)</f>
        <v>-0.01</v>
      </c>
      <c r="AJ235" s="0" t="n">
        <f aca="false">IF(V235="Y",[1]Parameters!$AA$2,1)</f>
        <v>1.5</v>
      </c>
      <c r="AK235" s="22" t="n">
        <f aca="false">IF(W235="Y", INDEX('[1]Bieu phi VCX'!$AE$8:$AE$33,MATCH(E235,'[1]Bieu phi VCX'!$A$8:$A$33,0),0),0)</f>
        <v>0.0025</v>
      </c>
      <c r="AL235" s="22" t="n">
        <f aca="false">IF(X235="Y",IF(AB235&lt;120,IF(OR(E235='[1]Bieu phi VCX'!$A$24,E235='[1]Bieu phi VCX'!$A$25,E235='[1]Bieu phi VCX'!$A$27),0.2%,IF(OR(AND(OR(H235="SEDAN",H235="HATCHBACK"),J235&gt;[1]Parameters!$AB$2),AND(OR(H235="SEDAN",H235="HATCHBACK"),I235="GERMANY")),INDEX('[1]Bieu phi VCX'!$AF$8:$AF$33,MATCH(E235,'[1]Bieu phi VCX'!$A$8:$A$33,0),0),INDEX('[1]Bieu phi VCX'!$AG$8:$AG$33,MATCH(E235,'[1]Bieu phi VCX'!$A$8:$A$33,0),0))),INDEX('[1]Bieu phi VCX'!$AH$8:$AH$33,MATCH(E235,'[1]Bieu phi VCX'!$A$8:$A$33,0),0)),0)</f>
        <v>0.0015</v>
      </c>
      <c r="AM235" s="22" t="n">
        <f aca="false">IF(Y235="Y",IF(P235-O235&gt;[1]Parameters!$AC$2,1.5%*15/365,1.5%*(P235-O235)/365),0)</f>
        <v>0.000616438356164384</v>
      </c>
      <c r="AN235" s="24" t="n">
        <f aca="false">IF(Z235="Y",[1]Parameters!$AD$2,0)</f>
        <v>0.003</v>
      </c>
      <c r="AO235" s="25" t="n">
        <f aca="false">IF(P235&lt;=AA235,VLOOKUP(DATEDIF(O235,P235,"m"),[1]Parameters!$L$2:$M$6,2,1),(DATEDIF(O235,P235,"m")+1)/12)</f>
        <v>1</v>
      </c>
      <c r="AP235" s="26" t="n">
        <f aca="false">(AJ235*(SUM(AD235,AE235,AF235,AH235,AI235,AK235,AL235,AN235)*K235+AG235)+AM235*K235)*AO235</f>
        <v>9886643.83561644</v>
      </c>
      <c r="AQ235" s="27" t="s">
        <v>607</v>
      </c>
    </row>
    <row r="236" customFormat="false" ht="13.8" hidden="false" customHeight="false" outlineLevel="0" collapsed="false">
      <c r="A236" s="17"/>
      <c r="B236" s="17" t="s">
        <v>611</v>
      </c>
      <c r="C236" s="0" t="s">
        <v>520</v>
      </c>
      <c r="D236" s="17" t="s">
        <v>545</v>
      </c>
      <c r="E236" s="18" t="s">
        <v>630</v>
      </c>
      <c r="F236" s="19" t="n">
        <v>0</v>
      </c>
      <c r="G236" s="18" t="s">
        <v>602</v>
      </c>
      <c r="H236" s="18" t="s">
        <v>157</v>
      </c>
      <c r="I236" s="18" t="s">
        <v>604</v>
      </c>
      <c r="J236" s="19" t="n">
        <v>400000000</v>
      </c>
      <c r="K236" s="19" t="n">
        <v>400000000</v>
      </c>
      <c r="L236" s="0" t="n">
        <v>2005</v>
      </c>
      <c r="M236" s="20" t="n">
        <v>38353</v>
      </c>
      <c r="N236" s="20" t="n">
        <v>43831</v>
      </c>
      <c r="O236" s="20" t="n">
        <v>43831</v>
      </c>
      <c r="P236" s="20" t="n">
        <v>44196</v>
      </c>
      <c r="Q236" s="21" t="s">
        <v>605</v>
      </c>
      <c r="R236" s="21" t="s">
        <v>605</v>
      </c>
      <c r="S236" s="19" t="n">
        <v>9000000</v>
      </c>
      <c r="T236" s="21" t="s">
        <v>605</v>
      </c>
      <c r="U236" s="21" t="s">
        <v>605</v>
      </c>
      <c r="V236" s="21" t="s">
        <v>605</v>
      </c>
      <c r="W236" s="21" t="s">
        <v>605</v>
      </c>
      <c r="X236" s="21" t="s">
        <v>605</v>
      </c>
      <c r="Y236" s="21" t="s">
        <v>605</v>
      </c>
      <c r="Z236" s="21" t="s">
        <v>605</v>
      </c>
      <c r="AA236" s="20" t="n">
        <f aca="false">DATE(YEAR(O236)+1,MONTH(O236),DAY(O236))</f>
        <v>44197</v>
      </c>
      <c r="AB236" s="0" t="n">
        <f aca="false">IF(G236="Trong nước", DATEDIF(DATE(YEAR(M236),MONTH(M236),1),DATE(YEAR(N236),MONTH(N236),1),"m"), DATEDIF(DATE(L236,1,1),DATE(YEAR(N236),MONTH(N236),1),"m"))</f>
        <v>180</v>
      </c>
      <c r="AC236" s="0" t="str">
        <f aca="false">VLOOKUP(AB236,[1]Parameters!$A$2:$B$7,2,1)</f>
        <v>&gt;=180</v>
      </c>
      <c r="AD236" s="22" t="n">
        <f aca="false">IF(J236&lt;=[1]Parameters!$Y$2,INDEX('[1]Bieu phi VCX'!$D$8:$N$33,MATCH(E236,'[1]Bieu phi VCX'!$A$8:$A$33,0),MATCH(AC236,'[1]Bieu phi VCX'!$D$7:$I$7,)),INDEX('[1]Bieu phi VCX'!$J$8:$O$33,MATCH(E236,'[1]Bieu phi VCX'!$A$8:$A$33,0),MATCH(AC236,'[1]Bieu phi VCX'!$J$7:$O$7,)))</f>
        <v>0.06</v>
      </c>
      <c r="AE236" s="22" t="n">
        <f aca="false">IF(Q236="Y",[1]Parameters!$Z$2,0)</f>
        <v>0.0005</v>
      </c>
      <c r="AF236" s="22" t="n">
        <f aca="false">IF(R236="Y", INDEX('[1]Bieu phi VCX'!$R$8:$W$33,MATCH(E236,'[1]Bieu phi VCX'!$A$8:$A$33,0),MATCH(AC236,'[1]Bieu phi VCX'!$R$7:$W$7,0)), 0)</f>
        <v>0.005</v>
      </c>
      <c r="AG236" s="19" t="n">
        <f aca="false">VLOOKUP(S236,[1]Parameters!$F$2:$G$5,2,0)</f>
        <v>1400000</v>
      </c>
      <c r="AH236" s="22" t="n">
        <f aca="false">IF(T236="Y", INDEX('[1]Bieu phi VCX'!$X$8:$AC$33,MATCH(E236,'[1]Bieu phi VCX'!$A$8:$A$33,0),MATCH(AC236,'[1]Bieu phi VCX'!$X$7:$AC$7,0)),0)</f>
        <v>0.004</v>
      </c>
      <c r="AI236" s="23" t="n">
        <f aca="false">IF(U236="Y",INDEX('[1]Bieu phi VCX'!$AJ$8:$AL$33,MATCH(E236,'[1]Bieu phi VCX'!$A$8:$A$33,0),MATCH(VLOOKUP(F236,[1]Parameters!$I$2:$J$4,2),'[1]Bieu phi VCX'!$AJ$7:$AL$7,0))-AD236, 0)</f>
        <v>-0.01</v>
      </c>
      <c r="AJ236" s="0" t="n">
        <f aca="false">IF(V236="Y",[1]Parameters!$AA$2,1)</f>
        <v>1.5</v>
      </c>
      <c r="AK236" s="22" t="n">
        <f aca="false">IF(W236="Y", INDEX('[1]Bieu phi VCX'!$AE$8:$AE$33,MATCH(E236,'[1]Bieu phi VCX'!$A$8:$A$33,0),0),0)</f>
        <v>0.0025</v>
      </c>
      <c r="AL236" s="22" t="n">
        <f aca="false">IF(X236="Y",IF(AB236&lt;120,IF(OR(E236='[1]Bieu phi VCX'!$A$24,E236='[1]Bieu phi VCX'!$A$25,E236='[1]Bieu phi VCX'!$A$27),0.2%,IF(OR(AND(OR(H236="SEDAN",H236="HATCHBACK"),J236&gt;[1]Parameters!$AB$2),AND(OR(H236="SEDAN",H236="HATCHBACK"),I236="GERMANY")),INDEX('[1]Bieu phi VCX'!$AF$8:$AF$33,MATCH(E236,'[1]Bieu phi VCX'!$A$8:$A$33,0),0),INDEX('[1]Bieu phi VCX'!$AG$8:$AG$33,MATCH(E236,'[1]Bieu phi VCX'!$A$8:$A$33,0),0))),INDEX('[1]Bieu phi VCX'!$AH$8:$AH$33,MATCH(E236,'[1]Bieu phi VCX'!$A$8:$A$33,0),0)),0)</f>
        <v>0.0015</v>
      </c>
      <c r="AM236" s="22" t="n">
        <f aca="false">IF(Y236="Y",IF(P236-O236&gt;[1]Parameters!$AC$2,1.5%*15/365,1.5%*(P236-O236)/365),0)</f>
        <v>0.000616438356164384</v>
      </c>
      <c r="AN236" s="24" t="n">
        <f aca="false">IF(Z236="Y",[1]Parameters!$AD$2,0)</f>
        <v>0.003</v>
      </c>
      <c r="AO236" s="25" t="n">
        <f aca="false">IF(P236&lt;=AA236,VLOOKUP(DATEDIF(O236,P236,"m"),[1]Parameters!$L$2:$M$6,2,1),(DATEDIF(O236,P236,"m")+1)/12)</f>
        <v>1</v>
      </c>
      <c r="AP236" s="26" t="n">
        <f aca="false">(AJ236*(SUM(AD236,AE236,AF236,AH236,AI236,AK236,AL236,AN236)*K236+AG236)+AM236*K236)*AO236</f>
        <v>42246575.3424658</v>
      </c>
      <c r="AQ236" s="27" t="s">
        <v>607</v>
      </c>
    </row>
    <row r="237" customFormat="false" ht="13.8" hidden="false" customHeight="false" outlineLevel="0" collapsed="false">
      <c r="A237" s="17" t="s">
        <v>613</v>
      </c>
      <c r="B237" s="17" t="s">
        <v>600</v>
      </c>
      <c r="C237" s="0" t="s">
        <v>520</v>
      </c>
      <c r="D237" s="17" t="s">
        <v>545</v>
      </c>
      <c r="E237" s="18" t="s">
        <v>630</v>
      </c>
      <c r="F237" s="19" t="n">
        <v>0</v>
      </c>
      <c r="G237" s="18" t="s">
        <v>602</v>
      </c>
      <c r="H237" s="18" t="s">
        <v>157</v>
      </c>
      <c r="I237" s="18" t="s">
        <v>604</v>
      </c>
      <c r="J237" s="19" t="n">
        <v>410000000</v>
      </c>
      <c r="K237" s="19" t="n">
        <v>400000000</v>
      </c>
      <c r="L237" s="0" t="n">
        <v>2020</v>
      </c>
      <c r="M237" s="20" t="n">
        <v>43831</v>
      </c>
      <c r="N237" s="20" t="n">
        <v>43831</v>
      </c>
      <c r="O237" s="20" t="n">
        <v>43831</v>
      </c>
      <c r="P237" s="20" t="n">
        <v>44196</v>
      </c>
      <c r="Q237" s="21" t="s">
        <v>605</v>
      </c>
      <c r="R237" s="21" t="s">
        <v>605</v>
      </c>
      <c r="S237" s="19" t="s">
        <v>606</v>
      </c>
      <c r="T237" s="21" t="s">
        <v>605</v>
      </c>
      <c r="U237" s="21" t="s">
        <v>605</v>
      </c>
      <c r="V237" s="21" t="s">
        <v>605</v>
      </c>
      <c r="W237" s="21" t="s">
        <v>605</v>
      </c>
      <c r="X237" s="21" t="s">
        <v>605</v>
      </c>
      <c r="Y237" s="21" t="s">
        <v>605</v>
      </c>
      <c r="Z237" s="21" t="s">
        <v>605</v>
      </c>
      <c r="AA237" s="20" t="n">
        <f aca="false">DATE(YEAR(O237)+1,MONTH(O237),DAY(O237))</f>
        <v>44197</v>
      </c>
      <c r="AB237" s="0" t="n">
        <f aca="false">IF(G237="Trong nước", DATEDIF(DATE(YEAR(M237),MONTH(M237),1),DATE(YEAR(N237),MONTH(N237),1),"m"), DATEDIF(DATE(L237,1,1),DATE(YEAR(N237),MONTH(N237),1),"m"))</f>
        <v>0</v>
      </c>
      <c r="AC237" s="0" t="str">
        <f aca="false">VLOOKUP(AB237,[1]Parameters!$A$2:$B$6,2,1)</f>
        <v>&lt;6</v>
      </c>
      <c r="AD237" s="22" t="n">
        <f aca="false">IF(J237&lt;=[1]Parameters!$Y$2,INDEX('[1]Bieu phi VCX'!$D$8:$N$33,MATCH(E237,'[1]Bieu phi VCX'!$A$8:$A$33,0),MATCH(AC237,'[1]Bieu phi VCX'!$D$7:$I$7,)),INDEX('[1]Bieu phi VCX'!$J$8:$O$33,MATCH(E237,'[1]Bieu phi VCX'!$A$8:$A$33,0),MATCH(AC237,'[1]Bieu phi VCX'!$J$7:$O$7,)))</f>
        <v>0.022</v>
      </c>
      <c r="AE237" s="22" t="n">
        <f aca="false">IF(Q237="Y",[1]Parameters!$Z$2,0)</f>
        <v>0.0005</v>
      </c>
      <c r="AF237" s="22" t="n">
        <f aca="false">IF(R237="Y", INDEX('[1]Bieu phi VCX'!$R$8:$W$33,MATCH(E237,'[1]Bieu phi VCX'!$A$8:$A$33,0),MATCH(AC237,'[1]Bieu phi VCX'!$R$7:$V$7,0)), 0)</f>
        <v>0</v>
      </c>
      <c r="AG237" s="19" t="n">
        <f aca="false">VLOOKUP(S237,[1]Parameters!$F$2:$G$5,2,0)</f>
        <v>0</v>
      </c>
      <c r="AH237" s="22" t="n">
        <f aca="false">IF(T237="Y", INDEX('[1]Bieu phi VCX'!$X$8:$AB$33,MATCH(E237,'[1]Bieu phi VCX'!$A$8:$A$33,0),MATCH(AC237,'[1]Bieu phi VCX'!$X$7:$AB$7,0)),0)</f>
        <v>0.001</v>
      </c>
      <c r="AI237" s="23" t="n">
        <f aca="false">IF(U237="Y",INDEX('[1]Bieu phi VCX'!$AJ$8:$AL$33,MATCH(E237,'[1]Bieu phi VCX'!$A$8:$A$33,0),MATCH(VLOOKUP(F237,[1]Parameters!$I$2:$J$4,2),'[1]Bieu phi VCX'!$AJ$7:$AL$7,0))-AD237, 0)</f>
        <v>0.028</v>
      </c>
      <c r="AJ237" s="0" t="n">
        <f aca="false">IF(V237="Y",[1]Parameters!$AA$2,1)</f>
        <v>1.5</v>
      </c>
      <c r="AK237" s="22" t="n">
        <f aca="false">IF(W237="Y", INDEX('[1]Bieu phi VCX'!$AE$8:$AE$33,MATCH(E237,'[1]Bieu phi VCX'!$A$8:$A$33,0),0),0)</f>
        <v>0.0025</v>
      </c>
      <c r="AL237" s="22" t="n">
        <f aca="false">IF(X237="Y",IF(AB237&lt;120,IF(OR(E237='[1]Bieu phi VCX'!$A$24,E237='[1]Bieu phi VCX'!$A$25,E237='[1]Bieu phi VCX'!$A$27),0.2%,IF(OR(AND(OR(H237="SEDAN",H237="HATCHBACK"),J237&gt;[1]Parameters!$AB$2),AND(OR(H237="SEDAN",H237="HATCHBACK"),I237="GERMANY")),INDEX('[1]Bieu phi VCX'!$AF$8:$AF$33,MATCH(E237,'[1]Bieu phi VCX'!$A$8:$A$33,0),0),INDEX('[1]Bieu phi VCX'!$AG$8:$AG$33,MATCH(E237,'[1]Bieu phi VCX'!$A$8:$A$33,0),0))),INDEX('[1]Bieu phi VCX'!$AH$8:$AH$33,MATCH(E237,'[1]Bieu phi VCX'!$A$8:$A$33,0),0)),0)</f>
        <v>0.0005</v>
      </c>
      <c r="AM237" s="22" t="n">
        <f aca="false">IF(Y237="Y",IF(P237-O237&gt;[1]Parameters!$AC$2,1.5%*15/365,1.5%*(P237-O237)/365),0)</f>
        <v>0.000616438356164384</v>
      </c>
      <c r="AN237" s="24" t="n">
        <f aca="false">IF(Z237="Y",[1]Parameters!$AD$2,0)</f>
        <v>0.003</v>
      </c>
      <c r="AO237" s="25" t="n">
        <f aca="false">IF(P237&lt;=AA237,VLOOKUP(DATEDIF(O237,P237,"m"),[1]Parameters!$L$2:$M$6,2,1),(DATEDIF(O237,P237,"m")+1)/12)</f>
        <v>1</v>
      </c>
      <c r="AP237" s="26" t="n">
        <f aca="false">(AJ237*(SUM(AD237,AE237,AF237,AH237,AI237,AK237,AL237,AN237)*K237+AG237)+AM237*K237)*AO237</f>
        <v>34746575.3424657</v>
      </c>
      <c r="AQ237" s="27" t="s">
        <v>607</v>
      </c>
    </row>
    <row r="238" customFormat="false" ht="13.8" hidden="false" customHeight="false" outlineLevel="0" collapsed="false">
      <c r="A238" s="17"/>
      <c r="B238" s="17" t="s">
        <v>608</v>
      </c>
      <c r="C238" s="0" t="s">
        <v>520</v>
      </c>
      <c r="D238" s="17" t="s">
        <v>545</v>
      </c>
      <c r="E238" s="18" t="s">
        <v>630</v>
      </c>
      <c r="F238" s="19" t="n">
        <v>0</v>
      </c>
      <c r="G238" s="18" t="s">
        <v>602</v>
      </c>
      <c r="H238" s="18" t="s">
        <v>157</v>
      </c>
      <c r="I238" s="18" t="s">
        <v>604</v>
      </c>
      <c r="J238" s="19" t="n">
        <v>500000000</v>
      </c>
      <c r="K238" s="19" t="n">
        <v>400000000</v>
      </c>
      <c r="L238" s="0" t="n">
        <v>2017</v>
      </c>
      <c r="M238" s="20" t="n">
        <v>42736</v>
      </c>
      <c r="N238" s="20" t="n">
        <v>43831</v>
      </c>
      <c r="O238" s="20" t="n">
        <v>43831</v>
      </c>
      <c r="P238" s="20" t="n">
        <v>44196</v>
      </c>
      <c r="Q238" s="21" t="s">
        <v>605</v>
      </c>
      <c r="R238" s="21" t="s">
        <v>605</v>
      </c>
      <c r="S238" s="19" t="s">
        <v>606</v>
      </c>
      <c r="T238" s="21" t="s">
        <v>605</v>
      </c>
      <c r="U238" s="21" t="s">
        <v>605</v>
      </c>
      <c r="V238" s="21" t="s">
        <v>605</v>
      </c>
      <c r="W238" s="21" t="s">
        <v>605</v>
      </c>
      <c r="X238" s="21" t="s">
        <v>605</v>
      </c>
      <c r="Y238" s="21" t="s">
        <v>605</v>
      </c>
      <c r="Z238" s="21" t="s">
        <v>605</v>
      </c>
      <c r="AA238" s="20" t="n">
        <f aca="false">DATE(YEAR(O238)+1,MONTH(O238),DAY(O238))</f>
        <v>44197</v>
      </c>
      <c r="AB238" s="0" t="n">
        <f aca="false">IF(G238="Trong nước", DATEDIF(DATE(YEAR(M238),MONTH(M238),1),DATE(YEAR(N238),MONTH(N238),1),"m"), DATEDIF(DATE(L238,1,1),DATE(YEAR(N238),MONTH(N238),1),"m"))</f>
        <v>36</v>
      </c>
      <c r="AC238" s="0" t="str">
        <f aca="false">VLOOKUP(AB238,[1]Parameters!$A$2:$B$6,2,1)</f>
        <v>36-72</v>
      </c>
      <c r="AD238" s="22" t="n">
        <f aca="false">IF(J238&lt;=[1]Parameters!$Y$2,INDEX('[1]Bieu phi VCX'!$D$8:$N$33,MATCH(E238,'[1]Bieu phi VCX'!$A$8:$A$33,0),MATCH(AC238,'[1]Bieu phi VCX'!$D$7:$I$7,)),INDEX('[1]Bieu phi VCX'!$J$8:$O$33,MATCH(E238,'[1]Bieu phi VCX'!$A$8:$A$33,0),MATCH(AC238,'[1]Bieu phi VCX'!$J$7:$O$7,)))</f>
        <v>0.025</v>
      </c>
      <c r="AE238" s="22" t="n">
        <f aca="false">IF(Q238="Y",[1]Parameters!$Z$2,0)</f>
        <v>0.0005</v>
      </c>
      <c r="AF238" s="22" t="n">
        <f aca="false">IF(R238="Y", INDEX('[1]Bieu phi VCX'!$R$8:$W$33,MATCH(E238,'[1]Bieu phi VCX'!$A$8:$A$33,0),MATCH(AC238,'[1]Bieu phi VCX'!$R$7:$V$7,0)), 0)</f>
        <v>0.002</v>
      </c>
      <c r="AG238" s="19" t="n">
        <f aca="false">VLOOKUP(S238,[1]Parameters!$F$2:$G$5,2,0)</f>
        <v>0</v>
      </c>
      <c r="AH238" s="22" t="n">
        <f aca="false">IF(T238="Y", INDEX('[1]Bieu phi VCX'!$X$8:$AB$33,MATCH(E238,'[1]Bieu phi VCX'!$A$8:$A$33,0),MATCH(AC238,'[1]Bieu phi VCX'!$X$7:$AB$7,0)),0)</f>
        <v>0.002</v>
      </c>
      <c r="AI238" s="23" t="n">
        <f aca="false">IF(U238="Y",INDEX('[1]Bieu phi VCX'!$AJ$8:$AL$33,MATCH(E238,'[1]Bieu phi VCX'!$A$8:$A$33,0),MATCH(VLOOKUP(F238,[1]Parameters!$I$2:$J$4,2),'[1]Bieu phi VCX'!$AJ$7:$AL$7,0))-AD238, 0)</f>
        <v>0.025</v>
      </c>
      <c r="AJ238" s="0" t="n">
        <f aca="false">IF(V238="Y",[1]Parameters!$AA$2,1)</f>
        <v>1.5</v>
      </c>
      <c r="AK238" s="22" t="n">
        <f aca="false">IF(W238="Y", INDEX('[1]Bieu phi VCX'!$AE$8:$AE$33,MATCH(E238,'[1]Bieu phi VCX'!$A$8:$A$33,0),0),0)</f>
        <v>0.0025</v>
      </c>
      <c r="AL238" s="22" t="n">
        <f aca="false">IF(X238="Y",IF(AB238&lt;120,IF(OR(E238='[1]Bieu phi VCX'!$A$24,E238='[1]Bieu phi VCX'!$A$25,E238='[1]Bieu phi VCX'!$A$27),0.2%,IF(OR(AND(OR(H238="SEDAN",H238="HATCHBACK"),J238&gt;[1]Parameters!$AB$2),AND(OR(H238="SEDAN",H238="HATCHBACK"),I238="GERMANY")),INDEX('[1]Bieu phi VCX'!$AF$8:$AF$33,MATCH(E238,'[1]Bieu phi VCX'!$A$8:$A$33,0),0),INDEX('[1]Bieu phi VCX'!$AG$8:$AG$33,MATCH(E238,'[1]Bieu phi VCX'!$A$8:$A$33,0),0))),INDEX('[1]Bieu phi VCX'!$AH$8:$AH$33,MATCH(E238,'[1]Bieu phi VCX'!$A$8:$A$33,0),0)),0)</f>
        <v>0.0005</v>
      </c>
      <c r="AM238" s="22" t="n">
        <f aca="false">IF(Y238="Y",IF(P238-O238&gt;[1]Parameters!$AC$2,1.5%*15/365,1.5%*(P238-O238)/365),0)</f>
        <v>0.000616438356164384</v>
      </c>
      <c r="AN238" s="24" t="n">
        <f aca="false">IF(Z238="Y",[1]Parameters!$AD$2,0)</f>
        <v>0.003</v>
      </c>
      <c r="AO238" s="25" t="n">
        <f aca="false">IF(P238&lt;=AA238,VLOOKUP(DATEDIF(O238,P238,"m"),[1]Parameters!$L$2:$M$6,2,1),(DATEDIF(O238,P238,"m")+1)/12)</f>
        <v>1</v>
      </c>
      <c r="AP238" s="26" t="n">
        <f aca="false">(AJ238*(SUM(AD238,AE238,AF238,AH238,AI238,AK238,AL238,AN238)*K238+AG238)+AM238*K238)*AO238</f>
        <v>36546575.3424658</v>
      </c>
      <c r="AQ238" s="27" t="s">
        <v>607</v>
      </c>
    </row>
    <row r="239" customFormat="false" ht="13.8" hidden="false" customHeight="false" outlineLevel="0" collapsed="false">
      <c r="A239" s="17"/>
      <c r="B239" s="17" t="s">
        <v>609</v>
      </c>
      <c r="C239" s="0" t="s">
        <v>520</v>
      </c>
      <c r="D239" s="17" t="s">
        <v>545</v>
      </c>
      <c r="E239" s="18" t="s">
        <v>630</v>
      </c>
      <c r="F239" s="19" t="n">
        <v>0</v>
      </c>
      <c r="G239" s="18" t="s">
        <v>602</v>
      </c>
      <c r="H239" s="18" t="s">
        <v>157</v>
      </c>
      <c r="I239" s="18" t="s">
        <v>604</v>
      </c>
      <c r="J239" s="19" t="n">
        <v>450000000</v>
      </c>
      <c r="K239" s="19" t="n">
        <v>400000000</v>
      </c>
      <c r="L239" s="0" t="n">
        <v>2014</v>
      </c>
      <c r="M239" s="20" t="n">
        <v>41640</v>
      </c>
      <c r="N239" s="20" t="n">
        <v>43831</v>
      </c>
      <c r="O239" s="20" t="n">
        <v>43831</v>
      </c>
      <c r="P239" s="20" t="n">
        <v>44196</v>
      </c>
      <c r="Q239" s="21" t="s">
        <v>605</v>
      </c>
      <c r="R239" s="21" t="s">
        <v>605</v>
      </c>
      <c r="S239" s="19" t="s">
        <v>606</v>
      </c>
      <c r="T239" s="21" t="s">
        <v>605</v>
      </c>
      <c r="U239" s="21" t="s">
        <v>605</v>
      </c>
      <c r="V239" s="21" t="s">
        <v>605</v>
      </c>
      <c r="W239" s="21" t="s">
        <v>605</v>
      </c>
      <c r="X239" s="21" t="s">
        <v>605</v>
      </c>
      <c r="Y239" s="21" t="s">
        <v>605</v>
      </c>
      <c r="Z239" s="21" t="s">
        <v>605</v>
      </c>
      <c r="AA239" s="20" t="n">
        <f aca="false">DATE(YEAR(O239)+1,MONTH(O239),DAY(O239))</f>
        <v>44197</v>
      </c>
      <c r="AB239" s="0" t="n">
        <f aca="false">IF(G239="Trong nước", DATEDIF(DATE(YEAR(M239),MONTH(M239),1),DATE(YEAR(N239),MONTH(N239),1),"m"), DATEDIF(DATE(L239,1,1),DATE(YEAR(N239),MONTH(N239),1),"m"))</f>
        <v>72</v>
      </c>
      <c r="AC239" s="0" t="str">
        <f aca="false">VLOOKUP(AB239,[1]Parameters!$A$2:$B$6,2,1)</f>
        <v>72-120</v>
      </c>
      <c r="AD239" s="22" t="n">
        <f aca="false">IF(J239&lt;=[1]Parameters!$Y$2,INDEX('[1]Bieu phi VCX'!$D$8:$N$33,MATCH(E239,'[1]Bieu phi VCX'!$A$8:$A$33,0),MATCH(AC239,'[1]Bieu phi VCX'!$D$7:$I$7,)),INDEX('[1]Bieu phi VCX'!$J$8:$O$33,MATCH(E239,'[1]Bieu phi VCX'!$A$8:$A$33,0),MATCH(AC239,'[1]Bieu phi VCX'!$J$7:$O$7,)))</f>
        <v>0.027</v>
      </c>
      <c r="AE239" s="22" t="n">
        <f aca="false">IF(Q239="Y",[1]Parameters!$Z$2,0)</f>
        <v>0.0005</v>
      </c>
      <c r="AF239" s="22" t="n">
        <f aca="false">IF(R239="Y", INDEX('[1]Bieu phi VCX'!$R$8:$W$33,MATCH(E239,'[1]Bieu phi VCX'!$A$8:$A$33,0),MATCH(AC239,'[1]Bieu phi VCX'!$R$7:$V$7,0)), 0)</f>
        <v>0.003</v>
      </c>
      <c r="AG239" s="19" t="n">
        <f aca="false">VLOOKUP(S239,[1]Parameters!$F$2:$G$5,2,0)</f>
        <v>0</v>
      </c>
      <c r="AH239" s="22" t="n">
        <f aca="false">IF(T239="Y", INDEX('[1]Bieu phi VCX'!$X$8:$AB$33,MATCH(E239,'[1]Bieu phi VCX'!$A$8:$A$33,0),MATCH(AC239,'[1]Bieu phi VCX'!$X$7:$AB$7,0)),0)</f>
        <v>0.003</v>
      </c>
      <c r="AI239" s="23" t="n">
        <f aca="false">IF(U239="Y",INDEX('[1]Bieu phi VCX'!$AJ$8:$AL$33,MATCH(E239,'[1]Bieu phi VCX'!$A$8:$A$33,0),MATCH(VLOOKUP(F239,[1]Parameters!$I$2:$J$4,2),'[1]Bieu phi VCX'!$AJ$7:$AL$7,0))-AD239, 0)</f>
        <v>0.023</v>
      </c>
      <c r="AJ239" s="0" t="n">
        <f aca="false">IF(V239="Y",[1]Parameters!$AA$2,1)</f>
        <v>1.5</v>
      </c>
      <c r="AK239" s="22" t="n">
        <f aca="false">IF(W239="Y", INDEX('[1]Bieu phi VCX'!$AE$8:$AE$33,MATCH(E239,'[1]Bieu phi VCX'!$A$8:$A$33,0),0),0)</f>
        <v>0.0025</v>
      </c>
      <c r="AL239" s="22" t="n">
        <f aca="false">IF(X239="Y",IF(AB239&lt;120,IF(OR(E239='[1]Bieu phi VCX'!$A$24,E239='[1]Bieu phi VCX'!$A$25,E239='[1]Bieu phi VCX'!$A$27),0.2%,IF(OR(AND(OR(H239="SEDAN",H239="HATCHBACK"),J239&gt;[1]Parameters!$AB$2),AND(OR(H239="SEDAN",H239="HATCHBACK"),I239="GERMANY")),INDEX('[1]Bieu phi VCX'!$AF$8:$AF$33,MATCH(E239,'[1]Bieu phi VCX'!$A$8:$A$33,0),0),INDEX('[1]Bieu phi VCX'!$AG$8:$AG$33,MATCH(E239,'[1]Bieu phi VCX'!$A$8:$A$33,0),0))),INDEX('[1]Bieu phi VCX'!$AH$8:$AH$33,MATCH(E239,'[1]Bieu phi VCX'!$A$8:$A$33,0),0)),0)</f>
        <v>0.0005</v>
      </c>
      <c r="AM239" s="22" t="n">
        <f aca="false">IF(Y239="Y",IF(P239-O239&gt;[1]Parameters!$AC$2,1.5%*15/365,1.5%*(P239-O239)/365),0)</f>
        <v>0.000616438356164384</v>
      </c>
      <c r="AN239" s="24" t="n">
        <f aca="false">IF(Z239="Y",[1]Parameters!$AD$2,0)</f>
        <v>0.003</v>
      </c>
      <c r="AO239" s="25" t="n">
        <f aca="false">IF(P239&lt;=AA239,VLOOKUP(DATEDIF(O239,P239,"m"),[1]Parameters!$L$2:$M$6,2,1),(DATEDIF(O239,P239,"m")+1)/12)</f>
        <v>1</v>
      </c>
      <c r="AP239" s="26" t="n">
        <f aca="false">(AJ239*(SUM(AD239,AE239,AF239,AH239,AI239,AK239,AL239,AN239)*K239+AG239)+AM239*K239)*AO239</f>
        <v>37746575.3424657</v>
      </c>
      <c r="AQ239" s="27" t="s">
        <v>607</v>
      </c>
    </row>
    <row r="240" customFormat="false" ht="13.8" hidden="false" customHeight="false" outlineLevel="0" collapsed="false">
      <c r="A240" s="17"/>
      <c r="B240" s="17" t="s">
        <v>610</v>
      </c>
      <c r="C240" s="0" t="s">
        <v>520</v>
      </c>
      <c r="D240" s="17" t="s">
        <v>545</v>
      </c>
      <c r="E240" s="18" t="s">
        <v>630</v>
      </c>
      <c r="F240" s="19" t="n">
        <v>0</v>
      </c>
      <c r="G240" s="18" t="s">
        <v>602</v>
      </c>
      <c r="H240" s="18" t="s">
        <v>157</v>
      </c>
      <c r="I240" s="18" t="s">
        <v>604</v>
      </c>
      <c r="J240" s="19" t="n">
        <v>600000000</v>
      </c>
      <c r="K240" s="19" t="n">
        <v>400000000</v>
      </c>
      <c r="L240" s="0" t="n">
        <v>2010</v>
      </c>
      <c r="M240" s="20" t="n">
        <v>40179</v>
      </c>
      <c r="N240" s="20" t="n">
        <v>43831</v>
      </c>
      <c r="O240" s="20" t="n">
        <v>43831</v>
      </c>
      <c r="P240" s="20" t="n">
        <v>44196</v>
      </c>
      <c r="Q240" s="21" t="s">
        <v>605</v>
      </c>
      <c r="R240" s="21" t="s">
        <v>605</v>
      </c>
      <c r="S240" s="19" t="s">
        <v>606</v>
      </c>
      <c r="T240" s="21" t="s">
        <v>605</v>
      </c>
      <c r="U240" s="21" t="s">
        <v>605</v>
      </c>
      <c r="V240" s="21" t="s">
        <v>605</v>
      </c>
      <c r="W240" s="21" t="s">
        <v>605</v>
      </c>
      <c r="X240" s="21" t="s">
        <v>605</v>
      </c>
      <c r="Y240" s="21" t="s">
        <v>605</v>
      </c>
      <c r="Z240" s="21" t="s">
        <v>605</v>
      </c>
      <c r="AA240" s="20" t="n">
        <f aca="false">DATE(YEAR(O240)+1,MONTH(O240),DAY(O240))</f>
        <v>44197</v>
      </c>
      <c r="AB240" s="0" t="n">
        <f aca="false">IF(G240="Trong nước", DATEDIF(DATE(YEAR(M240),MONTH(M240),1),DATE(YEAR(N240),MONTH(N240),1),"m"), DATEDIF(DATE(L240,1,1),DATE(YEAR(N240),MONTH(N240),1),"m"))</f>
        <v>120</v>
      </c>
      <c r="AC240" s="0" t="str">
        <f aca="false">VLOOKUP(AB240,[1]Parameters!$A$2:$B$6,2,1)</f>
        <v>&gt;=120</v>
      </c>
      <c r="AD240" s="22" t="n">
        <f aca="false">IF(J240&lt;=[1]Parameters!$Y$2,INDEX('[1]Bieu phi VCX'!$D$8:$N$33,MATCH(E240,'[1]Bieu phi VCX'!$A$8:$A$33,0),MATCH(AC240,'[1]Bieu phi VCX'!$D$7:$I$7,)),INDEX('[1]Bieu phi VCX'!$J$8:$O$33,MATCH(E240,'[1]Bieu phi VCX'!$A$8:$A$33,0),MATCH(AC240,'[1]Bieu phi VCX'!$J$7:$O$7,)))</f>
        <v>0.03</v>
      </c>
      <c r="AE240" s="22" t="n">
        <f aca="false">IF(Q240="Y",[1]Parameters!$Z$2,0)</f>
        <v>0.0005</v>
      </c>
      <c r="AF240" s="22" t="n">
        <f aca="false">IF(R240="Y", INDEX('[1]Bieu phi VCX'!$R$8:$W$33,MATCH(E240,'[1]Bieu phi VCX'!$A$8:$A$33,0),MATCH(AC240,'[1]Bieu phi VCX'!$R$7:$V$7,0)), 0)</f>
        <v>0.004</v>
      </c>
      <c r="AG240" s="19" t="n">
        <f aca="false">VLOOKUP(S240,[1]Parameters!$F$2:$G$5,2,0)</f>
        <v>0</v>
      </c>
      <c r="AH240" s="22" t="n">
        <f aca="false">IF(T240="Y", INDEX('[1]Bieu phi VCX'!$X$8:$AB$33,MATCH(E240,'[1]Bieu phi VCX'!$A$8:$A$33,0),MATCH(AC240,'[1]Bieu phi VCX'!$X$7:$AB$7,0)),0)</f>
        <v>0.004</v>
      </c>
      <c r="AI240" s="23" t="n">
        <f aca="false">IF(U240="Y",INDEX('[1]Bieu phi VCX'!$AJ$8:$AL$33,MATCH(E240,'[1]Bieu phi VCX'!$A$8:$A$33,0),MATCH(VLOOKUP(F240,[1]Parameters!$I$2:$J$4,2),'[1]Bieu phi VCX'!$AJ$7:$AL$7,0))-AD240, 0)</f>
        <v>0.02</v>
      </c>
      <c r="AJ240" s="0" t="n">
        <f aca="false">IF(V240="Y",[1]Parameters!$AA$2,1)</f>
        <v>1.5</v>
      </c>
      <c r="AK240" s="22" t="n">
        <f aca="false">IF(W240="Y", INDEX('[1]Bieu phi VCX'!$AE$8:$AE$33,MATCH(E240,'[1]Bieu phi VCX'!$A$8:$A$33,0),0),0)</f>
        <v>0.0025</v>
      </c>
      <c r="AL240" s="22" t="n">
        <f aca="false">IF(X240="Y",IF(AB240&lt;120,IF(OR(E240='[1]Bieu phi VCX'!$A$24,E240='[1]Bieu phi VCX'!$A$25,E240='[1]Bieu phi VCX'!$A$27),0.2%,IF(OR(AND(OR(H240="SEDAN",H240="HATCHBACK"),J240&gt;[1]Parameters!$AB$2),AND(OR(H240="SEDAN",H240="HATCHBACK"),I240="GERMANY")),INDEX('[1]Bieu phi VCX'!$AF$8:$AF$33,MATCH(E240,'[1]Bieu phi VCX'!$A$8:$A$33,0),0),INDEX('[1]Bieu phi VCX'!$AG$8:$AG$33,MATCH(E240,'[1]Bieu phi VCX'!$A$8:$A$33,0),0))),INDEX('[1]Bieu phi VCX'!$AH$8:$AH$33,MATCH(E240,'[1]Bieu phi VCX'!$A$8:$A$33,0),0)),0)</f>
        <v>0.0015</v>
      </c>
      <c r="AM240" s="22" t="n">
        <f aca="false">IF(Y240="Y",IF(P240-O240&gt;[1]Parameters!$AC$2,1.5%*15/365,1.5%*(P240-O240)/365),0)</f>
        <v>0.000616438356164384</v>
      </c>
      <c r="AN240" s="24" t="n">
        <f aca="false">IF(Z240="Y",[1]Parameters!$AD$2,0)</f>
        <v>0.003</v>
      </c>
      <c r="AO240" s="25" t="n">
        <f aca="false">IF(P240&lt;=AA240,VLOOKUP(DATEDIF(O240,P240,"m"),[1]Parameters!$L$2:$M$6,2,1),(DATEDIF(O240,P240,"m")+1)/12)</f>
        <v>1</v>
      </c>
      <c r="AP240" s="26" t="n">
        <f aca="false">(AJ240*(SUM(AD240,AE240,AF240,AH240,AI240,AK240,AL240,AN240)*K240+AG240)+AM240*K240)*AO240</f>
        <v>39546575.3424658</v>
      </c>
      <c r="AQ240" s="27" t="s">
        <v>607</v>
      </c>
    </row>
    <row r="241" customFormat="false" ht="13.8" hidden="false" customHeight="false" outlineLevel="0" collapsed="false">
      <c r="A241" s="17"/>
      <c r="B241" s="17" t="s">
        <v>611</v>
      </c>
      <c r="C241" s="0" t="s">
        <v>520</v>
      </c>
      <c r="D241" s="17" t="s">
        <v>545</v>
      </c>
      <c r="E241" s="18" t="s">
        <v>630</v>
      </c>
      <c r="F241" s="19" t="n">
        <v>0</v>
      </c>
      <c r="G241" s="18" t="s">
        <v>602</v>
      </c>
      <c r="H241" s="18" t="s">
        <v>157</v>
      </c>
      <c r="I241" s="18" t="s">
        <v>604</v>
      </c>
      <c r="J241" s="19" t="n">
        <v>600000000</v>
      </c>
      <c r="K241" s="19" t="n">
        <v>400000000</v>
      </c>
      <c r="L241" s="0" t="n">
        <v>2005</v>
      </c>
      <c r="M241" s="20" t="n">
        <v>38353</v>
      </c>
      <c r="N241" s="20" t="n">
        <v>43831</v>
      </c>
      <c r="O241" s="20" t="n">
        <v>43831</v>
      </c>
      <c r="P241" s="20" t="n">
        <v>44196</v>
      </c>
      <c r="Q241" s="21" t="s">
        <v>605</v>
      </c>
      <c r="R241" s="21" t="s">
        <v>605</v>
      </c>
      <c r="S241" s="19" t="n">
        <v>9000000</v>
      </c>
      <c r="T241" s="21" t="s">
        <v>605</v>
      </c>
      <c r="U241" s="21" t="s">
        <v>605</v>
      </c>
      <c r="V241" s="21" t="s">
        <v>605</v>
      </c>
      <c r="W241" s="21" t="s">
        <v>605</v>
      </c>
      <c r="X241" s="21" t="s">
        <v>605</v>
      </c>
      <c r="Y241" s="21" t="s">
        <v>605</v>
      </c>
      <c r="Z241" s="21" t="s">
        <v>605</v>
      </c>
      <c r="AA241" s="20" t="n">
        <f aca="false">DATE(YEAR(O241)+1,MONTH(O241),DAY(O241))</f>
        <v>44197</v>
      </c>
      <c r="AB241" s="0" t="n">
        <f aca="false">IF(G241="Trong nước", DATEDIF(DATE(YEAR(M241),MONTH(M241),1),DATE(YEAR(N241),MONTH(N241),1),"m"), DATEDIF(DATE(L241,1,1),DATE(YEAR(N241),MONTH(N241),1),"m"))</f>
        <v>180</v>
      </c>
      <c r="AC241" s="0" t="str">
        <f aca="false">VLOOKUP(AB241,[1]Parameters!$A$2:$B$7,2,1)</f>
        <v>&gt;=180</v>
      </c>
      <c r="AD241" s="22" t="n">
        <f aca="false">IF(J241&lt;=[1]Parameters!$Y$2,INDEX('[1]Bieu phi VCX'!$D$8:$N$33,MATCH(E241,'[1]Bieu phi VCX'!$A$8:$A$33,0),MATCH(AC241,'[1]Bieu phi VCX'!$D$7:$I$7,)),INDEX('[1]Bieu phi VCX'!$J$8:$O$33,MATCH(E241,'[1]Bieu phi VCX'!$A$8:$A$33,0),MATCH(AC241,'[1]Bieu phi VCX'!$J$7:$O$7,)))</f>
        <v>0.03</v>
      </c>
      <c r="AE241" s="22" t="n">
        <f aca="false">IF(Q241="Y",[1]Parameters!$Z$2,0)</f>
        <v>0.0005</v>
      </c>
      <c r="AF241" s="22" t="n">
        <f aca="false">IF(R241="Y", INDEX('[1]Bieu phi VCX'!$R$8:$W$33,MATCH(E241,'[1]Bieu phi VCX'!$A$8:$A$33,0),MATCH(AC241,'[1]Bieu phi VCX'!$R$7:$W$7,0)), 0)</f>
        <v>0.005</v>
      </c>
      <c r="AG241" s="19" t="n">
        <f aca="false">VLOOKUP(S241,[1]Parameters!$F$2:$G$5,2,0)</f>
        <v>1400000</v>
      </c>
      <c r="AH241" s="22" t="n">
        <f aca="false">IF(T241="Y", INDEX('[1]Bieu phi VCX'!$X$8:$AC$33,MATCH(E241,'[1]Bieu phi VCX'!$A$8:$A$33,0),MATCH(AC241,'[1]Bieu phi VCX'!$X$7:$AC$7,0)),0)</f>
        <v>0.004</v>
      </c>
      <c r="AI241" s="23" t="n">
        <f aca="false">IF(U241="Y",INDEX('[1]Bieu phi VCX'!$AJ$8:$AL$33,MATCH(E241,'[1]Bieu phi VCX'!$A$8:$A$33,0),MATCH(VLOOKUP(F241,[1]Parameters!$I$2:$J$4,2),'[1]Bieu phi VCX'!$AJ$7:$AL$7,0))-AD241, 0)</f>
        <v>0.02</v>
      </c>
      <c r="AJ241" s="0" t="n">
        <f aca="false">IF(V241="Y",[1]Parameters!$AA$2,1)</f>
        <v>1.5</v>
      </c>
      <c r="AK241" s="22" t="n">
        <f aca="false">IF(W241="Y", INDEX('[1]Bieu phi VCX'!$AE$8:$AE$33,MATCH(E241,'[1]Bieu phi VCX'!$A$8:$A$33,0),0),0)</f>
        <v>0.0025</v>
      </c>
      <c r="AL241" s="22" t="n">
        <f aca="false">IF(X241="Y",IF(AB241&lt;120,IF(OR(E241='[1]Bieu phi VCX'!$A$24,E241='[1]Bieu phi VCX'!$A$25,E241='[1]Bieu phi VCX'!$A$27),0.2%,IF(OR(AND(OR(H241="SEDAN",H241="HATCHBACK"),J241&gt;[1]Parameters!$AB$2),AND(OR(H241="SEDAN",H241="HATCHBACK"),I241="GERMANY")),INDEX('[1]Bieu phi VCX'!$AF$8:$AF$33,MATCH(E241,'[1]Bieu phi VCX'!$A$8:$A$33,0),0),INDEX('[1]Bieu phi VCX'!$AG$8:$AG$33,MATCH(E241,'[1]Bieu phi VCX'!$A$8:$A$33,0),0))),INDEX('[1]Bieu phi VCX'!$AH$8:$AH$33,MATCH(E241,'[1]Bieu phi VCX'!$A$8:$A$33,0),0)),0)</f>
        <v>0.0015</v>
      </c>
      <c r="AM241" s="22" t="n">
        <f aca="false">IF(Y241="Y",IF(P241-O241&gt;[1]Parameters!$AC$2,1.5%*15/365,1.5%*(P241-O241)/365),0)</f>
        <v>0.000616438356164384</v>
      </c>
      <c r="AN241" s="24" t="n">
        <f aca="false">IF(Z241="Y",[1]Parameters!$AD$2,0)</f>
        <v>0.003</v>
      </c>
      <c r="AO241" s="25" t="n">
        <f aca="false">IF(P241&lt;=AA241,VLOOKUP(DATEDIF(O241,P241,"m"),[1]Parameters!$L$2:$M$6,2,1),(DATEDIF(O241,P241,"m")+1)/12)</f>
        <v>1</v>
      </c>
      <c r="AP241" s="26" t="n">
        <f aca="false">(AJ241*(SUM(AD241,AE241,AF241,AH241,AI241,AK241,AL241,AN241)*K241+AG241)+AM241*K241)*AO241</f>
        <v>42246575.3424658</v>
      </c>
      <c r="AQ241" s="27" t="s">
        <v>607</v>
      </c>
    </row>
    <row r="242" customFormat="false" ht="13.8" hidden="false" customHeight="false" outlineLevel="0" collapsed="false">
      <c r="A242" s="17" t="s">
        <v>599</v>
      </c>
      <c r="B242" s="17" t="s">
        <v>600</v>
      </c>
      <c r="C242" s="0" t="s">
        <v>520</v>
      </c>
      <c r="D242" s="17" t="s">
        <v>535</v>
      </c>
      <c r="E242" s="18" t="s">
        <v>631</v>
      </c>
      <c r="F242" s="19" t="n">
        <v>0</v>
      </c>
      <c r="G242" s="18" t="s">
        <v>602</v>
      </c>
      <c r="H242" s="18" t="s">
        <v>47</v>
      </c>
      <c r="I242" s="18" t="s">
        <v>604</v>
      </c>
      <c r="J242" s="19" t="n">
        <v>390000000</v>
      </c>
      <c r="K242" s="19" t="n">
        <v>100000000</v>
      </c>
      <c r="L242" s="0" t="n">
        <v>2020</v>
      </c>
      <c r="M242" s="20" t="n">
        <v>43831</v>
      </c>
      <c r="N242" s="20" t="n">
        <v>43831</v>
      </c>
      <c r="O242" s="20" t="n">
        <v>43831</v>
      </c>
      <c r="P242" s="20" t="n">
        <v>44196</v>
      </c>
      <c r="Q242" s="21" t="s">
        <v>605</v>
      </c>
      <c r="R242" s="21" t="s">
        <v>605</v>
      </c>
      <c r="S242" s="19" t="s">
        <v>606</v>
      </c>
      <c r="T242" s="21" t="s">
        <v>605</v>
      </c>
      <c r="U242" s="21" t="s">
        <v>605</v>
      </c>
      <c r="V242" s="21" t="s">
        <v>605</v>
      </c>
      <c r="W242" s="21" t="s">
        <v>605</v>
      </c>
      <c r="X242" s="21" t="s">
        <v>605</v>
      </c>
      <c r="Y242" s="21" t="s">
        <v>605</v>
      </c>
      <c r="Z242" s="21" t="s">
        <v>605</v>
      </c>
      <c r="AA242" s="20" t="n">
        <f aca="false">DATE(YEAR(O242)+1,MONTH(O242),DAY(O242))</f>
        <v>44197</v>
      </c>
      <c r="AB242" s="0" t="n">
        <f aca="false">IF(G242="Trong nước", DATEDIF(DATE(YEAR(M242),MONTH(M242),1),DATE(YEAR(N242),MONTH(N242),1),"m"), DATEDIF(DATE(L242,1,1),DATE(YEAR(N242),MONTH(N242),1),"m"))</f>
        <v>0</v>
      </c>
      <c r="AC242" s="0" t="str">
        <f aca="false">VLOOKUP(AB242,[1]Parameters!$A$2:$B$6,2,1)</f>
        <v>&lt;6</v>
      </c>
      <c r="AD242" s="22" t="n">
        <f aca="false">IF(J242&lt;=[1]Parameters!$Y$2,INDEX('[1]Bieu phi VCX'!$D$8:$N$33,MATCH(E242,'[1]Bieu phi VCX'!$A$8:$A$33,0),MATCH(AC242,'[1]Bieu phi VCX'!$D$7:$I$7,)),INDEX('[1]Bieu phi VCX'!$J$8:$O$33,MATCH(E242,'[1]Bieu phi VCX'!$A$8:$A$33,0),MATCH(AC242,'[1]Bieu phi VCX'!$J$7:$O$7,)))</f>
        <v>0.036</v>
      </c>
      <c r="AE242" s="22" t="n">
        <f aca="false">IF(Q242="Y",[1]Parameters!$Z$2,0)</f>
        <v>0.0005</v>
      </c>
      <c r="AF242" s="22" t="n">
        <f aca="false">IF(R242="Y", INDEX('[1]Bieu phi VCX'!$R$8:$W$33,MATCH(E242,'[1]Bieu phi VCX'!$A$8:$A$33,0),MATCH(AC242,'[1]Bieu phi VCX'!$R$7:$V$7,0)), 0)</f>
        <v>0</v>
      </c>
      <c r="AG242" s="19" t="n">
        <f aca="false">VLOOKUP(S242,[1]Parameters!$F$2:$G$5,2,0)</f>
        <v>0</v>
      </c>
      <c r="AH242" s="22" t="n">
        <f aca="false">IF(T242="Y", INDEX('[1]Bieu phi VCX'!$X$8:$AB$33,MATCH(E242,'[1]Bieu phi VCX'!$A$8:$A$33,0),MATCH(AC242,'[1]Bieu phi VCX'!$X$7:$AB$7,0)),0)</f>
        <v>0.0025</v>
      </c>
      <c r="AI242" s="23" t="n">
        <f aca="false">IF(U242="Y",INDEX('[1]Bieu phi VCX'!$AJ$8:$AL$33,MATCH(E242,'[1]Bieu phi VCX'!$A$8:$A$33,0),MATCH(VLOOKUP(F242,[1]Parameters!$I$2:$J$4,2),'[1]Bieu phi VCX'!$AJ$7:$AL$7,0))-AD242, 0)</f>
        <v>0.014</v>
      </c>
      <c r="AJ242" s="0" t="n">
        <f aca="false">IF(V242="Y",[1]Parameters!$AA$2,1)</f>
        <v>1.5</v>
      </c>
      <c r="AK242" s="22" t="n">
        <f aca="false">IF(W242="Y", INDEX('[1]Bieu phi VCX'!$AE$8:$AE$33,MATCH(E242,'[1]Bieu phi VCX'!$A$8:$A$33,0),0),0)</f>
        <v>0.0025</v>
      </c>
      <c r="AL242" s="22" t="n">
        <f aca="false">IF(X242="Y",IF(AB242&lt;120,IF(OR(E242='[1]Bieu phi VCX'!$A$24,E242='[1]Bieu phi VCX'!$A$25,E242='[1]Bieu phi VCX'!$A$27),0.2%,IF(OR(AND(OR(H242="SEDAN",H242="HATCHBACK"),J242&gt;[1]Parameters!$AB$2),AND(OR(H242="SEDAN",H242="HATCHBACK"),I242="GERMANY")),INDEX('[1]Bieu phi VCX'!$AF$8:$AF$33,MATCH(E242,'[1]Bieu phi VCX'!$A$8:$A$33,0),0),INDEX('[1]Bieu phi VCX'!$AG$8:$AG$33,MATCH(E242,'[1]Bieu phi VCX'!$A$8:$A$33,0),0))),INDEX('[1]Bieu phi VCX'!$AH$8:$AH$33,MATCH(E242,'[1]Bieu phi VCX'!$A$8:$A$33,0),0)),0)</f>
        <v>0.002</v>
      </c>
      <c r="AM242" s="22" t="n">
        <f aca="false">IF(Y242="Y",IF(P242-O242&gt;[1]Parameters!$AC$2,1.5%*15/365,1.5%*(P242-O242)/365),0)</f>
        <v>0.000616438356164384</v>
      </c>
      <c r="AN242" s="24" t="n">
        <f aca="false">IF(Z242="Y",[1]Parameters!$AD$2,0)</f>
        <v>0.003</v>
      </c>
      <c r="AO242" s="25" t="n">
        <f aca="false">IF(P242&lt;=AA242,VLOOKUP(DATEDIF(O242,P242,"m"),[1]Parameters!$L$2:$M$6,2,1),(DATEDIF(O242,P242,"m")+1)/12)</f>
        <v>1</v>
      </c>
      <c r="AP242" s="26" t="n">
        <f aca="false">(AJ242*(SUM(AD242,AE242,AF242,AH242,AI242,AK242,AL242,AN242)*K242+AG242)+AM242*K242)*AO242</f>
        <v>9136643.83561644</v>
      </c>
      <c r="AQ242" s="27" t="s">
        <v>607</v>
      </c>
    </row>
    <row r="243" customFormat="false" ht="13.8" hidden="false" customHeight="false" outlineLevel="0" collapsed="false">
      <c r="A243" s="17"/>
      <c r="B243" s="17" t="s">
        <v>608</v>
      </c>
      <c r="C243" s="0" t="s">
        <v>520</v>
      </c>
      <c r="D243" s="17" t="s">
        <v>535</v>
      </c>
      <c r="E243" s="18" t="s">
        <v>631</v>
      </c>
      <c r="F243" s="19" t="n">
        <v>0</v>
      </c>
      <c r="G243" s="18" t="s">
        <v>602</v>
      </c>
      <c r="H243" s="18" t="s">
        <v>47</v>
      </c>
      <c r="I243" s="18" t="s">
        <v>604</v>
      </c>
      <c r="J243" s="19" t="n">
        <v>390000000</v>
      </c>
      <c r="K243" s="19" t="n">
        <v>100000000</v>
      </c>
      <c r="L243" s="0" t="n">
        <v>2017</v>
      </c>
      <c r="M243" s="20" t="n">
        <v>42736</v>
      </c>
      <c r="N243" s="20" t="n">
        <v>43831</v>
      </c>
      <c r="O243" s="20" t="n">
        <v>43831</v>
      </c>
      <c r="P243" s="20" t="n">
        <v>44196</v>
      </c>
      <c r="Q243" s="21" t="s">
        <v>605</v>
      </c>
      <c r="R243" s="21" t="s">
        <v>605</v>
      </c>
      <c r="S243" s="19" t="s">
        <v>606</v>
      </c>
      <c r="T243" s="21" t="s">
        <v>605</v>
      </c>
      <c r="U243" s="21" t="s">
        <v>605</v>
      </c>
      <c r="V243" s="21" t="s">
        <v>605</v>
      </c>
      <c r="W243" s="21" t="s">
        <v>605</v>
      </c>
      <c r="X243" s="21" t="s">
        <v>605</v>
      </c>
      <c r="Y243" s="21" t="s">
        <v>605</v>
      </c>
      <c r="Z243" s="21" t="s">
        <v>605</v>
      </c>
      <c r="AA243" s="20" t="n">
        <f aca="false">DATE(YEAR(O243)+1,MONTH(O243),DAY(O243))</f>
        <v>44197</v>
      </c>
      <c r="AB243" s="0" t="n">
        <f aca="false">IF(G243="Trong nước", DATEDIF(DATE(YEAR(M243),MONTH(M243),1),DATE(YEAR(N243),MONTH(N243),1),"m"), DATEDIF(DATE(L243,1,1),DATE(YEAR(N243),MONTH(N243),1),"m"))</f>
        <v>36</v>
      </c>
      <c r="AC243" s="0" t="str">
        <f aca="false">VLOOKUP(AB243,[1]Parameters!$A$2:$B$6,2,1)</f>
        <v>36-72</v>
      </c>
      <c r="AD243" s="22" t="n">
        <f aca="false">IF(J243&lt;=[1]Parameters!$Y$2,INDEX('[1]Bieu phi VCX'!$D$8:$N$33,MATCH(E243,'[1]Bieu phi VCX'!$A$8:$A$33,0),MATCH(AC243,'[1]Bieu phi VCX'!$D$7:$I$7,)),INDEX('[1]Bieu phi VCX'!$J$8:$O$33,MATCH(E243,'[1]Bieu phi VCX'!$A$8:$A$33,0),MATCH(AC243,'[1]Bieu phi VCX'!$J$7:$O$7,)))</f>
        <v>0.038</v>
      </c>
      <c r="AE243" s="22" t="n">
        <f aca="false">IF(Q243="Y",[1]Parameters!$Z$2,0)</f>
        <v>0.0005</v>
      </c>
      <c r="AF243" s="22" t="n">
        <f aca="false">IF(R243="Y", INDEX('[1]Bieu phi VCX'!$R$8:$W$33,MATCH(E243,'[1]Bieu phi VCX'!$A$8:$A$33,0),MATCH(AC243,'[1]Bieu phi VCX'!$R$7:$V$7,0)), 0)</f>
        <v>0.004</v>
      </c>
      <c r="AG243" s="19" t="n">
        <f aca="false">VLOOKUP(S243,[1]Parameters!$F$2:$G$5,2,0)</f>
        <v>0</v>
      </c>
      <c r="AH243" s="22" t="n">
        <f aca="false">IF(T243="Y", INDEX('[1]Bieu phi VCX'!$X$8:$AB$33,MATCH(E243,'[1]Bieu phi VCX'!$A$8:$A$33,0),MATCH(AC243,'[1]Bieu phi VCX'!$X$7:$AB$7,0)),0)</f>
        <v>0.0035</v>
      </c>
      <c r="AI243" s="23" t="n">
        <f aca="false">IF(U243="Y",INDEX('[1]Bieu phi VCX'!$AJ$8:$AL$33,MATCH(E243,'[1]Bieu phi VCX'!$A$8:$A$33,0),MATCH(VLOOKUP(F243,[1]Parameters!$I$2:$J$4,2),'[1]Bieu phi VCX'!$AJ$7:$AL$7,0))-AD243, 0)</f>
        <v>0.012</v>
      </c>
      <c r="AJ243" s="0" t="n">
        <f aca="false">IF(V243="Y",[1]Parameters!$AA$2,1)</f>
        <v>1.5</v>
      </c>
      <c r="AK243" s="22" t="n">
        <f aca="false">IF(W243="Y", INDEX('[1]Bieu phi VCX'!$AE$8:$AE$33,MATCH(E243,'[1]Bieu phi VCX'!$A$8:$A$33,0),0),0)</f>
        <v>0.0025</v>
      </c>
      <c r="AL243" s="22" t="n">
        <f aca="false">IF(X243="Y",IF(AB243&lt;120,IF(OR(E243='[1]Bieu phi VCX'!$A$24,E243='[1]Bieu phi VCX'!$A$25,E243='[1]Bieu phi VCX'!$A$27),0.2%,IF(OR(AND(OR(H243="SEDAN",H243="HATCHBACK"),J243&gt;[1]Parameters!$AB$2),AND(OR(H243="SEDAN",H243="HATCHBACK"),I243="GERMANY")),INDEX('[1]Bieu phi VCX'!$AF$8:$AF$33,MATCH(E243,'[1]Bieu phi VCX'!$A$8:$A$33,0),0),INDEX('[1]Bieu phi VCX'!$AG$8:$AG$33,MATCH(E243,'[1]Bieu phi VCX'!$A$8:$A$33,0),0))),INDEX('[1]Bieu phi VCX'!$AH$8:$AH$33,MATCH(E243,'[1]Bieu phi VCX'!$A$8:$A$33,0),0)),0)</f>
        <v>0.002</v>
      </c>
      <c r="AM243" s="22" t="n">
        <f aca="false">IF(Y243="Y",IF(P243-O243&gt;[1]Parameters!$AC$2,1.5%*15/365,1.5%*(P243-O243)/365),0)</f>
        <v>0.000616438356164384</v>
      </c>
      <c r="AN243" s="24" t="n">
        <f aca="false">IF(Z243="Y",[1]Parameters!$AD$2,0)</f>
        <v>0.003</v>
      </c>
      <c r="AO243" s="25" t="n">
        <f aca="false">IF(P243&lt;=AA243,VLOOKUP(DATEDIF(O243,P243,"m"),[1]Parameters!$L$2:$M$6,2,1),(DATEDIF(O243,P243,"m")+1)/12)</f>
        <v>1</v>
      </c>
      <c r="AP243" s="26" t="n">
        <f aca="false">(AJ243*(SUM(AD243,AE243,AF243,AH243,AI243,AK243,AL243,AN243)*K243+AG243)+AM243*K243)*AO243</f>
        <v>9886643.83561644</v>
      </c>
      <c r="AQ243" s="27" t="s">
        <v>607</v>
      </c>
    </row>
    <row r="244" customFormat="false" ht="13.8" hidden="false" customHeight="false" outlineLevel="0" collapsed="false">
      <c r="A244" s="17"/>
      <c r="B244" s="17" t="s">
        <v>609</v>
      </c>
      <c r="C244" s="0" t="s">
        <v>520</v>
      </c>
      <c r="D244" s="17" t="s">
        <v>535</v>
      </c>
      <c r="E244" s="18" t="s">
        <v>631</v>
      </c>
      <c r="F244" s="19" t="n">
        <v>0</v>
      </c>
      <c r="G244" s="18" t="s">
        <v>602</v>
      </c>
      <c r="H244" s="18" t="s">
        <v>47</v>
      </c>
      <c r="I244" s="18" t="s">
        <v>604</v>
      </c>
      <c r="J244" s="19" t="n">
        <v>390000000</v>
      </c>
      <c r="K244" s="19" t="n">
        <v>100000000</v>
      </c>
      <c r="L244" s="0" t="n">
        <v>2014</v>
      </c>
      <c r="M244" s="20" t="n">
        <v>41640</v>
      </c>
      <c r="N244" s="20" t="n">
        <v>43831</v>
      </c>
      <c r="O244" s="20" t="n">
        <v>43831</v>
      </c>
      <c r="P244" s="20" t="n">
        <v>44196</v>
      </c>
      <c r="Q244" s="21" t="s">
        <v>605</v>
      </c>
      <c r="R244" s="21" t="s">
        <v>605</v>
      </c>
      <c r="S244" s="19" t="s">
        <v>606</v>
      </c>
      <c r="T244" s="21" t="s">
        <v>605</v>
      </c>
      <c r="U244" s="21" t="s">
        <v>605</v>
      </c>
      <c r="V244" s="21" t="s">
        <v>605</v>
      </c>
      <c r="W244" s="21" t="s">
        <v>605</v>
      </c>
      <c r="X244" s="21" t="s">
        <v>605</v>
      </c>
      <c r="Y244" s="21" t="s">
        <v>605</v>
      </c>
      <c r="Z244" s="21" t="s">
        <v>605</v>
      </c>
      <c r="AA244" s="20" t="n">
        <f aca="false">DATE(YEAR(O244)+1,MONTH(O244),DAY(O244))</f>
        <v>44197</v>
      </c>
      <c r="AB244" s="0" t="n">
        <f aca="false">IF(G244="Trong nước", DATEDIF(DATE(YEAR(M244),MONTH(M244),1),DATE(YEAR(N244),MONTH(N244),1),"m"), DATEDIF(DATE(L244,1,1),DATE(YEAR(N244),MONTH(N244),1),"m"))</f>
        <v>72</v>
      </c>
      <c r="AC244" s="0" t="str">
        <f aca="false">VLOOKUP(AB244,[1]Parameters!$A$2:$B$6,2,1)</f>
        <v>72-120</v>
      </c>
      <c r="AD244" s="22" t="n">
        <f aca="false">IF(J244&lt;=[1]Parameters!$Y$2,INDEX('[1]Bieu phi VCX'!$D$8:$N$33,MATCH(E244,'[1]Bieu phi VCX'!$A$8:$A$33,0),MATCH(AC244,'[1]Bieu phi VCX'!$D$7:$I$7,)),INDEX('[1]Bieu phi VCX'!$J$8:$O$33,MATCH(E244,'[1]Bieu phi VCX'!$A$8:$A$33,0),MATCH(AC244,'[1]Bieu phi VCX'!$J$7:$O$7,)))</f>
        <v>0.055</v>
      </c>
      <c r="AE244" s="22" t="n">
        <f aca="false">IF(Q244="Y",[1]Parameters!$Z$2,0)</f>
        <v>0.0005</v>
      </c>
      <c r="AF244" s="22" t="n">
        <f aca="false">IF(R244="Y", INDEX('[1]Bieu phi VCX'!$R$8:$W$33,MATCH(E244,'[1]Bieu phi VCX'!$A$8:$A$33,0),MATCH(AC244,'[1]Bieu phi VCX'!$R$7:$V$7,0)), 0)</f>
        <v>0.005</v>
      </c>
      <c r="AG244" s="19" t="n">
        <f aca="false">VLOOKUP(S244,[1]Parameters!$F$2:$G$5,2,0)</f>
        <v>0</v>
      </c>
      <c r="AH244" s="22" t="n">
        <f aca="false">IF(T244="Y", INDEX('[1]Bieu phi VCX'!$X$8:$AB$33,MATCH(E244,'[1]Bieu phi VCX'!$A$8:$A$33,0),MATCH(AC244,'[1]Bieu phi VCX'!$X$7:$AB$7,0)),0)</f>
        <v>0.0045</v>
      </c>
      <c r="AI244" s="23" t="n">
        <f aca="false">IF(U244="Y",INDEX('[1]Bieu phi VCX'!$AJ$8:$AL$33,MATCH(E244,'[1]Bieu phi VCX'!$A$8:$A$33,0),MATCH(VLOOKUP(F244,[1]Parameters!$I$2:$J$4,2),'[1]Bieu phi VCX'!$AJ$7:$AL$7,0))-AD244, 0)</f>
        <v>-0.005</v>
      </c>
      <c r="AJ244" s="0" t="n">
        <f aca="false">IF(V244="Y",[1]Parameters!$AA$2,1)</f>
        <v>1.5</v>
      </c>
      <c r="AK244" s="22" t="n">
        <f aca="false">IF(W244="Y", INDEX('[1]Bieu phi VCX'!$AE$8:$AE$33,MATCH(E244,'[1]Bieu phi VCX'!$A$8:$A$33,0),0),0)</f>
        <v>0.0025</v>
      </c>
      <c r="AL244" s="22" t="n">
        <f aca="false">IF(X244="Y",IF(AB244&lt;120,IF(OR(E244='[1]Bieu phi VCX'!$A$24,E244='[1]Bieu phi VCX'!$A$25,E244='[1]Bieu phi VCX'!$A$27),0.2%,IF(OR(AND(OR(H244="SEDAN",H244="HATCHBACK"),J244&gt;[1]Parameters!$AB$2),AND(OR(H244="SEDAN",H244="HATCHBACK"),I244="GERMANY")),INDEX('[1]Bieu phi VCX'!$AF$8:$AF$33,MATCH(E244,'[1]Bieu phi VCX'!$A$8:$A$33,0),0),INDEX('[1]Bieu phi VCX'!$AG$8:$AG$33,MATCH(E244,'[1]Bieu phi VCX'!$A$8:$A$33,0),0))),INDEX('[1]Bieu phi VCX'!$AH$8:$AH$33,MATCH(E244,'[1]Bieu phi VCX'!$A$8:$A$33,0),0)),0)</f>
        <v>0.002</v>
      </c>
      <c r="AM244" s="22" t="n">
        <f aca="false">IF(Y244="Y",IF(P244-O244&gt;[1]Parameters!$AC$2,1.5%*15/365,1.5%*(P244-O244)/365),0)</f>
        <v>0.000616438356164384</v>
      </c>
      <c r="AN244" s="24" t="n">
        <f aca="false">IF(Z244="Y",[1]Parameters!$AD$2,0)</f>
        <v>0.003</v>
      </c>
      <c r="AO244" s="25" t="n">
        <f aca="false">IF(P244&lt;=AA244,VLOOKUP(DATEDIF(O244,P244,"m"),[1]Parameters!$L$2:$M$6,2,1),(DATEDIF(O244,P244,"m")+1)/12)</f>
        <v>1</v>
      </c>
      <c r="AP244" s="26" t="n">
        <f aca="false">(AJ244*(SUM(AD244,AE244,AF244,AH244,AI244,AK244,AL244,AN244)*K244+AG244)+AM244*K244)*AO244</f>
        <v>10186643.8356164</v>
      </c>
      <c r="AQ244" s="27" t="s">
        <v>607</v>
      </c>
    </row>
    <row r="245" customFormat="false" ht="13.8" hidden="false" customHeight="false" outlineLevel="0" collapsed="false">
      <c r="A245" s="17"/>
      <c r="B245" s="17" t="s">
        <v>610</v>
      </c>
      <c r="C245" s="0" t="s">
        <v>520</v>
      </c>
      <c r="D245" s="17" t="s">
        <v>535</v>
      </c>
      <c r="E245" s="18" t="s">
        <v>631</v>
      </c>
      <c r="F245" s="19" t="n">
        <v>0</v>
      </c>
      <c r="G245" s="18" t="s">
        <v>602</v>
      </c>
      <c r="H245" s="18" t="s">
        <v>47</v>
      </c>
      <c r="I245" s="18" t="s">
        <v>604</v>
      </c>
      <c r="J245" s="19" t="n">
        <v>390000000</v>
      </c>
      <c r="K245" s="19" t="n">
        <v>100000000</v>
      </c>
      <c r="L245" s="0" t="n">
        <v>2010</v>
      </c>
      <c r="M245" s="20" t="n">
        <v>40179</v>
      </c>
      <c r="N245" s="20" t="n">
        <v>43831</v>
      </c>
      <c r="O245" s="20" t="n">
        <v>43831</v>
      </c>
      <c r="P245" s="20" t="n">
        <v>44196</v>
      </c>
      <c r="Q245" s="21" t="s">
        <v>605</v>
      </c>
      <c r="R245" s="21" t="s">
        <v>605</v>
      </c>
      <c r="S245" s="19" t="s">
        <v>606</v>
      </c>
      <c r="T245" s="21" t="s">
        <v>605</v>
      </c>
      <c r="U245" s="21" t="s">
        <v>605</v>
      </c>
      <c r="V245" s="21" t="s">
        <v>605</v>
      </c>
      <c r="W245" s="21" t="s">
        <v>605</v>
      </c>
      <c r="X245" s="21" t="s">
        <v>605</v>
      </c>
      <c r="Y245" s="21" t="s">
        <v>605</v>
      </c>
      <c r="Z245" s="21" t="s">
        <v>605</v>
      </c>
      <c r="AA245" s="20" t="n">
        <f aca="false">DATE(YEAR(O245)+1,MONTH(O245),DAY(O245))</f>
        <v>44197</v>
      </c>
      <c r="AB245" s="0" t="n">
        <f aca="false">IF(G245="Trong nước", DATEDIF(DATE(YEAR(M245),MONTH(M245),1),DATE(YEAR(N245),MONTH(N245),1),"m"), DATEDIF(DATE(L245,1,1),DATE(YEAR(N245),MONTH(N245),1),"m"))</f>
        <v>120</v>
      </c>
      <c r="AC245" s="0" t="str">
        <f aca="false">VLOOKUP(AB245,[1]Parameters!$A$2:$B$6,2,1)</f>
        <v>&gt;=120</v>
      </c>
      <c r="AD245" s="22" t="n">
        <f aca="false">IF(J245&lt;=[1]Parameters!$Y$2,INDEX('[1]Bieu phi VCX'!$D$8:$N$33,MATCH(E245,'[1]Bieu phi VCX'!$A$8:$A$33,0),MATCH(AC245,'[1]Bieu phi VCX'!$D$7:$I$7,)),INDEX('[1]Bieu phi VCX'!$J$8:$O$33,MATCH(E245,'[1]Bieu phi VCX'!$A$8:$A$33,0),MATCH(AC245,'[1]Bieu phi VCX'!$J$7:$O$7,)))</f>
        <v>0.06</v>
      </c>
      <c r="AE245" s="22" t="n">
        <f aca="false">IF(Q245="Y",[1]Parameters!$Z$2,0)</f>
        <v>0.0005</v>
      </c>
      <c r="AF245" s="22" t="n">
        <f aca="false">IF(R245="Y", INDEX('[1]Bieu phi VCX'!$R$8:$W$33,MATCH(E245,'[1]Bieu phi VCX'!$A$8:$A$33,0),MATCH(AC245,'[1]Bieu phi VCX'!$R$7:$V$7,0)), 0)</f>
        <v>0.006</v>
      </c>
      <c r="AG245" s="19" t="n">
        <f aca="false">VLOOKUP(S245,[1]Parameters!$F$2:$G$5,2,0)</f>
        <v>0</v>
      </c>
      <c r="AH245" s="22" t="n">
        <f aca="false">IF(T245="Y", INDEX('[1]Bieu phi VCX'!$X$8:$AB$33,MATCH(E245,'[1]Bieu phi VCX'!$A$8:$A$33,0),MATCH(AC245,'[1]Bieu phi VCX'!$X$7:$AB$7,0)),0)</f>
        <v>0.0055</v>
      </c>
      <c r="AI245" s="23" t="n">
        <f aca="false">IF(U245="Y",INDEX('[1]Bieu phi VCX'!$AJ$8:$AL$33,MATCH(E245,'[1]Bieu phi VCX'!$A$8:$A$33,0),MATCH(VLOOKUP(F245,[1]Parameters!$I$2:$J$4,2),'[1]Bieu phi VCX'!$AJ$7:$AL$7,0))-AD245, 0)</f>
        <v>-0.01</v>
      </c>
      <c r="AJ245" s="0" t="n">
        <f aca="false">IF(V245="Y",[1]Parameters!$AA$2,1)</f>
        <v>1.5</v>
      </c>
      <c r="AK245" s="22" t="n">
        <f aca="false">IF(W245="Y", INDEX('[1]Bieu phi VCX'!$AE$8:$AE$33,MATCH(E245,'[1]Bieu phi VCX'!$A$8:$A$33,0),0),0)</f>
        <v>0.0025</v>
      </c>
      <c r="AL245" s="22" t="n">
        <f aca="false">IF(X245="Y",IF(AB245&lt;120,IF(OR(E245='[1]Bieu phi VCX'!$A$24,E245='[1]Bieu phi VCX'!$A$25,E245='[1]Bieu phi VCX'!$A$27),0.2%,IF(OR(AND(OR(H245="SEDAN",H245="HATCHBACK"),J245&gt;[1]Parameters!$AB$2),AND(OR(H245="SEDAN",H245="HATCHBACK"),I245="GERMANY")),INDEX('[1]Bieu phi VCX'!$AF$8:$AF$33,MATCH(E245,'[1]Bieu phi VCX'!$A$8:$A$33,0),0),INDEX('[1]Bieu phi VCX'!$AG$8:$AG$33,MATCH(E245,'[1]Bieu phi VCX'!$A$8:$A$33,0),0))),INDEX('[1]Bieu phi VCX'!$AH$8:$AH$33,MATCH(E245,'[1]Bieu phi VCX'!$A$8:$A$33,0),0)),0)</f>
        <v>0.003</v>
      </c>
      <c r="AM245" s="22" t="n">
        <f aca="false">IF(Y245="Y",IF(P245-O245&gt;[1]Parameters!$AC$2,1.5%*15/365,1.5%*(P245-O245)/365),0)</f>
        <v>0.000616438356164384</v>
      </c>
      <c r="AN245" s="24" t="n">
        <f aca="false">IF(Z245="Y",[1]Parameters!$AD$2,0)</f>
        <v>0.003</v>
      </c>
      <c r="AO245" s="25" t="n">
        <f aca="false">IF(P245&lt;=AA245,VLOOKUP(DATEDIF(O245,P245,"m"),[1]Parameters!$L$2:$M$6,2,1),(DATEDIF(O245,P245,"m")+1)/12)</f>
        <v>1</v>
      </c>
      <c r="AP245" s="26" t="n">
        <f aca="false">(AJ245*(SUM(AD245,AE245,AF245,AH245,AI245,AK245,AL245,AN245)*K245+AG245)+AM245*K245)*AO245</f>
        <v>10636643.8356164</v>
      </c>
      <c r="AQ245" s="27" t="s">
        <v>607</v>
      </c>
    </row>
    <row r="246" customFormat="false" ht="13.8" hidden="false" customHeight="false" outlineLevel="0" collapsed="false">
      <c r="A246" s="17"/>
      <c r="B246" s="17" t="s">
        <v>611</v>
      </c>
      <c r="C246" s="0" t="s">
        <v>520</v>
      </c>
      <c r="D246" s="17" t="s">
        <v>535</v>
      </c>
      <c r="E246" s="18" t="s">
        <v>631</v>
      </c>
      <c r="F246" s="19" t="n">
        <v>0</v>
      </c>
      <c r="G246" s="18" t="s">
        <v>602</v>
      </c>
      <c r="H246" s="18" t="s">
        <v>47</v>
      </c>
      <c r="I246" s="18" t="s">
        <v>604</v>
      </c>
      <c r="J246" s="19" t="n">
        <v>390000000</v>
      </c>
      <c r="K246" s="19" t="n">
        <v>400000000</v>
      </c>
      <c r="L246" s="0" t="n">
        <v>2005</v>
      </c>
      <c r="M246" s="20" t="n">
        <v>38353</v>
      </c>
      <c r="N246" s="20" t="n">
        <v>43831</v>
      </c>
      <c r="O246" s="20" t="n">
        <v>43831</v>
      </c>
      <c r="P246" s="20" t="n">
        <v>44196</v>
      </c>
      <c r="Q246" s="21" t="s">
        <v>605</v>
      </c>
      <c r="R246" s="21" t="s">
        <v>605</v>
      </c>
      <c r="S246" s="19" t="n">
        <v>9000000</v>
      </c>
      <c r="T246" s="21" t="s">
        <v>605</v>
      </c>
      <c r="U246" s="21" t="s">
        <v>605</v>
      </c>
      <c r="V246" s="21" t="s">
        <v>605</v>
      </c>
      <c r="W246" s="21" t="s">
        <v>605</v>
      </c>
      <c r="X246" s="21" t="s">
        <v>605</v>
      </c>
      <c r="Y246" s="21" t="s">
        <v>605</v>
      </c>
      <c r="Z246" s="21" t="s">
        <v>605</v>
      </c>
      <c r="AA246" s="20" t="n">
        <f aca="false">DATE(YEAR(O246)+1,MONTH(O246),DAY(O246))</f>
        <v>44197</v>
      </c>
      <c r="AB246" s="0" t="n">
        <f aca="false">IF(G246="Trong nước", DATEDIF(DATE(YEAR(M246),MONTH(M246),1),DATE(YEAR(N246),MONTH(N246),1),"m"), DATEDIF(DATE(L246,1,1),DATE(YEAR(N246),MONTH(N246),1),"m"))</f>
        <v>180</v>
      </c>
      <c r="AC246" s="0" t="str">
        <f aca="false">VLOOKUP(AB246,[1]Parameters!$A$2:$B$7,2,1)</f>
        <v>&gt;=180</v>
      </c>
      <c r="AD246" s="22" t="n">
        <f aca="false">IF(J246&lt;=[1]Parameters!$Y$2,INDEX('[1]Bieu phi VCX'!$D$8:$N$33,MATCH(E246,'[1]Bieu phi VCX'!$A$8:$A$33,0),MATCH(AC246,'[1]Bieu phi VCX'!$D$7:$I$7,)),INDEX('[1]Bieu phi VCX'!$J$8:$O$33,MATCH(E246,'[1]Bieu phi VCX'!$A$8:$A$33,0),MATCH(AC246,'[1]Bieu phi VCX'!$J$7:$O$7,)))</f>
        <v>0.06</v>
      </c>
      <c r="AE246" s="22" t="n">
        <f aca="false">IF(Q246="Y",[1]Parameters!$Z$2,0)</f>
        <v>0.0005</v>
      </c>
      <c r="AF246" s="22" t="n">
        <f aca="false">IF(R246="Y", INDEX('[1]Bieu phi VCX'!$R$8:$W$33,MATCH(E246,'[1]Bieu phi VCX'!$A$8:$A$33,0),MATCH(AC246,'[1]Bieu phi VCX'!$R$7:$W$7,0)), 0)</f>
        <v>0.007</v>
      </c>
      <c r="AG246" s="19" t="n">
        <f aca="false">VLOOKUP(S246,[1]Parameters!$F$2:$G$5,2,0)</f>
        <v>1400000</v>
      </c>
      <c r="AH246" s="22" t="n">
        <f aca="false">IF(T246="Y", INDEX('[1]Bieu phi VCX'!$X$8:$AC$33,MATCH(E246,'[1]Bieu phi VCX'!$A$8:$A$33,0),MATCH(AC246,'[1]Bieu phi VCX'!$X$7:$AC$7,0)),0)</f>
        <v>0.0055</v>
      </c>
      <c r="AI246" s="23" t="n">
        <f aca="false">IF(U246="Y",INDEX('[1]Bieu phi VCX'!$AJ$8:$AL$33,MATCH(E246,'[1]Bieu phi VCX'!$A$8:$A$33,0),MATCH(VLOOKUP(F246,[1]Parameters!$I$2:$J$4,2),'[1]Bieu phi VCX'!$AJ$7:$AL$7,0))-AD246, 0)</f>
        <v>-0.01</v>
      </c>
      <c r="AJ246" s="0" t="n">
        <f aca="false">IF(V246="Y",[1]Parameters!$AA$2,1)</f>
        <v>1.5</v>
      </c>
      <c r="AK246" s="22" t="n">
        <f aca="false">IF(W246="Y", INDEX('[1]Bieu phi VCX'!$AE$8:$AE$33,MATCH(E246,'[1]Bieu phi VCX'!$A$8:$A$33,0),0),0)</f>
        <v>0.0025</v>
      </c>
      <c r="AL246" s="22" t="n">
        <f aca="false">IF(X246="Y",IF(AB246&lt;120,IF(OR(E246='[1]Bieu phi VCX'!$A$24,E246='[1]Bieu phi VCX'!$A$25,E246='[1]Bieu phi VCX'!$A$27),0.2%,IF(OR(AND(OR(H246="SEDAN",H246="HATCHBACK"),J246&gt;[1]Parameters!$AB$2),AND(OR(H246="SEDAN",H246="HATCHBACK"),I246="GERMANY")),INDEX('[1]Bieu phi VCX'!$AF$8:$AF$33,MATCH(E246,'[1]Bieu phi VCX'!$A$8:$A$33,0),0),INDEX('[1]Bieu phi VCX'!$AG$8:$AG$33,MATCH(E246,'[1]Bieu phi VCX'!$A$8:$A$33,0),0))),INDEX('[1]Bieu phi VCX'!$AH$8:$AH$33,MATCH(E246,'[1]Bieu phi VCX'!$A$8:$A$33,0),0)),0)</f>
        <v>0.003</v>
      </c>
      <c r="AM246" s="22" t="n">
        <f aca="false">IF(Y246="Y",IF(P246-O246&gt;[1]Parameters!$AC$2,1.5%*15/365,1.5%*(P246-O246)/365),0)</f>
        <v>0.000616438356164384</v>
      </c>
      <c r="AN246" s="24" t="n">
        <f aca="false">IF(Z246="Y",[1]Parameters!$AD$2,0)</f>
        <v>0.003</v>
      </c>
      <c r="AO246" s="25" t="n">
        <f aca="false">IF(P246&lt;=AA246,VLOOKUP(DATEDIF(O246,P246,"m"),[1]Parameters!$L$2:$M$6,2,1),(DATEDIF(O246,P246,"m")+1)/12)</f>
        <v>1</v>
      </c>
      <c r="AP246" s="26" t="n">
        <f aca="false">(AJ246*(SUM(AD246,AE246,AF246,AH246,AI246,AK246,AL246,AN246)*K246+AG246)+AM246*K246)*AO246</f>
        <v>45246575.3424658</v>
      </c>
      <c r="AQ246" s="27" t="s">
        <v>607</v>
      </c>
    </row>
    <row r="247" customFormat="false" ht="13.8" hidden="false" customHeight="false" outlineLevel="0" collapsed="false">
      <c r="A247" s="17" t="s">
        <v>612</v>
      </c>
      <c r="B247" s="17" t="s">
        <v>600</v>
      </c>
      <c r="C247" s="0" t="s">
        <v>520</v>
      </c>
      <c r="D247" s="17" t="s">
        <v>535</v>
      </c>
      <c r="E247" s="18" t="s">
        <v>631</v>
      </c>
      <c r="F247" s="19" t="n">
        <v>0</v>
      </c>
      <c r="G247" s="18" t="s">
        <v>602</v>
      </c>
      <c r="H247" s="18" t="s">
        <v>47</v>
      </c>
      <c r="I247" s="18" t="s">
        <v>604</v>
      </c>
      <c r="J247" s="19" t="n">
        <v>400000000</v>
      </c>
      <c r="K247" s="19" t="n">
        <v>100000000</v>
      </c>
      <c r="L247" s="0" t="n">
        <v>2020</v>
      </c>
      <c r="M247" s="20" t="n">
        <v>43831</v>
      </c>
      <c r="N247" s="20" t="n">
        <v>43831</v>
      </c>
      <c r="O247" s="20" t="n">
        <v>43831</v>
      </c>
      <c r="P247" s="20" t="n">
        <v>44196</v>
      </c>
      <c r="Q247" s="21" t="s">
        <v>605</v>
      </c>
      <c r="R247" s="21" t="s">
        <v>605</v>
      </c>
      <c r="S247" s="19" t="s">
        <v>606</v>
      </c>
      <c r="T247" s="21" t="s">
        <v>605</v>
      </c>
      <c r="U247" s="21" t="s">
        <v>605</v>
      </c>
      <c r="V247" s="21" t="s">
        <v>605</v>
      </c>
      <c r="W247" s="21" t="s">
        <v>605</v>
      </c>
      <c r="X247" s="21" t="s">
        <v>605</v>
      </c>
      <c r="Y247" s="21" t="s">
        <v>605</v>
      </c>
      <c r="Z247" s="21" t="s">
        <v>605</v>
      </c>
      <c r="AA247" s="20" t="n">
        <f aca="false">DATE(YEAR(O247)+1,MONTH(O247),DAY(O247))</f>
        <v>44197</v>
      </c>
      <c r="AB247" s="0" t="n">
        <f aca="false">IF(G247="Trong nước", DATEDIF(DATE(YEAR(M247),MONTH(M247),1),DATE(YEAR(N247),MONTH(N247),1),"m"), DATEDIF(DATE(L247,1,1),DATE(YEAR(N247),MONTH(N247),1),"m"))</f>
        <v>0</v>
      </c>
      <c r="AC247" s="0" t="str">
        <f aca="false">VLOOKUP(AB247,[1]Parameters!$A$2:$B$6,2,1)</f>
        <v>&lt;6</v>
      </c>
      <c r="AD247" s="22" t="n">
        <f aca="false">IF(J247&lt;=[1]Parameters!$Y$2,INDEX('[1]Bieu phi VCX'!$D$8:$N$33,MATCH(E247,'[1]Bieu phi VCX'!$A$8:$A$33,0),MATCH(AC247,'[1]Bieu phi VCX'!$D$7:$I$7,)),INDEX('[1]Bieu phi VCX'!$J$8:$O$33,MATCH(E247,'[1]Bieu phi VCX'!$A$8:$A$33,0),MATCH(AC247,'[1]Bieu phi VCX'!$J$7:$O$7,)))</f>
        <v>0.036</v>
      </c>
      <c r="AE247" s="22" t="n">
        <f aca="false">IF(Q247="Y",[1]Parameters!$Z$2,0)</f>
        <v>0.0005</v>
      </c>
      <c r="AF247" s="22" t="n">
        <f aca="false">IF(R247="Y", INDEX('[1]Bieu phi VCX'!$R$8:$W$33,MATCH(E247,'[1]Bieu phi VCX'!$A$8:$A$33,0),MATCH(AC247,'[1]Bieu phi VCX'!$R$7:$V$7,0)), 0)</f>
        <v>0</v>
      </c>
      <c r="AG247" s="19" t="n">
        <f aca="false">VLOOKUP(S247,[1]Parameters!$F$2:$G$5,2,0)</f>
        <v>0</v>
      </c>
      <c r="AH247" s="22" t="n">
        <f aca="false">IF(T247="Y", INDEX('[1]Bieu phi VCX'!$X$8:$AB$33,MATCH(E247,'[1]Bieu phi VCX'!$A$8:$A$33,0),MATCH(AC247,'[1]Bieu phi VCX'!$X$7:$AB$7,0)),0)</f>
        <v>0.0025</v>
      </c>
      <c r="AI247" s="23" t="n">
        <f aca="false">IF(U247="Y",INDEX('[1]Bieu phi VCX'!$AJ$8:$AL$33,MATCH(E247,'[1]Bieu phi VCX'!$A$8:$A$33,0),MATCH(VLOOKUP(F247,[1]Parameters!$I$2:$J$4,2),'[1]Bieu phi VCX'!$AJ$7:$AL$7,0))-AD247, 0)</f>
        <v>0.014</v>
      </c>
      <c r="AJ247" s="0" t="n">
        <f aca="false">IF(V247="Y",[1]Parameters!$AA$2,1)</f>
        <v>1.5</v>
      </c>
      <c r="AK247" s="22" t="n">
        <f aca="false">IF(W247="Y", INDEX('[1]Bieu phi VCX'!$AE$8:$AE$33,MATCH(E247,'[1]Bieu phi VCX'!$A$8:$A$33,0),0),0)</f>
        <v>0.0025</v>
      </c>
      <c r="AL247" s="22" t="n">
        <f aca="false">IF(X247="Y",IF(AB247&lt;120,IF(OR(E247='[1]Bieu phi VCX'!$A$24,E247='[1]Bieu phi VCX'!$A$25,E247='[1]Bieu phi VCX'!$A$27),0.2%,IF(OR(AND(OR(H247="SEDAN",H247="HATCHBACK"),J247&gt;[1]Parameters!$AB$2),AND(OR(H247="SEDAN",H247="HATCHBACK"),I247="GERMANY")),INDEX('[1]Bieu phi VCX'!$AF$8:$AF$33,MATCH(E247,'[1]Bieu phi VCX'!$A$8:$A$33,0),0),INDEX('[1]Bieu phi VCX'!$AG$8:$AG$33,MATCH(E247,'[1]Bieu phi VCX'!$A$8:$A$33,0),0))),INDEX('[1]Bieu phi VCX'!$AH$8:$AH$33,MATCH(E247,'[1]Bieu phi VCX'!$A$8:$A$33,0),0)),0)</f>
        <v>0.002</v>
      </c>
      <c r="AM247" s="22" t="n">
        <f aca="false">IF(Y247="Y",IF(P247-O247&gt;[1]Parameters!$AC$2,1.5%*15/365,1.5%*(P247-O247)/365),0)</f>
        <v>0.000616438356164384</v>
      </c>
      <c r="AN247" s="24" t="n">
        <f aca="false">IF(Z247="Y",[1]Parameters!$AD$2,0)</f>
        <v>0.003</v>
      </c>
      <c r="AO247" s="25" t="n">
        <f aca="false">IF(P247&lt;=AA247,VLOOKUP(DATEDIF(O247,P247,"m"),[1]Parameters!$L$2:$M$6,2,1),(DATEDIF(O247,P247,"m")+1)/12)</f>
        <v>1</v>
      </c>
      <c r="AP247" s="26" t="n">
        <f aca="false">(AJ247*(SUM(AD247,AE247,AF247,AH247,AI247,AK247,AL247,AN247)*K247+AG247)+AM247*K247)*AO247</f>
        <v>9136643.83561644</v>
      </c>
      <c r="AQ247" s="27" t="s">
        <v>607</v>
      </c>
    </row>
    <row r="248" customFormat="false" ht="13.8" hidden="false" customHeight="false" outlineLevel="0" collapsed="false">
      <c r="A248" s="17"/>
      <c r="B248" s="17" t="s">
        <v>608</v>
      </c>
      <c r="C248" s="0" t="s">
        <v>520</v>
      </c>
      <c r="D248" s="17" t="s">
        <v>535</v>
      </c>
      <c r="E248" s="18" t="s">
        <v>631</v>
      </c>
      <c r="F248" s="19" t="n">
        <v>0</v>
      </c>
      <c r="G248" s="18" t="s">
        <v>602</v>
      </c>
      <c r="H248" s="18" t="s">
        <v>47</v>
      </c>
      <c r="I248" s="18" t="s">
        <v>604</v>
      </c>
      <c r="J248" s="19" t="n">
        <v>400000000</v>
      </c>
      <c r="K248" s="19" t="n">
        <v>100000000</v>
      </c>
      <c r="L248" s="0" t="n">
        <v>2017</v>
      </c>
      <c r="M248" s="20" t="n">
        <v>42736</v>
      </c>
      <c r="N248" s="20" t="n">
        <v>43831</v>
      </c>
      <c r="O248" s="20" t="n">
        <v>43831</v>
      </c>
      <c r="P248" s="20" t="n">
        <v>44196</v>
      </c>
      <c r="Q248" s="21" t="s">
        <v>605</v>
      </c>
      <c r="R248" s="21" t="s">
        <v>605</v>
      </c>
      <c r="S248" s="19" t="s">
        <v>606</v>
      </c>
      <c r="T248" s="21" t="s">
        <v>605</v>
      </c>
      <c r="U248" s="21" t="s">
        <v>605</v>
      </c>
      <c r="V248" s="21" t="s">
        <v>605</v>
      </c>
      <c r="W248" s="21" t="s">
        <v>605</v>
      </c>
      <c r="X248" s="21" t="s">
        <v>605</v>
      </c>
      <c r="Y248" s="21" t="s">
        <v>605</v>
      </c>
      <c r="Z248" s="21" t="s">
        <v>605</v>
      </c>
      <c r="AA248" s="20" t="n">
        <f aca="false">DATE(YEAR(O248)+1,MONTH(O248),DAY(O248))</f>
        <v>44197</v>
      </c>
      <c r="AB248" s="0" t="n">
        <f aca="false">IF(G248="Trong nước", DATEDIF(DATE(YEAR(M248),MONTH(M248),1),DATE(YEAR(N248),MONTH(N248),1),"m"), DATEDIF(DATE(L248,1,1),DATE(YEAR(N248),MONTH(N248),1),"m"))</f>
        <v>36</v>
      </c>
      <c r="AC248" s="0" t="str">
        <f aca="false">VLOOKUP(AB248,[1]Parameters!$A$2:$B$6,2,1)</f>
        <v>36-72</v>
      </c>
      <c r="AD248" s="22" t="n">
        <f aca="false">IF(J248&lt;=[1]Parameters!$Y$2,INDEX('[1]Bieu phi VCX'!$D$8:$N$33,MATCH(E248,'[1]Bieu phi VCX'!$A$8:$A$33,0),MATCH(AC248,'[1]Bieu phi VCX'!$D$7:$I$7,)),INDEX('[1]Bieu phi VCX'!$J$8:$O$33,MATCH(E248,'[1]Bieu phi VCX'!$A$8:$A$33,0),MATCH(AC248,'[1]Bieu phi VCX'!$J$7:$O$7,)))</f>
        <v>0.038</v>
      </c>
      <c r="AE248" s="22" t="n">
        <f aca="false">IF(Q248="Y",[1]Parameters!$Z$2,0)</f>
        <v>0.0005</v>
      </c>
      <c r="AF248" s="22" t="n">
        <f aca="false">IF(R248="Y", INDEX('[1]Bieu phi VCX'!$R$8:$W$33,MATCH(E248,'[1]Bieu phi VCX'!$A$8:$A$33,0),MATCH(AC248,'[1]Bieu phi VCX'!$R$7:$V$7,0)), 0)</f>
        <v>0.004</v>
      </c>
      <c r="AG248" s="19" t="n">
        <f aca="false">VLOOKUP(S248,[1]Parameters!$F$2:$G$5,2,0)</f>
        <v>0</v>
      </c>
      <c r="AH248" s="22" t="n">
        <f aca="false">IF(T248="Y", INDEX('[1]Bieu phi VCX'!$X$8:$AB$33,MATCH(E248,'[1]Bieu phi VCX'!$A$8:$A$33,0),MATCH(AC248,'[1]Bieu phi VCX'!$X$7:$AB$7,0)),0)</f>
        <v>0.0035</v>
      </c>
      <c r="AI248" s="23" t="n">
        <f aca="false">IF(U248="Y",INDEX('[1]Bieu phi VCX'!$AJ$8:$AL$33,MATCH(E248,'[1]Bieu phi VCX'!$A$8:$A$33,0),MATCH(VLOOKUP(F248,[1]Parameters!$I$2:$J$4,2),'[1]Bieu phi VCX'!$AJ$7:$AL$7,0))-AD248, 0)</f>
        <v>0.012</v>
      </c>
      <c r="AJ248" s="0" t="n">
        <f aca="false">IF(V248="Y",[1]Parameters!$AA$2,1)</f>
        <v>1.5</v>
      </c>
      <c r="AK248" s="22" t="n">
        <f aca="false">IF(W248="Y", INDEX('[1]Bieu phi VCX'!$AE$8:$AE$33,MATCH(E248,'[1]Bieu phi VCX'!$A$8:$A$33,0),0),0)</f>
        <v>0.0025</v>
      </c>
      <c r="AL248" s="22" t="n">
        <f aca="false">IF(X248="Y",IF(AB248&lt;120,IF(OR(E248='[1]Bieu phi VCX'!$A$24,E248='[1]Bieu phi VCX'!$A$25,E248='[1]Bieu phi VCX'!$A$27),0.2%,IF(OR(AND(OR(H248="SEDAN",H248="HATCHBACK"),J248&gt;[1]Parameters!$AB$2),AND(OR(H248="SEDAN",H248="HATCHBACK"),I248="GERMANY")),INDEX('[1]Bieu phi VCX'!$AF$8:$AF$33,MATCH(E248,'[1]Bieu phi VCX'!$A$8:$A$33,0),0),INDEX('[1]Bieu phi VCX'!$AG$8:$AG$33,MATCH(E248,'[1]Bieu phi VCX'!$A$8:$A$33,0),0))),INDEX('[1]Bieu phi VCX'!$AH$8:$AH$33,MATCH(E248,'[1]Bieu phi VCX'!$A$8:$A$33,0),0)),0)</f>
        <v>0.002</v>
      </c>
      <c r="AM248" s="22" t="n">
        <f aca="false">IF(Y248="Y",IF(P248-O248&gt;[1]Parameters!$AC$2,1.5%*15/365,1.5%*(P248-O248)/365),0)</f>
        <v>0.000616438356164384</v>
      </c>
      <c r="AN248" s="24" t="n">
        <f aca="false">IF(Z248="Y",[1]Parameters!$AD$2,0)</f>
        <v>0.003</v>
      </c>
      <c r="AO248" s="25" t="n">
        <f aca="false">IF(P248&lt;=AA248,VLOOKUP(DATEDIF(O248,P248,"m"),[1]Parameters!$L$2:$M$6,2,1),(DATEDIF(O248,P248,"m")+1)/12)</f>
        <v>1</v>
      </c>
      <c r="AP248" s="26" t="n">
        <f aca="false">(AJ248*(SUM(AD248,AE248,AF248,AH248,AI248,AK248,AL248,AN248)*K248+AG248)+AM248*K248)*AO248</f>
        <v>9886643.83561644</v>
      </c>
      <c r="AQ248" s="27" t="s">
        <v>607</v>
      </c>
    </row>
    <row r="249" customFormat="false" ht="13.8" hidden="false" customHeight="false" outlineLevel="0" collapsed="false">
      <c r="A249" s="17"/>
      <c r="B249" s="17" t="s">
        <v>609</v>
      </c>
      <c r="C249" s="0" t="s">
        <v>520</v>
      </c>
      <c r="D249" s="17" t="s">
        <v>535</v>
      </c>
      <c r="E249" s="18" t="s">
        <v>631</v>
      </c>
      <c r="F249" s="19" t="n">
        <v>0</v>
      </c>
      <c r="G249" s="18" t="s">
        <v>602</v>
      </c>
      <c r="H249" s="18" t="s">
        <v>47</v>
      </c>
      <c r="I249" s="18" t="s">
        <v>604</v>
      </c>
      <c r="J249" s="19" t="n">
        <v>400000000</v>
      </c>
      <c r="K249" s="19" t="n">
        <v>100000000</v>
      </c>
      <c r="L249" s="0" t="n">
        <v>2014</v>
      </c>
      <c r="M249" s="20" t="n">
        <v>41640</v>
      </c>
      <c r="N249" s="20" t="n">
        <v>43831</v>
      </c>
      <c r="O249" s="20" t="n">
        <v>43831</v>
      </c>
      <c r="P249" s="20" t="n">
        <v>44196</v>
      </c>
      <c r="Q249" s="21" t="s">
        <v>605</v>
      </c>
      <c r="R249" s="21" t="s">
        <v>605</v>
      </c>
      <c r="S249" s="19" t="s">
        <v>606</v>
      </c>
      <c r="T249" s="21" t="s">
        <v>605</v>
      </c>
      <c r="U249" s="21" t="s">
        <v>605</v>
      </c>
      <c r="V249" s="21" t="s">
        <v>605</v>
      </c>
      <c r="W249" s="21" t="s">
        <v>605</v>
      </c>
      <c r="X249" s="21" t="s">
        <v>605</v>
      </c>
      <c r="Y249" s="21" t="s">
        <v>605</v>
      </c>
      <c r="Z249" s="21" t="s">
        <v>605</v>
      </c>
      <c r="AA249" s="20" t="n">
        <f aca="false">DATE(YEAR(O249)+1,MONTH(O249),DAY(O249))</f>
        <v>44197</v>
      </c>
      <c r="AB249" s="0" t="n">
        <f aca="false">IF(G249="Trong nước", DATEDIF(DATE(YEAR(M249),MONTH(M249),1),DATE(YEAR(N249),MONTH(N249),1),"m"), DATEDIF(DATE(L249,1,1),DATE(YEAR(N249),MONTH(N249),1),"m"))</f>
        <v>72</v>
      </c>
      <c r="AC249" s="0" t="str">
        <f aca="false">VLOOKUP(AB249,[1]Parameters!$A$2:$B$6,2,1)</f>
        <v>72-120</v>
      </c>
      <c r="AD249" s="22" t="n">
        <f aca="false">IF(J249&lt;=[1]Parameters!$Y$2,INDEX('[1]Bieu phi VCX'!$D$8:$N$33,MATCH(E249,'[1]Bieu phi VCX'!$A$8:$A$33,0),MATCH(AC249,'[1]Bieu phi VCX'!$D$7:$I$7,)),INDEX('[1]Bieu phi VCX'!$J$8:$O$33,MATCH(E249,'[1]Bieu phi VCX'!$A$8:$A$33,0),MATCH(AC249,'[1]Bieu phi VCX'!$J$7:$O$7,)))</f>
        <v>0.055</v>
      </c>
      <c r="AE249" s="22" t="n">
        <f aca="false">IF(Q249="Y",[1]Parameters!$Z$2,0)</f>
        <v>0.0005</v>
      </c>
      <c r="AF249" s="22" t="n">
        <f aca="false">IF(R249="Y", INDEX('[1]Bieu phi VCX'!$R$8:$W$33,MATCH(E249,'[1]Bieu phi VCX'!$A$8:$A$33,0),MATCH(AC249,'[1]Bieu phi VCX'!$R$7:$V$7,0)), 0)</f>
        <v>0.005</v>
      </c>
      <c r="AG249" s="19" t="n">
        <f aca="false">VLOOKUP(S249,[1]Parameters!$F$2:$G$5,2,0)</f>
        <v>0</v>
      </c>
      <c r="AH249" s="22" t="n">
        <f aca="false">IF(T249="Y", INDEX('[1]Bieu phi VCX'!$X$8:$AB$33,MATCH(E249,'[1]Bieu phi VCX'!$A$8:$A$33,0),MATCH(AC249,'[1]Bieu phi VCX'!$X$7:$AB$7,0)),0)</f>
        <v>0.0045</v>
      </c>
      <c r="AI249" s="23" t="n">
        <f aca="false">IF(U249="Y",INDEX('[1]Bieu phi VCX'!$AJ$8:$AL$33,MATCH(E249,'[1]Bieu phi VCX'!$A$8:$A$33,0),MATCH(VLOOKUP(F249,[1]Parameters!$I$2:$J$4,2),'[1]Bieu phi VCX'!$AJ$7:$AL$7,0))-AD249, 0)</f>
        <v>-0.005</v>
      </c>
      <c r="AJ249" s="0" t="n">
        <f aca="false">IF(V249="Y",[1]Parameters!$AA$2,1)</f>
        <v>1.5</v>
      </c>
      <c r="AK249" s="22" t="n">
        <f aca="false">IF(W249="Y", INDEX('[1]Bieu phi VCX'!$AE$8:$AE$33,MATCH(E249,'[1]Bieu phi VCX'!$A$8:$A$33,0),0),0)</f>
        <v>0.0025</v>
      </c>
      <c r="AL249" s="22" t="n">
        <f aca="false">IF(X249="Y",IF(AB249&lt;120,IF(OR(E249='[1]Bieu phi VCX'!$A$24,E249='[1]Bieu phi VCX'!$A$25,E249='[1]Bieu phi VCX'!$A$27),0.2%,IF(OR(AND(OR(H249="SEDAN",H249="HATCHBACK"),J249&gt;[1]Parameters!$AB$2),AND(OR(H249="SEDAN",H249="HATCHBACK"),I249="GERMANY")),INDEX('[1]Bieu phi VCX'!$AF$8:$AF$33,MATCH(E249,'[1]Bieu phi VCX'!$A$8:$A$33,0),0),INDEX('[1]Bieu phi VCX'!$AG$8:$AG$33,MATCH(E249,'[1]Bieu phi VCX'!$A$8:$A$33,0),0))),INDEX('[1]Bieu phi VCX'!$AH$8:$AH$33,MATCH(E249,'[1]Bieu phi VCX'!$A$8:$A$33,0),0)),0)</f>
        <v>0.002</v>
      </c>
      <c r="AM249" s="22" t="n">
        <f aca="false">IF(Y249="Y",IF(P249-O249&gt;[1]Parameters!$AC$2,1.5%*15/365,1.5%*(P249-O249)/365),0)</f>
        <v>0.000616438356164384</v>
      </c>
      <c r="AN249" s="24" t="n">
        <f aca="false">IF(Z249="Y",[1]Parameters!$AD$2,0)</f>
        <v>0.003</v>
      </c>
      <c r="AO249" s="25" t="n">
        <f aca="false">IF(P249&lt;=AA249,VLOOKUP(DATEDIF(O249,P249,"m"),[1]Parameters!$L$2:$M$6,2,1),(DATEDIF(O249,P249,"m")+1)/12)</f>
        <v>1</v>
      </c>
      <c r="AP249" s="26" t="n">
        <f aca="false">(AJ249*(SUM(AD249,AE249,AF249,AH249,AI249,AK249,AL249,AN249)*K249+AG249)+AM249*K249)*AO249</f>
        <v>10186643.8356164</v>
      </c>
      <c r="AQ249" s="27" t="s">
        <v>607</v>
      </c>
    </row>
    <row r="250" customFormat="false" ht="13.8" hidden="false" customHeight="false" outlineLevel="0" collapsed="false">
      <c r="A250" s="17"/>
      <c r="B250" s="17" t="s">
        <v>610</v>
      </c>
      <c r="C250" s="0" t="s">
        <v>520</v>
      </c>
      <c r="D250" s="17" t="s">
        <v>535</v>
      </c>
      <c r="E250" s="18" t="s">
        <v>631</v>
      </c>
      <c r="F250" s="19" t="n">
        <v>0</v>
      </c>
      <c r="G250" s="18" t="s">
        <v>602</v>
      </c>
      <c r="H250" s="18" t="s">
        <v>47</v>
      </c>
      <c r="I250" s="18" t="s">
        <v>604</v>
      </c>
      <c r="J250" s="19" t="n">
        <v>400000000</v>
      </c>
      <c r="K250" s="19" t="n">
        <v>100000000</v>
      </c>
      <c r="L250" s="0" t="n">
        <v>2010</v>
      </c>
      <c r="M250" s="20" t="n">
        <v>40179</v>
      </c>
      <c r="N250" s="20" t="n">
        <v>43831</v>
      </c>
      <c r="O250" s="20" t="n">
        <v>43831</v>
      </c>
      <c r="P250" s="20" t="n">
        <v>44196</v>
      </c>
      <c r="Q250" s="21" t="s">
        <v>605</v>
      </c>
      <c r="R250" s="21" t="s">
        <v>605</v>
      </c>
      <c r="S250" s="19" t="s">
        <v>606</v>
      </c>
      <c r="T250" s="21" t="s">
        <v>605</v>
      </c>
      <c r="U250" s="21" t="s">
        <v>605</v>
      </c>
      <c r="V250" s="21" t="s">
        <v>605</v>
      </c>
      <c r="W250" s="21" t="s">
        <v>605</v>
      </c>
      <c r="X250" s="21" t="s">
        <v>605</v>
      </c>
      <c r="Y250" s="21" t="s">
        <v>605</v>
      </c>
      <c r="Z250" s="21" t="s">
        <v>605</v>
      </c>
      <c r="AA250" s="20" t="n">
        <f aca="false">DATE(YEAR(O250)+1,MONTH(O250),DAY(O250))</f>
        <v>44197</v>
      </c>
      <c r="AB250" s="0" t="n">
        <f aca="false">IF(G250="Trong nước", DATEDIF(DATE(YEAR(M250),MONTH(M250),1),DATE(YEAR(N250),MONTH(N250),1),"m"), DATEDIF(DATE(L250,1,1),DATE(YEAR(N250),MONTH(N250),1),"m"))</f>
        <v>120</v>
      </c>
      <c r="AC250" s="0" t="str">
        <f aca="false">VLOOKUP(AB250,[1]Parameters!$A$2:$B$6,2,1)</f>
        <v>&gt;=120</v>
      </c>
      <c r="AD250" s="22" t="n">
        <f aca="false">IF(J250&lt;=[1]Parameters!$Y$2,INDEX('[1]Bieu phi VCX'!$D$8:$N$33,MATCH(E250,'[1]Bieu phi VCX'!$A$8:$A$33,0),MATCH(AC250,'[1]Bieu phi VCX'!$D$7:$I$7,)),INDEX('[1]Bieu phi VCX'!$J$8:$O$33,MATCH(E250,'[1]Bieu phi VCX'!$A$8:$A$33,0),MATCH(AC250,'[1]Bieu phi VCX'!$J$7:$O$7,)))</f>
        <v>0.06</v>
      </c>
      <c r="AE250" s="22" t="n">
        <f aca="false">IF(Q250="Y",[1]Parameters!$Z$2,0)</f>
        <v>0.0005</v>
      </c>
      <c r="AF250" s="22" t="n">
        <f aca="false">IF(R250="Y", INDEX('[1]Bieu phi VCX'!$R$8:$W$33,MATCH(E250,'[1]Bieu phi VCX'!$A$8:$A$33,0),MATCH(AC250,'[1]Bieu phi VCX'!$R$7:$V$7,0)), 0)</f>
        <v>0.006</v>
      </c>
      <c r="AG250" s="19" t="n">
        <f aca="false">VLOOKUP(S250,[1]Parameters!$F$2:$G$5,2,0)</f>
        <v>0</v>
      </c>
      <c r="AH250" s="22" t="n">
        <f aca="false">IF(T250="Y", INDEX('[1]Bieu phi VCX'!$X$8:$AB$33,MATCH(E250,'[1]Bieu phi VCX'!$A$8:$A$33,0),MATCH(AC250,'[1]Bieu phi VCX'!$X$7:$AB$7,0)),0)</f>
        <v>0.0055</v>
      </c>
      <c r="AI250" s="23" t="n">
        <f aca="false">IF(U250="Y",INDEX('[1]Bieu phi VCX'!$AJ$8:$AL$33,MATCH(E250,'[1]Bieu phi VCX'!$A$8:$A$33,0),MATCH(VLOOKUP(F250,[1]Parameters!$I$2:$J$4,2),'[1]Bieu phi VCX'!$AJ$7:$AL$7,0))-AD250, 0)</f>
        <v>-0.01</v>
      </c>
      <c r="AJ250" s="0" t="n">
        <f aca="false">IF(V250="Y",[1]Parameters!$AA$2,1)</f>
        <v>1.5</v>
      </c>
      <c r="AK250" s="22" t="n">
        <f aca="false">IF(W250="Y", INDEX('[1]Bieu phi VCX'!$AE$8:$AE$33,MATCH(E250,'[1]Bieu phi VCX'!$A$8:$A$33,0),0),0)</f>
        <v>0.0025</v>
      </c>
      <c r="AL250" s="22" t="n">
        <f aca="false">IF(X250="Y",IF(AB250&lt;120,IF(OR(E250='[1]Bieu phi VCX'!$A$24,E250='[1]Bieu phi VCX'!$A$25,E250='[1]Bieu phi VCX'!$A$27),0.2%,IF(OR(AND(OR(H250="SEDAN",H250="HATCHBACK"),J250&gt;[1]Parameters!$AB$2),AND(OR(H250="SEDAN",H250="HATCHBACK"),I250="GERMANY")),INDEX('[1]Bieu phi VCX'!$AF$8:$AF$33,MATCH(E250,'[1]Bieu phi VCX'!$A$8:$A$33,0),0),INDEX('[1]Bieu phi VCX'!$AG$8:$AG$33,MATCH(E250,'[1]Bieu phi VCX'!$A$8:$A$33,0),0))),INDEX('[1]Bieu phi VCX'!$AH$8:$AH$33,MATCH(E250,'[1]Bieu phi VCX'!$A$8:$A$33,0),0)),0)</f>
        <v>0.003</v>
      </c>
      <c r="AM250" s="22" t="n">
        <f aca="false">IF(Y250="Y",IF(P250-O250&gt;[1]Parameters!$AC$2,1.5%*15/365,1.5%*(P250-O250)/365),0)</f>
        <v>0.000616438356164384</v>
      </c>
      <c r="AN250" s="24" t="n">
        <f aca="false">IF(Z250="Y",[1]Parameters!$AD$2,0)</f>
        <v>0.003</v>
      </c>
      <c r="AO250" s="25" t="n">
        <f aca="false">IF(P250&lt;=AA250,VLOOKUP(DATEDIF(O250,P250,"m"),[1]Parameters!$L$2:$M$6,2,1),(DATEDIF(O250,P250,"m")+1)/12)</f>
        <v>1</v>
      </c>
      <c r="AP250" s="26" t="n">
        <f aca="false">(AJ250*(SUM(AD250,AE250,AF250,AH250,AI250,AK250,AL250,AN250)*K250+AG250)+AM250*K250)*AO250</f>
        <v>10636643.8356164</v>
      </c>
      <c r="AQ250" s="27" t="s">
        <v>607</v>
      </c>
    </row>
    <row r="251" customFormat="false" ht="13.8" hidden="false" customHeight="false" outlineLevel="0" collapsed="false">
      <c r="A251" s="17"/>
      <c r="B251" s="17" t="s">
        <v>611</v>
      </c>
      <c r="C251" s="0" t="s">
        <v>520</v>
      </c>
      <c r="D251" s="17" t="s">
        <v>535</v>
      </c>
      <c r="E251" s="18" t="s">
        <v>631</v>
      </c>
      <c r="F251" s="19" t="n">
        <v>0</v>
      </c>
      <c r="G251" s="18" t="s">
        <v>602</v>
      </c>
      <c r="H251" s="18" t="s">
        <v>47</v>
      </c>
      <c r="I251" s="18" t="s">
        <v>604</v>
      </c>
      <c r="J251" s="19" t="n">
        <v>400000000</v>
      </c>
      <c r="K251" s="19" t="n">
        <v>400000000</v>
      </c>
      <c r="L251" s="0" t="n">
        <v>2005</v>
      </c>
      <c r="M251" s="20" t="n">
        <v>38353</v>
      </c>
      <c r="N251" s="20" t="n">
        <v>43831</v>
      </c>
      <c r="O251" s="20" t="n">
        <v>43831</v>
      </c>
      <c r="P251" s="20" t="n">
        <v>44196</v>
      </c>
      <c r="Q251" s="21" t="s">
        <v>605</v>
      </c>
      <c r="R251" s="21" t="s">
        <v>605</v>
      </c>
      <c r="S251" s="19" t="n">
        <v>9000000</v>
      </c>
      <c r="T251" s="21" t="s">
        <v>605</v>
      </c>
      <c r="U251" s="21" t="s">
        <v>605</v>
      </c>
      <c r="V251" s="21" t="s">
        <v>605</v>
      </c>
      <c r="W251" s="21" t="s">
        <v>605</v>
      </c>
      <c r="X251" s="21" t="s">
        <v>605</v>
      </c>
      <c r="Y251" s="21" t="s">
        <v>605</v>
      </c>
      <c r="Z251" s="21" t="s">
        <v>605</v>
      </c>
      <c r="AA251" s="20" t="n">
        <f aca="false">DATE(YEAR(O251)+1,MONTH(O251),DAY(O251))</f>
        <v>44197</v>
      </c>
      <c r="AB251" s="0" t="n">
        <f aca="false">IF(G251="Trong nước", DATEDIF(DATE(YEAR(M251),MONTH(M251),1),DATE(YEAR(N251),MONTH(N251),1),"m"), DATEDIF(DATE(L251,1,1),DATE(YEAR(N251),MONTH(N251),1),"m"))</f>
        <v>180</v>
      </c>
      <c r="AC251" s="0" t="str">
        <f aca="false">VLOOKUP(AB251,[1]Parameters!$A$2:$B$7,2,1)</f>
        <v>&gt;=180</v>
      </c>
      <c r="AD251" s="22" t="n">
        <f aca="false">IF(J251&lt;=[1]Parameters!$Y$2,INDEX('[1]Bieu phi VCX'!$D$8:$N$33,MATCH(E251,'[1]Bieu phi VCX'!$A$8:$A$33,0),MATCH(AC251,'[1]Bieu phi VCX'!$D$7:$I$7,)),INDEX('[1]Bieu phi VCX'!$J$8:$O$33,MATCH(E251,'[1]Bieu phi VCX'!$A$8:$A$33,0),MATCH(AC251,'[1]Bieu phi VCX'!$J$7:$O$7,)))</f>
        <v>0.06</v>
      </c>
      <c r="AE251" s="22" t="n">
        <f aca="false">IF(Q251="Y",[1]Parameters!$Z$2,0)</f>
        <v>0.0005</v>
      </c>
      <c r="AF251" s="22" t="n">
        <f aca="false">IF(R251="Y", INDEX('[1]Bieu phi VCX'!$R$8:$W$33,MATCH(E251,'[1]Bieu phi VCX'!$A$8:$A$33,0),MATCH(AC251,'[1]Bieu phi VCX'!$R$7:$W$7,0)), 0)</f>
        <v>0.007</v>
      </c>
      <c r="AG251" s="19" t="n">
        <f aca="false">VLOOKUP(S251,[1]Parameters!$F$2:$G$5,2,0)</f>
        <v>1400000</v>
      </c>
      <c r="AH251" s="22" t="n">
        <f aca="false">IF(T251="Y", INDEX('[1]Bieu phi VCX'!$X$8:$AC$33,MATCH(E251,'[1]Bieu phi VCX'!$A$8:$A$33,0),MATCH(AC251,'[1]Bieu phi VCX'!$X$7:$AC$7,0)),0)</f>
        <v>0.0055</v>
      </c>
      <c r="AI251" s="23" t="n">
        <f aca="false">IF(U251="Y",INDEX('[1]Bieu phi VCX'!$AJ$8:$AL$33,MATCH(E251,'[1]Bieu phi VCX'!$A$8:$A$33,0),MATCH(VLOOKUP(F251,[1]Parameters!$I$2:$J$4,2),'[1]Bieu phi VCX'!$AJ$7:$AL$7,0))-AD251, 0)</f>
        <v>-0.01</v>
      </c>
      <c r="AJ251" s="0" t="n">
        <f aca="false">IF(V251="Y",[1]Parameters!$AA$2,1)</f>
        <v>1.5</v>
      </c>
      <c r="AK251" s="22" t="n">
        <f aca="false">IF(W251="Y", INDEX('[1]Bieu phi VCX'!$AE$8:$AE$33,MATCH(E251,'[1]Bieu phi VCX'!$A$8:$A$33,0),0),0)</f>
        <v>0.0025</v>
      </c>
      <c r="AL251" s="22" t="n">
        <f aca="false">IF(X251="Y",IF(AB251&lt;120,IF(OR(E251='[1]Bieu phi VCX'!$A$24,E251='[1]Bieu phi VCX'!$A$25,E251='[1]Bieu phi VCX'!$A$27),0.2%,IF(OR(AND(OR(H251="SEDAN",H251="HATCHBACK"),J251&gt;[1]Parameters!$AB$2),AND(OR(H251="SEDAN",H251="HATCHBACK"),I251="GERMANY")),INDEX('[1]Bieu phi VCX'!$AF$8:$AF$33,MATCH(E251,'[1]Bieu phi VCX'!$A$8:$A$33,0),0),INDEX('[1]Bieu phi VCX'!$AG$8:$AG$33,MATCH(E251,'[1]Bieu phi VCX'!$A$8:$A$33,0),0))),INDEX('[1]Bieu phi VCX'!$AH$8:$AH$33,MATCH(E251,'[1]Bieu phi VCX'!$A$8:$A$33,0),0)),0)</f>
        <v>0.003</v>
      </c>
      <c r="AM251" s="22" t="n">
        <f aca="false">IF(Y251="Y",IF(P251-O251&gt;[1]Parameters!$AC$2,1.5%*15/365,1.5%*(P251-O251)/365),0)</f>
        <v>0.000616438356164384</v>
      </c>
      <c r="AN251" s="24" t="n">
        <f aca="false">IF(Z251="Y",[1]Parameters!$AD$2,0)</f>
        <v>0.003</v>
      </c>
      <c r="AO251" s="25" t="n">
        <f aca="false">IF(P251&lt;=AA251,VLOOKUP(DATEDIF(O251,P251,"m"),[1]Parameters!$L$2:$M$6,2,1),(DATEDIF(O251,P251,"m")+1)/12)</f>
        <v>1</v>
      </c>
      <c r="AP251" s="26" t="n">
        <f aca="false">(AJ251*(SUM(AD251,AE251,AF251,AH251,AI251,AK251,AL251,AN251)*K251+AG251)+AM251*K251)*AO251</f>
        <v>45246575.3424658</v>
      </c>
      <c r="AQ251" s="27" t="s">
        <v>607</v>
      </c>
    </row>
    <row r="252" customFormat="false" ht="13.8" hidden="false" customHeight="false" outlineLevel="0" collapsed="false">
      <c r="A252" s="17" t="s">
        <v>613</v>
      </c>
      <c r="B252" s="17" t="s">
        <v>600</v>
      </c>
      <c r="C252" s="0" t="s">
        <v>520</v>
      </c>
      <c r="D252" s="17" t="s">
        <v>535</v>
      </c>
      <c r="E252" s="18" t="s">
        <v>631</v>
      </c>
      <c r="F252" s="19" t="n">
        <v>0</v>
      </c>
      <c r="G252" s="18" t="s">
        <v>602</v>
      </c>
      <c r="H252" s="18" t="s">
        <v>47</v>
      </c>
      <c r="I252" s="18" t="s">
        <v>604</v>
      </c>
      <c r="J252" s="19" t="n">
        <v>410000000</v>
      </c>
      <c r="K252" s="19" t="n">
        <v>400000000</v>
      </c>
      <c r="L252" s="0" t="n">
        <v>2020</v>
      </c>
      <c r="M252" s="20" t="n">
        <v>43831</v>
      </c>
      <c r="N252" s="20" t="n">
        <v>43831</v>
      </c>
      <c r="O252" s="20" t="n">
        <v>43831</v>
      </c>
      <c r="P252" s="20" t="n">
        <v>44196</v>
      </c>
      <c r="Q252" s="21" t="s">
        <v>605</v>
      </c>
      <c r="R252" s="21" t="s">
        <v>605</v>
      </c>
      <c r="S252" s="19" t="s">
        <v>606</v>
      </c>
      <c r="T252" s="21" t="s">
        <v>605</v>
      </c>
      <c r="U252" s="21" t="s">
        <v>605</v>
      </c>
      <c r="V252" s="21" t="s">
        <v>605</v>
      </c>
      <c r="W252" s="21" t="s">
        <v>605</v>
      </c>
      <c r="X252" s="21" t="s">
        <v>605</v>
      </c>
      <c r="Y252" s="21" t="s">
        <v>605</v>
      </c>
      <c r="Z252" s="21" t="s">
        <v>605</v>
      </c>
      <c r="AA252" s="20" t="n">
        <f aca="false">DATE(YEAR(O252)+1,MONTH(O252),DAY(O252))</f>
        <v>44197</v>
      </c>
      <c r="AB252" s="0" t="n">
        <f aca="false">IF(G252="Trong nước", DATEDIF(DATE(YEAR(M252),MONTH(M252),1),DATE(YEAR(N252),MONTH(N252),1),"m"), DATEDIF(DATE(L252,1,1),DATE(YEAR(N252),MONTH(N252),1),"m"))</f>
        <v>0</v>
      </c>
      <c r="AC252" s="0" t="str">
        <f aca="false">VLOOKUP(AB252,[1]Parameters!$A$2:$B$6,2,1)</f>
        <v>&lt;6</v>
      </c>
      <c r="AD252" s="22" t="n">
        <f aca="false">IF(J252&lt;=[1]Parameters!$Y$2,INDEX('[1]Bieu phi VCX'!$D$8:$N$33,MATCH(E252,'[1]Bieu phi VCX'!$A$8:$A$33,0),MATCH(AC252,'[1]Bieu phi VCX'!$D$7:$I$7,)),INDEX('[1]Bieu phi VCX'!$J$8:$O$33,MATCH(E252,'[1]Bieu phi VCX'!$A$8:$A$33,0),MATCH(AC252,'[1]Bieu phi VCX'!$J$7:$O$7,)))</f>
        <v>0.026</v>
      </c>
      <c r="AE252" s="22" t="n">
        <f aca="false">IF(Q252="Y",[1]Parameters!$Z$2,0)</f>
        <v>0.0005</v>
      </c>
      <c r="AF252" s="22" t="n">
        <f aca="false">IF(R252="Y", INDEX('[1]Bieu phi VCX'!$R$8:$W$33,MATCH(E252,'[1]Bieu phi VCX'!$A$8:$A$33,0),MATCH(AC252,'[1]Bieu phi VCX'!$R$7:$V$7,0)), 0)</f>
        <v>0</v>
      </c>
      <c r="AG252" s="19" t="n">
        <f aca="false">VLOOKUP(S252,[1]Parameters!$F$2:$G$5,2,0)</f>
        <v>0</v>
      </c>
      <c r="AH252" s="22" t="n">
        <f aca="false">IF(T252="Y", INDEX('[1]Bieu phi VCX'!$X$8:$AB$33,MATCH(E252,'[1]Bieu phi VCX'!$A$8:$A$33,0),MATCH(AC252,'[1]Bieu phi VCX'!$X$7:$AB$7,0)),0)</f>
        <v>0.0025</v>
      </c>
      <c r="AI252" s="23" t="n">
        <f aca="false">IF(U252="Y",INDEX('[1]Bieu phi VCX'!$AJ$8:$AL$33,MATCH(E252,'[1]Bieu phi VCX'!$A$8:$A$33,0),MATCH(VLOOKUP(F252,[1]Parameters!$I$2:$J$4,2),'[1]Bieu phi VCX'!$AJ$7:$AL$7,0))-AD252, 0)</f>
        <v>0.024</v>
      </c>
      <c r="AJ252" s="0" t="n">
        <f aca="false">IF(V252="Y",[1]Parameters!$AA$2,1)</f>
        <v>1.5</v>
      </c>
      <c r="AK252" s="22" t="n">
        <f aca="false">IF(W252="Y", INDEX('[1]Bieu phi VCX'!$AE$8:$AE$33,MATCH(E252,'[1]Bieu phi VCX'!$A$8:$A$33,0),0),0)</f>
        <v>0.0025</v>
      </c>
      <c r="AL252" s="22" t="n">
        <f aca="false">IF(X252="Y",IF(AB252&lt;120,IF(OR(E252='[1]Bieu phi VCX'!$A$24,E252='[1]Bieu phi VCX'!$A$25,E252='[1]Bieu phi VCX'!$A$27),0.2%,IF(OR(AND(OR(H252="SEDAN",H252="HATCHBACK"),J252&gt;[1]Parameters!$AB$2),AND(OR(H252="SEDAN",H252="HATCHBACK"),I252="GERMANY")),INDEX('[1]Bieu phi VCX'!$AF$8:$AF$33,MATCH(E252,'[1]Bieu phi VCX'!$A$8:$A$33,0),0),INDEX('[1]Bieu phi VCX'!$AG$8:$AG$33,MATCH(E252,'[1]Bieu phi VCX'!$A$8:$A$33,0),0))),INDEX('[1]Bieu phi VCX'!$AH$8:$AH$33,MATCH(E252,'[1]Bieu phi VCX'!$A$8:$A$33,0),0)),0)</f>
        <v>0.002</v>
      </c>
      <c r="AM252" s="22" t="n">
        <f aca="false">IF(Y252="Y",IF(P252-O252&gt;[1]Parameters!$AC$2,1.5%*15/365,1.5%*(P252-O252)/365),0)</f>
        <v>0.000616438356164384</v>
      </c>
      <c r="AN252" s="24" t="n">
        <f aca="false">IF(Z252="Y",[1]Parameters!$AD$2,0)</f>
        <v>0.003</v>
      </c>
      <c r="AO252" s="25" t="n">
        <f aca="false">IF(P252&lt;=AA252,VLOOKUP(DATEDIF(O252,P252,"m"),[1]Parameters!$L$2:$M$6,2,1),(DATEDIF(O252,P252,"m")+1)/12)</f>
        <v>1</v>
      </c>
      <c r="AP252" s="26" t="n">
        <f aca="false">(AJ252*(SUM(AD252,AE252,AF252,AH252,AI252,AK252,AL252,AN252)*K252+AG252)+AM252*K252)*AO252</f>
        <v>36546575.3424658</v>
      </c>
      <c r="AQ252" s="27" t="s">
        <v>607</v>
      </c>
    </row>
    <row r="253" customFormat="false" ht="13.8" hidden="false" customHeight="false" outlineLevel="0" collapsed="false">
      <c r="A253" s="17"/>
      <c r="B253" s="17" t="s">
        <v>608</v>
      </c>
      <c r="C253" s="0" t="s">
        <v>520</v>
      </c>
      <c r="D253" s="17" t="s">
        <v>535</v>
      </c>
      <c r="E253" s="18" t="s">
        <v>631</v>
      </c>
      <c r="F253" s="19" t="n">
        <v>0</v>
      </c>
      <c r="G253" s="18" t="s">
        <v>602</v>
      </c>
      <c r="H253" s="18" t="s">
        <v>47</v>
      </c>
      <c r="I253" s="18" t="s">
        <v>604</v>
      </c>
      <c r="J253" s="19" t="n">
        <v>500000000</v>
      </c>
      <c r="K253" s="19" t="n">
        <v>400000000</v>
      </c>
      <c r="L253" s="0" t="n">
        <v>2017</v>
      </c>
      <c r="M253" s="20" t="n">
        <v>42736</v>
      </c>
      <c r="N253" s="20" t="n">
        <v>43831</v>
      </c>
      <c r="O253" s="20" t="n">
        <v>43831</v>
      </c>
      <c r="P253" s="20" t="n">
        <v>44196</v>
      </c>
      <c r="Q253" s="21" t="s">
        <v>605</v>
      </c>
      <c r="R253" s="21" t="s">
        <v>605</v>
      </c>
      <c r="S253" s="19" t="s">
        <v>606</v>
      </c>
      <c r="T253" s="21" t="s">
        <v>605</v>
      </c>
      <c r="U253" s="21" t="s">
        <v>605</v>
      </c>
      <c r="V253" s="21" t="s">
        <v>605</v>
      </c>
      <c r="W253" s="21" t="s">
        <v>605</v>
      </c>
      <c r="X253" s="21" t="s">
        <v>605</v>
      </c>
      <c r="Y253" s="21" t="s">
        <v>605</v>
      </c>
      <c r="Z253" s="21" t="s">
        <v>605</v>
      </c>
      <c r="AA253" s="20" t="n">
        <f aca="false">DATE(YEAR(O253)+1,MONTH(O253),DAY(O253))</f>
        <v>44197</v>
      </c>
      <c r="AB253" s="0" t="n">
        <f aca="false">IF(G253="Trong nước", DATEDIF(DATE(YEAR(M253),MONTH(M253),1),DATE(YEAR(N253),MONTH(N253),1),"m"), DATEDIF(DATE(L253,1,1),DATE(YEAR(N253),MONTH(N253),1),"m"))</f>
        <v>36</v>
      </c>
      <c r="AC253" s="0" t="str">
        <f aca="false">VLOOKUP(AB253,[1]Parameters!$A$2:$B$6,2,1)</f>
        <v>36-72</v>
      </c>
      <c r="AD253" s="22" t="n">
        <f aca="false">IF(J253&lt;=[1]Parameters!$Y$2,INDEX('[1]Bieu phi VCX'!$D$8:$N$33,MATCH(E253,'[1]Bieu phi VCX'!$A$8:$A$33,0),MATCH(AC253,'[1]Bieu phi VCX'!$D$7:$I$7,)),INDEX('[1]Bieu phi VCX'!$J$8:$O$33,MATCH(E253,'[1]Bieu phi VCX'!$A$8:$A$33,0),MATCH(AC253,'[1]Bieu phi VCX'!$J$7:$O$7,)))</f>
        <v>0.037</v>
      </c>
      <c r="AE253" s="22" t="n">
        <f aca="false">IF(Q253="Y",[1]Parameters!$Z$2,0)</f>
        <v>0.0005</v>
      </c>
      <c r="AF253" s="22" t="n">
        <f aca="false">IF(R253="Y", INDEX('[1]Bieu phi VCX'!$R$8:$W$33,MATCH(E253,'[1]Bieu phi VCX'!$A$8:$A$33,0),MATCH(AC253,'[1]Bieu phi VCX'!$R$7:$V$7,0)), 0)</f>
        <v>0.004</v>
      </c>
      <c r="AG253" s="19" t="n">
        <f aca="false">VLOOKUP(S253,[1]Parameters!$F$2:$G$5,2,0)</f>
        <v>0</v>
      </c>
      <c r="AH253" s="22" t="n">
        <f aca="false">IF(T253="Y", INDEX('[1]Bieu phi VCX'!$X$8:$AB$33,MATCH(E253,'[1]Bieu phi VCX'!$A$8:$A$33,0),MATCH(AC253,'[1]Bieu phi VCX'!$X$7:$AB$7,0)),0)</f>
        <v>0.0035</v>
      </c>
      <c r="AI253" s="23" t="n">
        <f aca="false">IF(U253="Y",INDEX('[1]Bieu phi VCX'!$AJ$8:$AL$33,MATCH(E253,'[1]Bieu phi VCX'!$A$8:$A$33,0),MATCH(VLOOKUP(F253,[1]Parameters!$I$2:$J$4,2),'[1]Bieu phi VCX'!$AJ$7:$AL$7,0))-AD253, 0)</f>
        <v>0.013</v>
      </c>
      <c r="AJ253" s="0" t="n">
        <f aca="false">IF(V253="Y",[1]Parameters!$AA$2,1)</f>
        <v>1.5</v>
      </c>
      <c r="AK253" s="22" t="n">
        <f aca="false">IF(W253="Y", INDEX('[1]Bieu phi VCX'!$AE$8:$AE$33,MATCH(E253,'[1]Bieu phi VCX'!$A$8:$A$33,0),0),0)</f>
        <v>0.0025</v>
      </c>
      <c r="AL253" s="22" t="n">
        <f aca="false">IF(X253="Y",IF(AB253&lt;120,IF(OR(E253='[1]Bieu phi VCX'!$A$24,E253='[1]Bieu phi VCX'!$A$25,E253='[1]Bieu phi VCX'!$A$27),0.2%,IF(OR(AND(OR(H253="SEDAN",H253="HATCHBACK"),J253&gt;[1]Parameters!$AB$2),AND(OR(H253="SEDAN",H253="HATCHBACK"),I253="GERMANY")),INDEX('[1]Bieu phi VCX'!$AF$8:$AF$33,MATCH(E253,'[1]Bieu phi VCX'!$A$8:$A$33,0),0),INDEX('[1]Bieu phi VCX'!$AG$8:$AG$33,MATCH(E253,'[1]Bieu phi VCX'!$A$8:$A$33,0),0))),INDEX('[1]Bieu phi VCX'!$AH$8:$AH$33,MATCH(E253,'[1]Bieu phi VCX'!$A$8:$A$33,0),0)),0)</f>
        <v>0.002</v>
      </c>
      <c r="AM253" s="22" t="n">
        <f aca="false">IF(Y253="Y",IF(P253-O253&gt;[1]Parameters!$AC$2,1.5%*15/365,1.5%*(P253-O253)/365),0)</f>
        <v>0.000616438356164384</v>
      </c>
      <c r="AN253" s="24" t="n">
        <f aca="false">IF(Z253="Y",[1]Parameters!$AD$2,0)</f>
        <v>0.003</v>
      </c>
      <c r="AO253" s="25" t="n">
        <f aca="false">IF(P253&lt;=AA253,VLOOKUP(DATEDIF(O253,P253,"m"),[1]Parameters!$L$2:$M$6,2,1),(DATEDIF(O253,P253,"m")+1)/12)</f>
        <v>1</v>
      </c>
      <c r="AP253" s="26" t="n">
        <f aca="false">(AJ253*(SUM(AD253,AE253,AF253,AH253,AI253,AK253,AL253,AN253)*K253+AG253)+AM253*K253)*AO253</f>
        <v>39546575.3424658</v>
      </c>
      <c r="AQ253" s="27" t="s">
        <v>607</v>
      </c>
    </row>
    <row r="254" customFormat="false" ht="13.8" hidden="false" customHeight="false" outlineLevel="0" collapsed="false">
      <c r="A254" s="17"/>
      <c r="B254" s="17" t="s">
        <v>609</v>
      </c>
      <c r="C254" s="0" t="s">
        <v>520</v>
      </c>
      <c r="D254" s="17" t="s">
        <v>535</v>
      </c>
      <c r="E254" s="18" t="s">
        <v>631</v>
      </c>
      <c r="F254" s="19" t="n">
        <v>0</v>
      </c>
      <c r="G254" s="18" t="s">
        <v>602</v>
      </c>
      <c r="H254" s="18" t="s">
        <v>47</v>
      </c>
      <c r="I254" s="18" t="s">
        <v>604</v>
      </c>
      <c r="J254" s="19" t="n">
        <v>450000000</v>
      </c>
      <c r="K254" s="19" t="n">
        <v>400000000</v>
      </c>
      <c r="L254" s="0" t="n">
        <v>2014</v>
      </c>
      <c r="M254" s="20" t="n">
        <v>41640</v>
      </c>
      <c r="N254" s="20" t="n">
        <v>43831</v>
      </c>
      <c r="O254" s="20" t="n">
        <v>43831</v>
      </c>
      <c r="P254" s="20" t="n">
        <v>44196</v>
      </c>
      <c r="Q254" s="21" t="s">
        <v>605</v>
      </c>
      <c r="R254" s="21" t="s">
        <v>605</v>
      </c>
      <c r="S254" s="19" t="s">
        <v>606</v>
      </c>
      <c r="T254" s="21" t="s">
        <v>605</v>
      </c>
      <c r="U254" s="21" t="s">
        <v>605</v>
      </c>
      <c r="V254" s="21" t="s">
        <v>605</v>
      </c>
      <c r="W254" s="21" t="s">
        <v>605</v>
      </c>
      <c r="X254" s="21" t="s">
        <v>605</v>
      </c>
      <c r="Y254" s="21" t="s">
        <v>605</v>
      </c>
      <c r="Z254" s="21" t="s">
        <v>605</v>
      </c>
      <c r="AA254" s="20" t="n">
        <f aca="false">DATE(YEAR(O254)+1,MONTH(O254),DAY(O254))</f>
        <v>44197</v>
      </c>
      <c r="AB254" s="0" t="n">
        <f aca="false">IF(G254="Trong nước", DATEDIF(DATE(YEAR(M254),MONTH(M254),1),DATE(YEAR(N254),MONTH(N254),1),"m"), DATEDIF(DATE(L254,1,1),DATE(YEAR(N254),MONTH(N254),1),"m"))</f>
        <v>72</v>
      </c>
      <c r="AC254" s="0" t="str">
        <f aca="false">VLOOKUP(AB254,[1]Parameters!$A$2:$B$6,2,1)</f>
        <v>72-120</v>
      </c>
      <c r="AD254" s="22" t="n">
        <f aca="false">IF(J254&lt;=[1]Parameters!$Y$2,INDEX('[1]Bieu phi VCX'!$D$8:$N$33,MATCH(E254,'[1]Bieu phi VCX'!$A$8:$A$33,0),MATCH(AC254,'[1]Bieu phi VCX'!$D$7:$I$7,)),INDEX('[1]Bieu phi VCX'!$J$8:$O$33,MATCH(E254,'[1]Bieu phi VCX'!$A$8:$A$33,0),MATCH(AC254,'[1]Bieu phi VCX'!$J$7:$O$7,)))</f>
        <v>0.053</v>
      </c>
      <c r="AE254" s="22" t="n">
        <f aca="false">IF(Q254="Y",[1]Parameters!$Z$2,0)</f>
        <v>0.0005</v>
      </c>
      <c r="AF254" s="22" t="n">
        <f aca="false">IF(R254="Y", INDEX('[1]Bieu phi VCX'!$R$8:$W$33,MATCH(E254,'[1]Bieu phi VCX'!$A$8:$A$33,0),MATCH(AC254,'[1]Bieu phi VCX'!$R$7:$V$7,0)), 0)</f>
        <v>0.005</v>
      </c>
      <c r="AG254" s="19" t="n">
        <f aca="false">VLOOKUP(S254,[1]Parameters!$F$2:$G$5,2,0)</f>
        <v>0</v>
      </c>
      <c r="AH254" s="22" t="n">
        <f aca="false">IF(T254="Y", INDEX('[1]Bieu phi VCX'!$X$8:$AB$33,MATCH(E254,'[1]Bieu phi VCX'!$A$8:$A$33,0),MATCH(AC254,'[1]Bieu phi VCX'!$X$7:$AB$7,0)),0)</f>
        <v>0.0045</v>
      </c>
      <c r="AI254" s="23" t="n">
        <f aca="false">IF(U254="Y",INDEX('[1]Bieu phi VCX'!$AJ$8:$AL$33,MATCH(E254,'[1]Bieu phi VCX'!$A$8:$A$33,0),MATCH(VLOOKUP(F254,[1]Parameters!$I$2:$J$4,2),'[1]Bieu phi VCX'!$AJ$7:$AL$7,0))-AD254, 0)</f>
        <v>-0.003</v>
      </c>
      <c r="AJ254" s="0" t="n">
        <f aca="false">IF(V254="Y",[1]Parameters!$AA$2,1)</f>
        <v>1.5</v>
      </c>
      <c r="AK254" s="22" t="n">
        <f aca="false">IF(W254="Y", INDEX('[1]Bieu phi VCX'!$AE$8:$AE$33,MATCH(E254,'[1]Bieu phi VCX'!$A$8:$A$33,0),0),0)</f>
        <v>0.0025</v>
      </c>
      <c r="AL254" s="22" t="n">
        <f aca="false">IF(X254="Y",IF(AB254&lt;120,IF(OR(E254='[1]Bieu phi VCX'!$A$24,E254='[1]Bieu phi VCX'!$A$25,E254='[1]Bieu phi VCX'!$A$27),0.2%,IF(OR(AND(OR(H254="SEDAN",H254="HATCHBACK"),J254&gt;[1]Parameters!$AB$2),AND(OR(H254="SEDAN",H254="HATCHBACK"),I254="GERMANY")),INDEX('[1]Bieu phi VCX'!$AF$8:$AF$33,MATCH(E254,'[1]Bieu phi VCX'!$A$8:$A$33,0),0),INDEX('[1]Bieu phi VCX'!$AG$8:$AG$33,MATCH(E254,'[1]Bieu phi VCX'!$A$8:$A$33,0),0))),INDEX('[1]Bieu phi VCX'!$AH$8:$AH$33,MATCH(E254,'[1]Bieu phi VCX'!$A$8:$A$33,0),0)),0)</f>
        <v>0.002</v>
      </c>
      <c r="AM254" s="22" t="n">
        <f aca="false">IF(Y254="Y",IF(P254-O254&gt;[1]Parameters!$AC$2,1.5%*15/365,1.5%*(P254-O254)/365),0)</f>
        <v>0.000616438356164384</v>
      </c>
      <c r="AN254" s="24" t="n">
        <f aca="false">IF(Z254="Y",[1]Parameters!$AD$2,0)</f>
        <v>0.003</v>
      </c>
      <c r="AO254" s="25" t="n">
        <f aca="false">IF(P254&lt;=AA254,VLOOKUP(DATEDIF(O254,P254,"m"),[1]Parameters!$L$2:$M$6,2,1),(DATEDIF(O254,P254,"m")+1)/12)</f>
        <v>1</v>
      </c>
      <c r="AP254" s="26" t="n">
        <f aca="false">(AJ254*(SUM(AD254,AE254,AF254,AH254,AI254,AK254,AL254,AN254)*K254+AG254)+AM254*K254)*AO254</f>
        <v>40746575.3424658</v>
      </c>
      <c r="AQ254" s="27" t="s">
        <v>607</v>
      </c>
    </row>
    <row r="255" customFormat="false" ht="13.8" hidden="false" customHeight="false" outlineLevel="0" collapsed="false">
      <c r="A255" s="17"/>
      <c r="B255" s="17" t="s">
        <v>610</v>
      </c>
      <c r="C255" s="0" t="s">
        <v>520</v>
      </c>
      <c r="D255" s="17" t="s">
        <v>535</v>
      </c>
      <c r="E255" s="18" t="s">
        <v>631</v>
      </c>
      <c r="F255" s="19" t="n">
        <v>0</v>
      </c>
      <c r="G255" s="18" t="s">
        <v>602</v>
      </c>
      <c r="H255" s="18" t="s">
        <v>47</v>
      </c>
      <c r="I255" s="18" t="s">
        <v>604</v>
      </c>
      <c r="J255" s="19" t="n">
        <v>600000000</v>
      </c>
      <c r="K255" s="19" t="n">
        <v>400000000</v>
      </c>
      <c r="L255" s="0" t="n">
        <v>2010</v>
      </c>
      <c r="M255" s="20" t="n">
        <v>40179</v>
      </c>
      <c r="N255" s="20" t="n">
        <v>43831</v>
      </c>
      <c r="O255" s="20" t="n">
        <v>43831</v>
      </c>
      <c r="P255" s="20" t="n">
        <v>44196</v>
      </c>
      <c r="Q255" s="21" t="s">
        <v>605</v>
      </c>
      <c r="R255" s="21" t="s">
        <v>605</v>
      </c>
      <c r="S255" s="19" t="s">
        <v>606</v>
      </c>
      <c r="T255" s="21" t="s">
        <v>605</v>
      </c>
      <c r="U255" s="21" t="s">
        <v>605</v>
      </c>
      <c r="V255" s="21" t="s">
        <v>605</v>
      </c>
      <c r="W255" s="21" t="s">
        <v>605</v>
      </c>
      <c r="X255" s="21" t="s">
        <v>605</v>
      </c>
      <c r="Y255" s="21" t="s">
        <v>605</v>
      </c>
      <c r="Z255" s="21" t="s">
        <v>605</v>
      </c>
      <c r="AA255" s="20" t="n">
        <f aca="false">DATE(YEAR(O255)+1,MONTH(O255),DAY(O255))</f>
        <v>44197</v>
      </c>
      <c r="AB255" s="0" t="n">
        <f aca="false">IF(G255="Trong nước", DATEDIF(DATE(YEAR(M255),MONTH(M255),1),DATE(YEAR(N255),MONTH(N255),1),"m"), DATEDIF(DATE(L255,1,1),DATE(YEAR(N255),MONTH(N255),1),"m"))</f>
        <v>120</v>
      </c>
      <c r="AC255" s="0" t="str">
        <f aca="false">VLOOKUP(AB255,[1]Parameters!$A$2:$B$6,2,1)</f>
        <v>&gt;=120</v>
      </c>
      <c r="AD255" s="22" t="n">
        <f aca="false">IF(J255&lt;=[1]Parameters!$Y$2,INDEX('[1]Bieu phi VCX'!$D$8:$N$33,MATCH(E255,'[1]Bieu phi VCX'!$A$8:$A$33,0),MATCH(AC255,'[1]Bieu phi VCX'!$D$7:$I$7,)),INDEX('[1]Bieu phi VCX'!$J$8:$O$33,MATCH(E255,'[1]Bieu phi VCX'!$A$8:$A$33,0),MATCH(AC255,'[1]Bieu phi VCX'!$J$7:$O$7,)))</f>
        <v>0.055</v>
      </c>
      <c r="AE255" s="22" t="n">
        <f aca="false">IF(Q255="Y",[1]Parameters!$Z$2,0)</f>
        <v>0.0005</v>
      </c>
      <c r="AF255" s="22" t="n">
        <f aca="false">IF(R255="Y", INDEX('[1]Bieu phi VCX'!$R$8:$W$33,MATCH(E255,'[1]Bieu phi VCX'!$A$8:$A$33,0),MATCH(AC255,'[1]Bieu phi VCX'!$R$7:$V$7,0)), 0)</f>
        <v>0.006</v>
      </c>
      <c r="AG255" s="19" t="n">
        <f aca="false">VLOOKUP(S255,[1]Parameters!$F$2:$G$5,2,0)</f>
        <v>0</v>
      </c>
      <c r="AH255" s="22" t="n">
        <f aca="false">IF(T255="Y", INDEX('[1]Bieu phi VCX'!$X$8:$AB$33,MATCH(E255,'[1]Bieu phi VCX'!$A$8:$A$33,0),MATCH(AC255,'[1]Bieu phi VCX'!$X$7:$AB$7,0)),0)</f>
        <v>0.0055</v>
      </c>
      <c r="AI255" s="23" t="n">
        <f aca="false">IF(U255="Y",INDEX('[1]Bieu phi VCX'!$AJ$8:$AL$33,MATCH(E255,'[1]Bieu phi VCX'!$A$8:$A$33,0),MATCH(VLOOKUP(F255,[1]Parameters!$I$2:$J$4,2),'[1]Bieu phi VCX'!$AJ$7:$AL$7,0))-AD255, 0)</f>
        <v>-0.005</v>
      </c>
      <c r="AJ255" s="0" t="n">
        <f aca="false">IF(V255="Y",[1]Parameters!$AA$2,1)</f>
        <v>1.5</v>
      </c>
      <c r="AK255" s="22" t="n">
        <f aca="false">IF(W255="Y", INDEX('[1]Bieu phi VCX'!$AE$8:$AE$33,MATCH(E255,'[1]Bieu phi VCX'!$A$8:$A$33,0),0),0)</f>
        <v>0.0025</v>
      </c>
      <c r="AL255" s="22" t="n">
        <f aca="false">IF(X255="Y",IF(AB255&lt;120,IF(OR(E255='[1]Bieu phi VCX'!$A$24,E255='[1]Bieu phi VCX'!$A$25,E255='[1]Bieu phi VCX'!$A$27),0.2%,IF(OR(AND(OR(H255="SEDAN",H255="HATCHBACK"),J255&gt;[1]Parameters!$AB$2),AND(OR(H255="SEDAN",H255="HATCHBACK"),I255="GERMANY")),INDEX('[1]Bieu phi VCX'!$AF$8:$AF$33,MATCH(E255,'[1]Bieu phi VCX'!$A$8:$A$33,0),0),INDEX('[1]Bieu phi VCX'!$AG$8:$AG$33,MATCH(E255,'[1]Bieu phi VCX'!$A$8:$A$33,0),0))),INDEX('[1]Bieu phi VCX'!$AH$8:$AH$33,MATCH(E255,'[1]Bieu phi VCX'!$A$8:$A$33,0),0)),0)</f>
        <v>0.003</v>
      </c>
      <c r="AM255" s="22" t="n">
        <f aca="false">IF(Y255="Y",IF(P255-O255&gt;[1]Parameters!$AC$2,1.5%*15/365,1.5%*(P255-O255)/365),0)</f>
        <v>0.000616438356164384</v>
      </c>
      <c r="AN255" s="24" t="n">
        <f aca="false">IF(Z255="Y",[1]Parameters!$AD$2,0)</f>
        <v>0.003</v>
      </c>
      <c r="AO255" s="25" t="n">
        <f aca="false">IF(P255&lt;=AA255,VLOOKUP(DATEDIF(O255,P255,"m"),[1]Parameters!$L$2:$M$6,2,1),(DATEDIF(O255,P255,"m")+1)/12)</f>
        <v>1</v>
      </c>
      <c r="AP255" s="26" t="n">
        <f aca="false">(AJ255*(SUM(AD255,AE255,AF255,AH255,AI255,AK255,AL255,AN255)*K255+AG255)+AM255*K255)*AO255</f>
        <v>42546575.3424658</v>
      </c>
      <c r="AQ255" s="27" t="s">
        <v>607</v>
      </c>
    </row>
    <row r="256" customFormat="false" ht="13.8" hidden="false" customHeight="false" outlineLevel="0" collapsed="false">
      <c r="A256" s="17"/>
      <c r="B256" s="17" t="s">
        <v>611</v>
      </c>
      <c r="C256" s="0" t="s">
        <v>520</v>
      </c>
      <c r="D256" s="17" t="s">
        <v>535</v>
      </c>
      <c r="E256" s="18" t="s">
        <v>631</v>
      </c>
      <c r="F256" s="19" t="n">
        <v>0</v>
      </c>
      <c r="G256" s="18" t="s">
        <v>602</v>
      </c>
      <c r="H256" s="18" t="s">
        <v>47</v>
      </c>
      <c r="I256" s="18" t="s">
        <v>604</v>
      </c>
      <c r="J256" s="19" t="n">
        <v>600000000</v>
      </c>
      <c r="K256" s="19" t="n">
        <v>400000000</v>
      </c>
      <c r="L256" s="0" t="n">
        <v>2005</v>
      </c>
      <c r="M256" s="20" t="n">
        <v>38353</v>
      </c>
      <c r="N256" s="20" t="n">
        <v>43831</v>
      </c>
      <c r="O256" s="20" t="n">
        <v>43831</v>
      </c>
      <c r="P256" s="20" t="n">
        <v>44196</v>
      </c>
      <c r="Q256" s="21" t="s">
        <v>605</v>
      </c>
      <c r="R256" s="21" t="s">
        <v>605</v>
      </c>
      <c r="S256" s="19" t="n">
        <v>9000000</v>
      </c>
      <c r="T256" s="21" t="s">
        <v>605</v>
      </c>
      <c r="U256" s="21" t="s">
        <v>605</v>
      </c>
      <c r="V256" s="21" t="s">
        <v>605</v>
      </c>
      <c r="W256" s="21" t="s">
        <v>605</v>
      </c>
      <c r="X256" s="21" t="s">
        <v>605</v>
      </c>
      <c r="Y256" s="21" t="s">
        <v>605</v>
      </c>
      <c r="Z256" s="21" t="s">
        <v>605</v>
      </c>
      <c r="AA256" s="20" t="n">
        <f aca="false">DATE(YEAR(O256)+1,MONTH(O256),DAY(O256))</f>
        <v>44197</v>
      </c>
      <c r="AB256" s="0" t="n">
        <f aca="false">IF(G256="Trong nước", DATEDIF(DATE(YEAR(M256),MONTH(M256),1),DATE(YEAR(N256),MONTH(N256),1),"m"), DATEDIF(DATE(L256,1,1),DATE(YEAR(N256),MONTH(N256),1),"m"))</f>
        <v>180</v>
      </c>
      <c r="AC256" s="0" t="str">
        <f aca="false">VLOOKUP(AB256,[1]Parameters!$A$2:$B$7,2,1)</f>
        <v>&gt;=180</v>
      </c>
      <c r="AD256" s="22" t="n">
        <f aca="false">IF(J256&lt;=[1]Parameters!$Y$2,INDEX('[1]Bieu phi VCX'!$D$8:$N$33,MATCH(E256,'[1]Bieu phi VCX'!$A$8:$A$33,0),MATCH(AC256,'[1]Bieu phi VCX'!$D$7:$I$7,)),INDEX('[1]Bieu phi VCX'!$J$8:$O$33,MATCH(E256,'[1]Bieu phi VCX'!$A$8:$A$33,0),MATCH(AC256,'[1]Bieu phi VCX'!$J$7:$O$7,)))</f>
        <v>0.055</v>
      </c>
      <c r="AE256" s="22" t="n">
        <f aca="false">IF(Q256="Y",[1]Parameters!$Z$2,0)</f>
        <v>0.0005</v>
      </c>
      <c r="AF256" s="22" t="n">
        <f aca="false">IF(R256="Y", INDEX('[1]Bieu phi VCX'!$R$8:$W$33,MATCH(E256,'[1]Bieu phi VCX'!$A$8:$A$33,0),MATCH(AC256,'[1]Bieu phi VCX'!$R$7:$W$7,0)), 0)</f>
        <v>0.007</v>
      </c>
      <c r="AG256" s="19" t="n">
        <f aca="false">VLOOKUP(S256,[1]Parameters!$F$2:$G$5,2,0)</f>
        <v>1400000</v>
      </c>
      <c r="AH256" s="22" t="n">
        <f aca="false">IF(T256="Y", INDEX('[1]Bieu phi VCX'!$X$8:$AC$33,MATCH(E256,'[1]Bieu phi VCX'!$A$8:$A$33,0),MATCH(AC256,'[1]Bieu phi VCX'!$X$7:$AC$7,0)),0)</f>
        <v>0.0055</v>
      </c>
      <c r="AI256" s="23" t="n">
        <f aca="false">IF(U256="Y",INDEX('[1]Bieu phi VCX'!$AJ$8:$AL$33,MATCH(E256,'[1]Bieu phi VCX'!$A$8:$A$33,0),MATCH(VLOOKUP(F256,[1]Parameters!$I$2:$J$4,2),'[1]Bieu phi VCX'!$AJ$7:$AL$7,0))-AD256, 0)</f>
        <v>-0.005</v>
      </c>
      <c r="AJ256" s="0" t="n">
        <f aca="false">IF(V256="Y",[1]Parameters!$AA$2,1)</f>
        <v>1.5</v>
      </c>
      <c r="AK256" s="22" t="n">
        <f aca="false">IF(W256="Y", INDEX('[1]Bieu phi VCX'!$AE$8:$AE$33,MATCH(E256,'[1]Bieu phi VCX'!$A$8:$A$33,0),0),0)</f>
        <v>0.0025</v>
      </c>
      <c r="AL256" s="22" t="n">
        <f aca="false">IF(X256="Y",IF(AB256&lt;120,IF(OR(E256='[1]Bieu phi VCX'!$A$24,E256='[1]Bieu phi VCX'!$A$25,E256='[1]Bieu phi VCX'!$A$27),0.2%,IF(OR(AND(OR(H256="SEDAN",H256="HATCHBACK"),J256&gt;[1]Parameters!$AB$2),AND(OR(H256="SEDAN",H256="HATCHBACK"),I256="GERMANY")),INDEX('[1]Bieu phi VCX'!$AF$8:$AF$33,MATCH(E256,'[1]Bieu phi VCX'!$A$8:$A$33,0),0),INDEX('[1]Bieu phi VCX'!$AG$8:$AG$33,MATCH(E256,'[1]Bieu phi VCX'!$A$8:$A$33,0),0))),INDEX('[1]Bieu phi VCX'!$AH$8:$AH$33,MATCH(E256,'[1]Bieu phi VCX'!$A$8:$A$33,0),0)),0)</f>
        <v>0.003</v>
      </c>
      <c r="AM256" s="22" t="n">
        <f aca="false">IF(Y256="Y",IF(P256-O256&gt;[1]Parameters!$AC$2,1.5%*15/365,1.5%*(P256-O256)/365),0)</f>
        <v>0.000616438356164384</v>
      </c>
      <c r="AN256" s="24" t="n">
        <f aca="false">IF(Z256="Y",[1]Parameters!$AD$2,0)</f>
        <v>0.003</v>
      </c>
      <c r="AO256" s="25" t="n">
        <f aca="false">IF(P256&lt;=AA256,VLOOKUP(DATEDIF(O256,P256,"m"),[1]Parameters!$L$2:$M$6,2,1),(DATEDIF(O256,P256,"m")+1)/12)</f>
        <v>1</v>
      </c>
      <c r="AP256" s="26" t="n">
        <f aca="false">(AJ256*(SUM(AD256,AE256,AF256,AH256,AI256,AK256,AL256,AN256)*K256+AG256)+AM256*K256)*AO256</f>
        <v>45246575.3424658</v>
      </c>
      <c r="AQ256" s="27" t="s">
        <v>607</v>
      </c>
    </row>
    <row r="257" s="41" customFormat="true" ht="13.8" hidden="false" customHeight="false" outlineLevel="0" collapsed="false">
      <c r="A257" s="38" t="s">
        <v>599</v>
      </c>
      <c r="B257" s="38" t="s">
        <v>600</v>
      </c>
      <c r="C257" s="0" t="s">
        <v>520</v>
      </c>
      <c r="D257" s="38" t="s">
        <v>632</v>
      </c>
      <c r="E257" s="39" t="s">
        <v>633</v>
      </c>
      <c r="F257" s="40" t="n">
        <v>0</v>
      </c>
      <c r="G257" s="18" t="s">
        <v>602</v>
      </c>
      <c r="H257" s="39" t="s">
        <v>47</v>
      </c>
      <c r="I257" s="39" t="s">
        <v>604</v>
      </c>
      <c r="J257" s="40" t="n">
        <v>390000000</v>
      </c>
      <c r="K257" s="40" t="n">
        <v>100000000</v>
      </c>
      <c r="L257" s="41" t="n">
        <v>2020</v>
      </c>
      <c r="M257" s="42" t="n">
        <v>43831</v>
      </c>
      <c r="N257" s="42" t="n">
        <v>43831</v>
      </c>
      <c r="O257" s="42" t="n">
        <v>43831</v>
      </c>
      <c r="P257" s="42" t="n">
        <v>44196</v>
      </c>
      <c r="Q257" s="43" t="s">
        <v>605</v>
      </c>
      <c r="R257" s="43" t="s">
        <v>605</v>
      </c>
      <c r="S257" s="40" t="s">
        <v>606</v>
      </c>
      <c r="T257" s="43" t="s">
        <v>605</v>
      </c>
      <c r="U257" s="43" t="s">
        <v>605</v>
      </c>
      <c r="V257" s="43" t="s">
        <v>605</v>
      </c>
      <c r="W257" s="43" t="s">
        <v>605</v>
      </c>
      <c r="X257" s="43" t="s">
        <v>605</v>
      </c>
      <c r="Y257" s="43" t="s">
        <v>605</v>
      </c>
      <c r="Z257" s="43" t="s">
        <v>605</v>
      </c>
      <c r="AA257" s="42" t="n">
        <f aca="false">DATE(YEAR(O257)+1,MONTH(O257),DAY(O257))</f>
        <v>44197</v>
      </c>
      <c r="AB257" s="41" t="n">
        <f aca="false">IF(G257="Trong nước", DATEDIF(DATE(YEAR(M257),MONTH(M257),1),DATE(YEAR(N257),MONTH(N257),1),"m"), DATEDIF(DATE(L257,1,1),DATE(YEAR(N257),MONTH(N257),1),"m"))</f>
        <v>0</v>
      </c>
      <c r="AC257" s="41" t="str">
        <f aca="false">VLOOKUP(AB257,[1]Parameters!$A$2:$B$6,2,1)</f>
        <v>&lt;6</v>
      </c>
      <c r="AD257" s="22" t="e">
        <f aca="false">IF(J257&lt;=[1]Parameters!$Y$2,INDEX('[1]Bieu phi VCX'!$D$8:$N$33,MATCH(E257,'[1]Bieu phi VCX'!$A$8:$A$33,0),MATCH(AC257,'[1]Bieu phi VCX'!$D$7:$I$7,)),INDEX('[1]Bieu phi VCX'!$J$8:$O$33,MATCH(E257,'[1]Bieu phi VCX'!$A$8:$A$33,0),MATCH(AC257,'[1]Bieu phi VCX'!$J$7:$O$7,)))</f>
        <v>#N/A</v>
      </c>
      <c r="AE257" s="22" t="n">
        <f aca="false">IF(Q257="Y",[1]Parameters!$Z$2,0)</f>
        <v>0.0005</v>
      </c>
      <c r="AF257" s="44" t="e">
        <f aca="false">IF(R257="Y", INDEX('[1]Bieu phi VCX'!$R$8:$W$33,MATCH(E257,'[1]Bieu phi VCX'!$A$8:$A$33,0),MATCH(AC257,'[1]Bieu phi VCX'!$R$7:$V$7,0)), 0)</f>
        <v>#N/A</v>
      </c>
      <c r="AG257" s="40" t="n">
        <f aca="false">VLOOKUP(S257,[1]Parameters!$F$2:$G$5,2,0)</f>
        <v>0</v>
      </c>
      <c r="AH257" s="44" t="e">
        <f aca="false">IF(T257="Y", INDEX('[1]Bieu phi VCX'!$X$8:$AB$33,MATCH(E257,'[1]Bieu phi VCX'!$A$8:$A$33,0),MATCH(AC257,'[1]Bieu phi VCX'!$X$7:$AB$7,0)),0)</f>
        <v>#N/A</v>
      </c>
      <c r="AI257" s="23" t="e">
        <f aca="false">IF(U257="Y",INDEX('[1]Bieu phi VCX'!$AJ$8:$AL$33,MATCH(E257,'[1]Bieu phi VCX'!$A$8:$A$33,0),MATCH(VLOOKUP(F257,[1]Parameters!$I$2:$J$4,2),'[1]Bieu phi VCX'!$AJ$7:$AL$7,0))-AD257, 0)</f>
        <v>#N/A</v>
      </c>
      <c r="AJ257" s="0" t="n">
        <f aca="false">IF(V257="Y",[1]Parameters!$AA$2,1)</f>
        <v>1.5</v>
      </c>
      <c r="AK257" s="44" t="e">
        <f aca="false">IF(W257="Y", INDEX('[1]Bieu phi VCX'!$AE$8:$AE$33,MATCH(E257,'[1]Bieu phi VCX'!$A$8:$A$33,0),0),0)</f>
        <v>#N/A</v>
      </c>
      <c r="AL257" s="22" t="e">
        <f aca="false">IF(X257="Y",IF(AB257&lt;120,IF(OR(E257='[1]Bieu phi VCX'!$A$24,E257='[1]Bieu phi VCX'!$A$25,E257='[1]Bieu phi VCX'!$A$27),0.2%,IF(OR(AND(OR(H257="SEDAN",H257="HATCHBACK"),J257&gt;[1]Parameters!$AB$2),AND(OR(H257="SEDAN",H257="HATCHBACK"),I257="GERMANY")),INDEX('[1]Bieu phi VCX'!$AF$8:$AF$33,MATCH(E257,'[1]Bieu phi VCX'!$A$8:$A$33,0),0),INDEX('[1]Bieu phi VCX'!$AG$8:$AG$33,MATCH(E257,'[1]Bieu phi VCX'!$A$8:$A$33,0),0))),INDEX('[1]Bieu phi VCX'!$AH$8:$AH$33,MATCH(E257,'[1]Bieu phi VCX'!$A$8:$A$33,0),0)),0)</f>
        <v>#N/A</v>
      </c>
      <c r="AM257" s="22" t="n">
        <f aca="false">IF(Y257="Y",IF(P257-O257&gt;[1]Parameters!$AC$2,1.5%*15/365,1.5%*(P257-O257)/365),0)</f>
        <v>0.000616438356164384</v>
      </c>
      <c r="AN257" s="24" t="n">
        <f aca="false">IF(Z257="Y",[1]Parameters!$AD$2,0)</f>
        <v>0.003</v>
      </c>
      <c r="AO257" s="45" t="n">
        <f aca="false">IF(P257&lt;=AA257,VLOOKUP(DATEDIF(O257,P257,"m"),[1]Parameters!$L$2:$M$6,2,1),(DATEDIF(O257,P257,"m")+1)/12)</f>
        <v>1</v>
      </c>
      <c r="AP257" s="46" t="e">
        <f aca="false">(AJ257*(SUM(AD257,AE257,AF257,AH257,AI257,AK257,AL257,AN257)*K257+AG257)+AM257*K257)*AO257</f>
        <v>#N/A</v>
      </c>
      <c r="AQ257" s="27" t="s">
        <v>607</v>
      </c>
      <c r="AMJ257" s="0"/>
    </row>
    <row r="258" s="41" customFormat="true" ht="13.8" hidden="false" customHeight="false" outlineLevel="0" collapsed="false">
      <c r="A258" s="38"/>
      <c r="B258" s="38" t="s">
        <v>608</v>
      </c>
      <c r="C258" s="0" t="s">
        <v>520</v>
      </c>
      <c r="D258" s="38" t="s">
        <v>632</v>
      </c>
      <c r="E258" s="39" t="s">
        <v>633</v>
      </c>
      <c r="F258" s="40" t="n">
        <v>0</v>
      </c>
      <c r="G258" s="18" t="s">
        <v>602</v>
      </c>
      <c r="H258" s="39" t="s">
        <v>47</v>
      </c>
      <c r="I258" s="39" t="s">
        <v>604</v>
      </c>
      <c r="J258" s="40" t="n">
        <v>390000000</v>
      </c>
      <c r="K258" s="40" t="n">
        <v>100000000</v>
      </c>
      <c r="L258" s="41" t="n">
        <v>2017</v>
      </c>
      <c r="M258" s="42" t="n">
        <v>42736</v>
      </c>
      <c r="N258" s="42" t="n">
        <v>43831</v>
      </c>
      <c r="O258" s="42" t="n">
        <v>43831</v>
      </c>
      <c r="P258" s="42" t="n">
        <v>44196</v>
      </c>
      <c r="Q258" s="43" t="s">
        <v>605</v>
      </c>
      <c r="R258" s="43" t="s">
        <v>605</v>
      </c>
      <c r="S258" s="40" t="s">
        <v>606</v>
      </c>
      <c r="T258" s="43" t="s">
        <v>605</v>
      </c>
      <c r="U258" s="43" t="s">
        <v>605</v>
      </c>
      <c r="V258" s="43" t="s">
        <v>605</v>
      </c>
      <c r="W258" s="43" t="s">
        <v>605</v>
      </c>
      <c r="X258" s="43" t="s">
        <v>605</v>
      </c>
      <c r="Y258" s="43" t="s">
        <v>605</v>
      </c>
      <c r="Z258" s="43" t="s">
        <v>605</v>
      </c>
      <c r="AA258" s="42" t="n">
        <f aca="false">DATE(YEAR(O258)+1,MONTH(O258),DAY(O258))</f>
        <v>44197</v>
      </c>
      <c r="AB258" s="41" t="n">
        <f aca="false">IF(G258="Trong nước", DATEDIF(DATE(YEAR(M258),MONTH(M258),1),DATE(YEAR(N258),MONTH(N258),1),"m"), DATEDIF(DATE(L258,1,1),DATE(YEAR(N258),MONTH(N258),1),"m"))</f>
        <v>36</v>
      </c>
      <c r="AC258" s="41" t="str">
        <f aca="false">VLOOKUP(AB258,[1]Parameters!$A$2:$B$6,2,1)</f>
        <v>36-72</v>
      </c>
      <c r="AD258" s="22" t="e">
        <f aca="false">IF(J258&lt;=[1]Parameters!$Y$2,INDEX('[1]Bieu phi VCX'!$D$8:$N$33,MATCH(E258,'[1]Bieu phi VCX'!$A$8:$A$33,0),MATCH(AC258,'[1]Bieu phi VCX'!$D$7:$I$7,)),INDEX('[1]Bieu phi VCX'!$J$8:$O$33,MATCH(E258,'[1]Bieu phi VCX'!$A$8:$A$33,0),MATCH(AC258,'[1]Bieu phi VCX'!$J$7:$O$7,)))</f>
        <v>#N/A</v>
      </c>
      <c r="AE258" s="22" t="n">
        <f aca="false">IF(Q258="Y",[1]Parameters!$Z$2,0)</f>
        <v>0.0005</v>
      </c>
      <c r="AF258" s="44" t="e">
        <f aca="false">IF(R258="Y", INDEX('[1]Bieu phi VCX'!$R$8:$W$33,MATCH(E258,'[1]Bieu phi VCX'!$A$8:$A$33,0),MATCH(AC258,'[1]Bieu phi VCX'!$R$7:$V$7,0)), 0)</f>
        <v>#N/A</v>
      </c>
      <c r="AG258" s="40" t="n">
        <f aca="false">VLOOKUP(S258,[1]Parameters!$F$2:$G$5,2,0)</f>
        <v>0</v>
      </c>
      <c r="AH258" s="44" t="e">
        <f aca="false">IF(T258="Y", INDEX('[1]Bieu phi VCX'!$X$8:$AB$33,MATCH(E258,'[1]Bieu phi VCX'!$A$8:$A$33,0),MATCH(AC258,'[1]Bieu phi VCX'!$X$7:$AB$7,0)),0)</f>
        <v>#N/A</v>
      </c>
      <c r="AI258" s="23" t="e">
        <f aca="false">IF(U258="Y",INDEX('[1]Bieu phi VCX'!$AJ$8:$AL$33,MATCH(E258,'[1]Bieu phi VCX'!$A$8:$A$33,0),MATCH(VLOOKUP(F258,[1]Parameters!$I$2:$J$4,2),'[1]Bieu phi VCX'!$AJ$7:$AL$7,0))-AD258, 0)</f>
        <v>#N/A</v>
      </c>
      <c r="AJ258" s="0" t="n">
        <f aca="false">IF(V258="Y",[1]Parameters!$AA$2,1)</f>
        <v>1.5</v>
      </c>
      <c r="AK258" s="44" t="e">
        <f aca="false">IF(W258="Y", INDEX('[1]Bieu phi VCX'!$AE$8:$AE$33,MATCH(E258,'[1]Bieu phi VCX'!$A$8:$A$33,0),0),0)</f>
        <v>#N/A</v>
      </c>
      <c r="AL258" s="22" t="e">
        <f aca="false">IF(X258="Y",IF(AB258&lt;120,IF(OR(E258='[1]Bieu phi VCX'!$A$24,E258='[1]Bieu phi VCX'!$A$25,E258='[1]Bieu phi VCX'!$A$27),0.2%,IF(OR(AND(OR(H258="SEDAN",H258="HATCHBACK"),J258&gt;[1]Parameters!$AB$2),AND(OR(H258="SEDAN",H258="HATCHBACK"),I258="GERMANY")),INDEX('[1]Bieu phi VCX'!$AF$8:$AF$33,MATCH(E258,'[1]Bieu phi VCX'!$A$8:$A$33,0),0),INDEX('[1]Bieu phi VCX'!$AG$8:$AG$33,MATCH(E258,'[1]Bieu phi VCX'!$A$8:$A$33,0),0))),INDEX('[1]Bieu phi VCX'!$AH$8:$AH$33,MATCH(E258,'[1]Bieu phi VCX'!$A$8:$A$33,0),0)),0)</f>
        <v>#N/A</v>
      </c>
      <c r="AM258" s="22" t="n">
        <f aca="false">IF(Y258="Y",IF(P258-O258&gt;[1]Parameters!$AC$2,1.5%*15/365,1.5%*(P258-O258)/365),0)</f>
        <v>0.000616438356164384</v>
      </c>
      <c r="AN258" s="24" t="n">
        <f aca="false">IF(Z258="Y",[1]Parameters!$AD$2,0)</f>
        <v>0.003</v>
      </c>
      <c r="AO258" s="45" t="n">
        <f aca="false">IF(P258&lt;=AA258,VLOOKUP(DATEDIF(O258,P258,"m"),[1]Parameters!$L$2:$M$6,2,1),(DATEDIF(O258,P258,"m")+1)/12)</f>
        <v>1</v>
      </c>
      <c r="AP258" s="46" t="e">
        <f aca="false">(AJ258*(SUM(AD258,AE258,AF258,AH258,AI258,AK258,AL258,AN258)*K258+AG258)+AM258*K258)*AO258</f>
        <v>#N/A</v>
      </c>
      <c r="AQ258" s="27" t="s">
        <v>607</v>
      </c>
      <c r="AMJ258" s="0"/>
    </row>
    <row r="259" s="41" customFormat="true" ht="13.8" hidden="false" customHeight="false" outlineLevel="0" collapsed="false">
      <c r="A259" s="38"/>
      <c r="B259" s="38" t="s">
        <v>609</v>
      </c>
      <c r="C259" s="0" t="s">
        <v>520</v>
      </c>
      <c r="D259" s="38" t="s">
        <v>632</v>
      </c>
      <c r="E259" s="39" t="s">
        <v>633</v>
      </c>
      <c r="F259" s="40" t="n">
        <v>0</v>
      </c>
      <c r="G259" s="18" t="s">
        <v>602</v>
      </c>
      <c r="H259" s="39" t="s">
        <v>47</v>
      </c>
      <c r="I259" s="39" t="s">
        <v>604</v>
      </c>
      <c r="J259" s="40" t="n">
        <v>390000000</v>
      </c>
      <c r="K259" s="40" t="n">
        <v>100000000</v>
      </c>
      <c r="L259" s="41" t="n">
        <v>2014</v>
      </c>
      <c r="M259" s="42" t="n">
        <v>41640</v>
      </c>
      <c r="N259" s="42" t="n">
        <v>43831</v>
      </c>
      <c r="O259" s="42" t="n">
        <v>43831</v>
      </c>
      <c r="P259" s="42" t="n">
        <v>44196</v>
      </c>
      <c r="Q259" s="43" t="s">
        <v>605</v>
      </c>
      <c r="R259" s="43" t="s">
        <v>605</v>
      </c>
      <c r="S259" s="40" t="s">
        <v>606</v>
      </c>
      <c r="T259" s="43" t="s">
        <v>605</v>
      </c>
      <c r="U259" s="43" t="s">
        <v>605</v>
      </c>
      <c r="V259" s="43" t="s">
        <v>605</v>
      </c>
      <c r="W259" s="43" t="s">
        <v>605</v>
      </c>
      <c r="X259" s="43" t="s">
        <v>605</v>
      </c>
      <c r="Y259" s="43" t="s">
        <v>605</v>
      </c>
      <c r="Z259" s="43" t="s">
        <v>605</v>
      </c>
      <c r="AA259" s="42" t="n">
        <f aca="false">DATE(YEAR(O259)+1,MONTH(O259),DAY(O259))</f>
        <v>44197</v>
      </c>
      <c r="AB259" s="41" t="n">
        <f aca="false">IF(G259="Trong nước", DATEDIF(DATE(YEAR(M259),MONTH(M259),1),DATE(YEAR(N259),MONTH(N259),1),"m"), DATEDIF(DATE(L259,1,1),DATE(YEAR(N259),MONTH(N259),1),"m"))</f>
        <v>72</v>
      </c>
      <c r="AC259" s="41" t="str">
        <f aca="false">VLOOKUP(AB259,[1]Parameters!$A$2:$B$6,2,1)</f>
        <v>72-120</v>
      </c>
      <c r="AD259" s="22" t="e">
        <f aca="false">IF(J259&lt;=[1]Parameters!$Y$2,INDEX('[1]Bieu phi VCX'!$D$8:$N$33,MATCH(E259,'[1]Bieu phi VCX'!$A$8:$A$33,0),MATCH(AC259,'[1]Bieu phi VCX'!$D$7:$I$7,)),INDEX('[1]Bieu phi VCX'!$J$8:$O$33,MATCH(E259,'[1]Bieu phi VCX'!$A$8:$A$33,0),MATCH(AC259,'[1]Bieu phi VCX'!$J$7:$O$7,)))</f>
        <v>#N/A</v>
      </c>
      <c r="AE259" s="22" t="n">
        <f aca="false">IF(Q259="Y",[1]Parameters!$Z$2,0)</f>
        <v>0.0005</v>
      </c>
      <c r="AF259" s="44" t="e">
        <f aca="false">IF(R259="Y", INDEX('[1]Bieu phi VCX'!$R$8:$W$33,MATCH(E259,'[1]Bieu phi VCX'!$A$8:$A$33,0),MATCH(AC259,'[1]Bieu phi VCX'!$R$7:$V$7,0)), 0)</f>
        <v>#N/A</v>
      </c>
      <c r="AG259" s="40" t="n">
        <f aca="false">VLOOKUP(S259,[1]Parameters!$F$2:$G$5,2,0)</f>
        <v>0</v>
      </c>
      <c r="AH259" s="44" t="e">
        <f aca="false">IF(T259="Y", INDEX('[1]Bieu phi VCX'!$X$8:$AB$33,MATCH(E259,'[1]Bieu phi VCX'!$A$8:$A$33,0),MATCH(AC259,'[1]Bieu phi VCX'!$X$7:$AB$7,0)),0)</f>
        <v>#N/A</v>
      </c>
      <c r="AI259" s="23" t="e">
        <f aca="false">IF(U259="Y",INDEX('[1]Bieu phi VCX'!$AJ$8:$AL$33,MATCH(E259,'[1]Bieu phi VCX'!$A$8:$A$33,0),MATCH(VLOOKUP(F259,[1]Parameters!$I$2:$J$4,2),'[1]Bieu phi VCX'!$AJ$7:$AL$7,0))-AD259, 0)</f>
        <v>#N/A</v>
      </c>
      <c r="AJ259" s="0" t="n">
        <f aca="false">IF(V259="Y",[1]Parameters!$AA$2,1)</f>
        <v>1.5</v>
      </c>
      <c r="AK259" s="44" t="e">
        <f aca="false">IF(W259="Y", INDEX('[1]Bieu phi VCX'!$AE$8:$AE$33,MATCH(E259,'[1]Bieu phi VCX'!$A$8:$A$33,0),0),0)</f>
        <v>#N/A</v>
      </c>
      <c r="AL259" s="22" t="e">
        <f aca="false">IF(X259="Y",IF(AB259&lt;120,IF(OR(E259='[1]Bieu phi VCX'!$A$24,E259='[1]Bieu phi VCX'!$A$25,E259='[1]Bieu phi VCX'!$A$27),0.2%,IF(OR(AND(OR(H259="SEDAN",H259="HATCHBACK"),J259&gt;[1]Parameters!$AB$2),AND(OR(H259="SEDAN",H259="HATCHBACK"),I259="GERMANY")),INDEX('[1]Bieu phi VCX'!$AF$8:$AF$33,MATCH(E259,'[1]Bieu phi VCX'!$A$8:$A$33,0),0),INDEX('[1]Bieu phi VCX'!$AG$8:$AG$33,MATCH(E259,'[1]Bieu phi VCX'!$A$8:$A$33,0),0))),INDEX('[1]Bieu phi VCX'!$AH$8:$AH$33,MATCH(E259,'[1]Bieu phi VCX'!$A$8:$A$33,0),0)),0)</f>
        <v>#N/A</v>
      </c>
      <c r="AM259" s="22" t="n">
        <f aca="false">IF(Y259="Y",IF(P259-O259&gt;[1]Parameters!$AC$2,1.5%*15/365,1.5%*(P259-O259)/365),0)</f>
        <v>0.000616438356164384</v>
      </c>
      <c r="AN259" s="24" t="n">
        <f aca="false">IF(Z259="Y",[1]Parameters!$AD$2,0)</f>
        <v>0.003</v>
      </c>
      <c r="AO259" s="45" t="n">
        <f aca="false">IF(P259&lt;=AA259,VLOOKUP(DATEDIF(O259,P259,"m"),[1]Parameters!$L$2:$M$6,2,1),(DATEDIF(O259,P259,"m")+1)/12)</f>
        <v>1</v>
      </c>
      <c r="AP259" s="46" t="e">
        <f aca="false">(AJ259*(SUM(AD259,AE259,AF259,AH259,AI259,AK259,AL259,AN259)*K259+AG259)+AM259*K259)*AO259</f>
        <v>#N/A</v>
      </c>
      <c r="AQ259" s="27" t="s">
        <v>607</v>
      </c>
      <c r="AMJ259" s="0"/>
    </row>
    <row r="260" s="41" customFormat="true" ht="13.8" hidden="false" customHeight="false" outlineLevel="0" collapsed="false">
      <c r="A260" s="38"/>
      <c r="B260" s="38" t="s">
        <v>610</v>
      </c>
      <c r="C260" s="0" t="s">
        <v>520</v>
      </c>
      <c r="D260" s="38" t="s">
        <v>632</v>
      </c>
      <c r="E260" s="39" t="s">
        <v>633</v>
      </c>
      <c r="F260" s="40" t="n">
        <v>0</v>
      </c>
      <c r="G260" s="18" t="s">
        <v>602</v>
      </c>
      <c r="H260" s="39" t="s">
        <v>47</v>
      </c>
      <c r="I260" s="39" t="s">
        <v>604</v>
      </c>
      <c r="J260" s="40" t="n">
        <v>390000000</v>
      </c>
      <c r="K260" s="40" t="n">
        <v>100000000</v>
      </c>
      <c r="L260" s="41" t="n">
        <v>2010</v>
      </c>
      <c r="M260" s="42" t="n">
        <v>40179</v>
      </c>
      <c r="N260" s="42" t="n">
        <v>43831</v>
      </c>
      <c r="O260" s="42" t="n">
        <v>43831</v>
      </c>
      <c r="P260" s="42" t="n">
        <v>44196</v>
      </c>
      <c r="Q260" s="43" t="s">
        <v>605</v>
      </c>
      <c r="R260" s="43" t="s">
        <v>605</v>
      </c>
      <c r="S260" s="40" t="s">
        <v>606</v>
      </c>
      <c r="T260" s="43" t="s">
        <v>605</v>
      </c>
      <c r="U260" s="43" t="s">
        <v>605</v>
      </c>
      <c r="V260" s="43" t="s">
        <v>605</v>
      </c>
      <c r="W260" s="43" t="s">
        <v>605</v>
      </c>
      <c r="X260" s="43" t="s">
        <v>605</v>
      </c>
      <c r="Y260" s="43" t="s">
        <v>605</v>
      </c>
      <c r="Z260" s="43" t="s">
        <v>605</v>
      </c>
      <c r="AA260" s="42" t="n">
        <f aca="false">DATE(YEAR(O260)+1,MONTH(O260),DAY(O260))</f>
        <v>44197</v>
      </c>
      <c r="AB260" s="41" t="n">
        <f aca="false">IF(G260="Trong nước", DATEDIF(DATE(YEAR(M260),MONTH(M260),1),DATE(YEAR(N260),MONTH(N260),1),"m"), DATEDIF(DATE(L260,1,1),DATE(YEAR(N260),MONTH(N260),1),"m"))</f>
        <v>120</v>
      </c>
      <c r="AC260" s="41" t="str">
        <f aca="false">VLOOKUP(AB260,[1]Parameters!$A$2:$B$6,2,1)</f>
        <v>&gt;=120</v>
      </c>
      <c r="AD260" s="22" t="e">
        <f aca="false">IF(J260&lt;=[1]Parameters!$Y$2,INDEX('[1]Bieu phi VCX'!$D$8:$N$33,MATCH(E260,'[1]Bieu phi VCX'!$A$8:$A$33,0),MATCH(AC260,'[1]Bieu phi VCX'!$D$7:$I$7,)),INDEX('[1]Bieu phi VCX'!$J$8:$O$33,MATCH(E260,'[1]Bieu phi VCX'!$A$8:$A$33,0),MATCH(AC260,'[1]Bieu phi VCX'!$J$7:$O$7,)))</f>
        <v>#N/A</v>
      </c>
      <c r="AE260" s="22" t="n">
        <f aca="false">IF(Q260="Y",[1]Parameters!$Z$2,0)</f>
        <v>0.0005</v>
      </c>
      <c r="AF260" s="44" t="e">
        <f aca="false">IF(R260="Y", INDEX('[1]Bieu phi VCX'!$R$8:$W$33,MATCH(E260,'[1]Bieu phi VCX'!$A$8:$A$33,0),MATCH(AC260,'[1]Bieu phi VCX'!$R$7:$V$7,0)), 0)</f>
        <v>#N/A</v>
      </c>
      <c r="AG260" s="40" t="n">
        <f aca="false">VLOOKUP(S260,[1]Parameters!$F$2:$G$5,2,0)</f>
        <v>0</v>
      </c>
      <c r="AH260" s="44" t="e">
        <f aca="false">IF(T260="Y", INDEX('[1]Bieu phi VCX'!$X$8:$AB$33,MATCH(E260,'[1]Bieu phi VCX'!$A$8:$A$33,0),MATCH(AC260,'[1]Bieu phi VCX'!$X$7:$AB$7,0)),0)</f>
        <v>#N/A</v>
      </c>
      <c r="AI260" s="23" t="e">
        <f aca="false">IF(U260="Y",INDEX('[1]Bieu phi VCX'!$AJ$8:$AL$33,MATCH(E260,'[1]Bieu phi VCX'!$A$8:$A$33,0),MATCH(VLOOKUP(F260,[1]Parameters!$I$2:$J$4,2),'[1]Bieu phi VCX'!$AJ$7:$AL$7,0))-AD260, 0)</f>
        <v>#N/A</v>
      </c>
      <c r="AJ260" s="0" t="n">
        <f aca="false">IF(V260="Y",[1]Parameters!$AA$2,1)</f>
        <v>1.5</v>
      </c>
      <c r="AK260" s="44" t="e">
        <f aca="false">IF(W260="Y", INDEX('[1]Bieu phi VCX'!$AE$8:$AE$33,MATCH(E260,'[1]Bieu phi VCX'!$A$8:$A$33,0),0),0)</f>
        <v>#N/A</v>
      </c>
      <c r="AL260" s="22" t="e">
        <f aca="false">IF(X260="Y",IF(AB260&lt;120,IF(OR(E260='[1]Bieu phi VCX'!$A$24,E260='[1]Bieu phi VCX'!$A$25,E260='[1]Bieu phi VCX'!$A$27),0.2%,IF(OR(AND(OR(H260="SEDAN",H260="HATCHBACK"),J260&gt;[1]Parameters!$AB$2),AND(OR(H260="SEDAN",H260="HATCHBACK"),I260="GERMANY")),INDEX('[1]Bieu phi VCX'!$AF$8:$AF$33,MATCH(E260,'[1]Bieu phi VCX'!$A$8:$A$33,0),0),INDEX('[1]Bieu phi VCX'!$AG$8:$AG$33,MATCH(E260,'[1]Bieu phi VCX'!$A$8:$A$33,0),0))),INDEX('[1]Bieu phi VCX'!$AH$8:$AH$33,MATCH(E260,'[1]Bieu phi VCX'!$A$8:$A$33,0),0)),0)</f>
        <v>#N/A</v>
      </c>
      <c r="AM260" s="22" t="n">
        <f aca="false">IF(Y260="Y",IF(P260-O260&gt;[1]Parameters!$AC$2,1.5%*15/365,1.5%*(P260-O260)/365),0)</f>
        <v>0.000616438356164384</v>
      </c>
      <c r="AN260" s="24" t="n">
        <f aca="false">IF(Z260="Y",[1]Parameters!$AD$2,0)</f>
        <v>0.003</v>
      </c>
      <c r="AO260" s="45" t="n">
        <f aca="false">IF(P260&lt;=AA260,VLOOKUP(DATEDIF(O260,P260,"m"),[1]Parameters!$L$2:$M$6,2,1),(DATEDIF(O260,P260,"m")+1)/12)</f>
        <v>1</v>
      </c>
      <c r="AP260" s="46" t="e">
        <f aca="false">(AJ260*(SUM(AD260,AE260,AF260,AH260,AI260,AK260,AL260,AN260)*K260+AG260)+AM260*K260)*AO260</f>
        <v>#N/A</v>
      </c>
      <c r="AQ260" s="27" t="s">
        <v>607</v>
      </c>
      <c r="AMJ260" s="0"/>
    </row>
    <row r="261" s="41" customFormat="true" ht="13.8" hidden="false" customHeight="false" outlineLevel="0" collapsed="false">
      <c r="A261" s="38"/>
      <c r="B261" s="38" t="s">
        <v>611</v>
      </c>
      <c r="C261" s="0" t="s">
        <v>520</v>
      </c>
      <c r="D261" s="38" t="s">
        <v>632</v>
      </c>
      <c r="E261" s="39" t="s">
        <v>633</v>
      </c>
      <c r="F261" s="40" t="n">
        <v>0</v>
      </c>
      <c r="G261" s="18" t="s">
        <v>602</v>
      </c>
      <c r="H261" s="39" t="s">
        <v>47</v>
      </c>
      <c r="I261" s="39" t="s">
        <v>604</v>
      </c>
      <c r="J261" s="40" t="n">
        <v>390000000</v>
      </c>
      <c r="K261" s="40" t="n">
        <v>400000000</v>
      </c>
      <c r="L261" s="41" t="n">
        <v>2005</v>
      </c>
      <c r="M261" s="42" t="n">
        <v>38353</v>
      </c>
      <c r="N261" s="42" t="n">
        <v>43831</v>
      </c>
      <c r="O261" s="42" t="n">
        <v>43831</v>
      </c>
      <c r="P261" s="42" t="n">
        <v>44196</v>
      </c>
      <c r="Q261" s="43" t="s">
        <v>605</v>
      </c>
      <c r="R261" s="43" t="s">
        <v>605</v>
      </c>
      <c r="S261" s="40" t="n">
        <v>9000000</v>
      </c>
      <c r="T261" s="43" t="s">
        <v>605</v>
      </c>
      <c r="U261" s="43" t="s">
        <v>605</v>
      </c>
      <c r="V261" s="43" t="s">
        <v>605</v>
      </c>
      <c r="W261" s="43" t="s">
        <v>605</v>
      </c>
      <c r="X261" s="43" t="s">
        <v>605</v>
      </c>
      <c r="Y261" s="43" t="s">
        <v>605</v>
      </c>
      <c r="Z261" s="43" t="s">
        <v>605</v>
      </c>
      <c r="AA261" s="42" t="n">
        <f aca="false">DATE(YEAR(O261)+1,MONTH(O261),DAY(O261))</f>
        <v>44197</v>
      </c>
      <c r="AB261" s="41" t="n">
        <f aca="false">IF(G261="Trong nước", DATEDIF(DATE(YEAR(M261),MONTH(M261),1),DATE(YEAR(N261),MONTH(N261),1),"m"), DATEDIF(DATE(L261,1,1),DATE(YEAR(N261),MONTH(N261),1),"m"))</f>
        <v>180</v>
      </c>
      <c r="AC261" s="41" t="str">
        <f aca="false">VLOOKUP(AB261,[1]Parameters!$A$2:$B$7,2,1)</f>
        <v>&gt;=180</v>
      </c>
      <c r="AD261" s="22" t="e">
        <f aca="false">IF(J261&lt;=[1]Parameters!$Y$2,INDEX('[1]Bieu phi VCX'!$D$8:$N$33,MATCH(E261,'[1]Bieu phi VCX'!$A$8:$A$33,0),MATCH(AC261,'[1]Bieu phi VCX'!$D$7:$I$7,)),INDEX('[1]Bieu phi VCX'!$J$8:$O$33,MATCH(E261,'[1]Bieu phi VCX'!$A$8:$A$33,0),MATCH(AC261,'[1]Bieu phi VCX'!$J$7:$O$7,)))</f>
        <v>#N/A</v>
      </c>
      <c r="AE261" s="22" t="n">
        <f aca="false">IF(Q261="Y",[1]Parameters!$Z$2,0)</f>
        <v>0.0005</v>
      </c>
      <c r="AF261" s="44" t="e">
        <f aca="false">IF(R261="Y", INDEX('[1]Bieu phi VCX'!$R$8:$W$33,MATCH(E261,'[1]Bieu phi VCX'!$A$8:$A$33,0),MATCH(AC261,'[1]Bieu phi VCX'!$R$7:$W$7,0)), 0)</f>
        <v>#N/A</v>
      </c>
      <c r="AG261" s="40" t="n">
        <f aca="false">VLOOKUP(S261,[1]Parameters!$F$2:$G$5,2,0)</f>
        <v>1400000</v>
      </c>
      <c r="AH261" s="44" t="e">
        <f aca="false">IF(T261="Y", INDEX('[1]Bieu phi VCX'!$X$8:$AC$33,MATCH(E261,'[1]Bieu phi VCX'!$A$8:$A$33,0),MATCH(AC261,'[1]Bieu phi VCX'!$X$7:$AC$7,0)),0)</f>
        <v>#N/A</v>
      </c>
      <c r="AI261" s="23" t="e">
        <f aca="false">IF(U261="Y",INDEX('[1]Bieu phi VCX'!$AJ$8:$AL$33,MATCH(E261,'[1]Bieu phi VCX'!$A$8:$A$33,0),MATCH(VLOOKUP(F261,[1]Parameters!$I$2:$J$4,2),'[1]Bieu phi VCX'!$AJ$7:$AL$7,0))-AD261, 0)</f>
        <v>#N/A</v>
      </c>
      <c r="AJ261" s="0" t="n">
        <f aca="false">IF(V261="Y",[1]Parameters!$AA$2,1)</f>
        <v>1.5</v>
      </c>
      <c r="AK261" s="44" t="e">
        <f aca="false">IF(W261="Y", INDEX('[1]Bieu phi VCX'!$AE$8:$AE$33,MATCH(E261,'[1]Bieu phi VCX'!$A$8:$A$33,0),0),0)</f>
        <v>#N/A</v>
      </c>
      <c r="AL261" s="22" t="e">
        <f aca="false">IF(X261="Y",IF(AB261&lt;120,IF(OR(E261='[1]Bieu phi VCX'!$A$24,E261='[1]Bieu phi VCX'!$A$25,E261='[1]Bieu phi VCX'!$A$27),0.2%,IF(OR(AND(OR(H261="SEDAN",H261="HATCHBACK"),J261&gt;[1]Parameters!$AB$2),AND(OR(H261="SEDAN",H261="HATCHBACK"),I261="GERMANY")),INDEX('[1]Bieu phi VCX'!$AF$8:$AF$33,MATCH(E261,'[1]Bieu phi VCX'!$A$8:$A$33,0),0),INDEX('[1]Bieu phi VCX'!$AG$8:$AG$33,MATCH(E261,'[1]Bieu phi VCX'!$A$8:$A$33,0),0))),INDEX('[1]Bieu phi VCX'!$AH$8:$AH$33,MATCH(E261,'[1]Bieu phi VCX'!$A$8:$A$33,0),0)),0)</f>
        <v>#N/A</v>
      </c>
      <c r="AM261" s="22" t="n">
        <f aca="false">IF(Y261="Y",IF(P261-O261&gt;[1]Parameters!$AC$2,1.5%*15/365,1.5%*(P261-O261)/365),0)</f>
        <v>0.000616438356164384</v>
      </c>
      <c r="AN261" s="24" t="n">
        <f aca="false">IF(Z261="Y",[1]Parameters!$AD$2,0)</f>
        <v>0.003</v>
      </c>
      <c r="AO261" s="45" t="n">
        <f aca="false">IF(P261&lt;=AA261,VLOOKUP(DATEDIF(O261,P261,"m"),[1]Parameters!$L$2:$M$6,2,1),(DATEDIF(O261,P261,"m")+1)/12)</f>
        <v>1</v>
      </c>
      <c r="AP261" s="46" t="e">
        <f aca="false">(AJ261*(SUM(AD261,AE261,AF261,AH261,AI261,AK261,AL261,AN261)*K261+AG261)+AM261*K261)*AO261</f>
        <v>#N/A</v>
      </c>
      <c r="AQ261" s="27" t="s">
        <v>607</v>
      </c>
      <c r="AMJ261" s="0"/>
    </row>
    <row r="262" s="41" customFormat="true" ht="13.8" hidden="false" customHeight="false" outlineLevel="0" collapsed="false">
      <c r="A262" s="38" t="s">
        <v>612</v>
      </c>
      <c r="B262" s="38" t="s">
        <v>600</v>
      </c>
      <c r="C262" s="0" t="s">
        <v>520</v>
      </c>
      <c r="D262" s="38" t="s">
        <v>632</v>
      </c>
      <c r="E262" s="39" t="s">
        <v>633</v>
      </c>
      <c r="F262" s="40" t="n">
        <v>0</v>
      </c>
      <c r="G262" s="18" t="s">
        <v>602</v>
      </c>
      <c r="H262" s="39" t="s">
        <v>47</v>
      </c>
      <c r="I262" s="39" t="s">
        <v>604</v>
      </c>
      <c r="J262" s="40" t="n">
        <v>400000000</v>
      </c>
      <c r="K262" s="40" t="n">
        <v>100000000</v>
      </c>
      <c r="L262" s="41" t="n">
        <v>2020</v>
      </c>
      <c r="M262" s="42" t="n">
        <v>43831</v>
      </c>
      <c r="N262" s="42" t="n">
        <v>43831</v>
      </c>
      <c r="O262" s="42" t="n">
        <v>43831</v>
      </c>
      <c r="P262" s="42" t="n">
        <v>44196</v>
      </c>
      <c r="Q262" s="43" t="s">
        <v>605</v>
      </c>
      <c r="R262" s="43" t="s">
        <v>605</v>
      </c>
      <c r="S262" s="40" t="s">
        <v>606</v>
      </c>
      <c r="T262" s="43" t="s">
        <v>605</v>
      </c>
      <c r="U262" s="43" t="s">
        <v>605</v>
      </c>
      <c r="V262" s="43" t="s">
        <v>605</v>
      </c>
      <c r="W262" s="43" t="s">
        <v>605</v>
      </c>
      <c r="X262" s="43" t="s">
        <v>605</v>
      </c>
      <c r="Y262" s="43" t="s">
        <v>605</v>
      </c>
      <c r="Z262" s="43" t="s">
        <v>605</v>
      </c>
      <c r="AA262" s="42" t="n">
        <f aca="false">DATE(YEAR(O262)+1,MONTH(O262),DAY(O262))</f>
        <v>44197</v>
      </c>
      <c r="AB262" s="41" t="n">
        <f aca="false">IF(G262="Trong nước", DATEDIF(DATE(YEAR(M262),MONTH(M262),1),DATE(YEAR(N262),MONTH(N262),1),"m"), DATEDIF(DATE(L262,1,1),DATE(YEAR(N262),MONTH(N262),1),"m"))</f>
        <v>0</v>
      </c>
      <c r="AC262" s="41" t="str">
        <f aca="false">VLOOKUP(AB262,[1]Parameters!$A$2:$B$6,2,1)</f>
        <v>&lt;6</v>
      </c>
      <c r="AD262" s="22" t="e">
        <f aca="false">IF(J262&lt;=[1]Parameters!$Y$2,INDEX('[1]Bieu phi VCX'!$D$8:$N$33,MATCH(E262,'[1]Bieu phi VCX'!$A$8:$A$33,0),MATCH(AC262,'[1]Bieu phi VCX'!$D$7:$I$7,)),INDEX('[1]Bieu phi VCX'!$J$8:$O$33,MATCH(E262,'[1]Bieu phi VCX'!$A$8:$A$33,0),MATCH(AC262,'[1]Bieu phi VCX'!$J$7:$O$7,)))</f>
        <v>#N/A</v>
      </c>
      <c r="AE262" s="22" t="n">
        <f aca="false">IF(Q262="Y",[1]Parameters!$Z$2,0)</f>
        <v>0.0005</v>
      </c>
      <c r="AF262" s="44" t="e">
        <f aca="false">IF(R262="Y", INDEX('[1]Bieu phi VCX'!$R$8:$W$33,MATCH(E262,'[1]Bieu phi VCX'!$A$8:$A$33,0),MATCH(AC262,'[1]Bieu phi VCX'!$R$7:$V$7,0)), 0)</f>
        <v>#N/A</v>
      </c>
      <c r="AG262" s="40" t="n">
        <f aca="false">VLOOKUP(S262,[1]Parameters!$F$2:$G$5,2,0)</f>
        <v>0</v>
      </c>
      <c r="AH262" s="44" t="e">
        <f aca="false">IF(T262="Y", INDEX('[1]Bieu phi VCX'!$X$8:$AB$33,MATCH(E262,'[1]Bieu phi VCX'!$A$8:$A$33,0),MATCH(AC262,'[1]Bieu phi VCX'!$X$7:$AB$7,0)),0)</f>
        <v>#N/A</v>
      </c>
      <c r="AI262" s="23" t="e">
        <f aca="false">IF(U262="Y",INDEX('[1]Bieu phi VCX'!$AJ$8:$AL$33,MATCH(E262,'[1]Bieu phi VCX'!$A$8:$A$33,0),MATCH(VLOOKUP(F262,[1]Parameters!$I$2:$J$4,2),'[1]Bieu phi VCX'!$AJ$7:$AL$7,0))-AD262, 0)</f>
        <v>#N/A</v>
      </c>
      <c r="AJ262" s="0" t="n">
        <f aca="false">IF(V262="Y",[1]Parameters!$AA$2,1)</f>
        <v>1.5</v>
      </c>
      <c r="AK262" s="44" t="e">
        <f aca="false">IF(W262="Y", INDEX('[1]Bieu phi VCX'!$AE$8:$AE$33,MATCH(E262,'[1]Bieu phi VCX'!$A$8:$A$33,0),0),0)</f>
        <v>#N/A</v>
      </c>
      <c r="AL262" s="22" t="e">
        <f aca="false">IF(X262="Y",IF(AB262&lt;120,IF(OR(E262='[1]Bieu phi VCX'!$A$24,E262='[1]Bieu phi VCX'!$A$25,E262='[1]Bieu phi VCX'!$A$27),0.2%,IF(OR(AND(OR(H262="SEDAN",H262="HATCHBACK"),J262&gt;[1]Parameters!$AB$2),AND(OR(H262="SEDAN",H262="HATCHBACK"),I262="GERMANY")),INDEX('[1]Bieu phi VCX'!$AF$8:$AF$33,MATCH(E262,'[1]Bieu phi VCX'!$A$8:$A$33,0),0),INDEX('[1]Bieu phi VCX'!$AG$8:$AG$33,MATCH(E262,'[1]Bieu phi VCX'!$A$8:$A$33,0),0))),INDEX('[1]Bieu phi VCX'!$AH$8:$AH$33,MATCH(E262,'[1]Bieu phi VCX'!$A$8:$A$33,0),0)),0)</f>
        <v>#N/A</v>
      </c>
      <c r="AM262" s="22" t="n">
        <f aca="false">IF(Y262="Y",IF(P262-O262&gt;[1]Parameters!$AC$2,1.5%*15/365,1.5%*(P262-O262)/365),0)</f>
        <v>0.000616438356164384</v>
      </c>
      <c r="AN262" s="24" t="n">
        <f aca="false">IF(Z262="Y",[1]Parameters!$AD$2,0)</f>
        <v>0.003</v>
      </c>
      <c r="AO262" s="45" t="n">
        <f aca="false">IF(P262&lt;=AA262,VLOOKUP(DATEDIF(O262,P262,"m"),[1]Parameters!$L$2:$M$6,2,1),(DATEDIF(O262,P262,"m")+1)/12)</f>
        <v>1</v>
      </c>
      <c r="AP262" s="46" t="e">
        <f aca="false">(AJ262*(SUM(AD262,AE262,AF262,AH262,AI262,AK262,AL262,AN262)*K262+AG262)+AM262*K262)*AO262</f>
        <v>#N/A</v>
      </c>
      <c r="AQ262" s="27" t="s">
        <v>607</v>
      </c>
      <c r="AMJ262" s="0"/>
    </row>
    <row r="263" s="41" customFormat="true" ht="13.8" hidden="false" customHeight="false" outlineLevel="0" collapsed="false">
      <c r="A263" s="38"/>
      <c r="B263" s="38" t="s">
        <v>608</v>
      </c>
      <c r="C263" s="0" t="s">
        <v>520</v>
      </c>
      <c r="D263" s="38" t="s">
        <v>632</v>
      </c>
      <c r="E263" s="39" t="s">
        <v>633</v>
      </c>
      <c r="F263" s="40" t="n">
        <v>0</v>
      </c>
      <c r="G263" s="18" t="s">
        <v>602</v>
      </c>
      <c r="H263" s="39" t="s">
        <v>47</v>
      </c>
      <c r="I263" s="39" t="s">
        <v>604</v>
      </c>
      <c r="J263" s="40" t="n">
        <v>400000000</v>
      </c>
      <c r="K263" s="40" t="n">
        <v>100000000</v>
      </c>
      <c r="L263" s="41" t="n">
        <v>2017</v>
      </c>
      <c r="M263" s="42" t="n">
        <v>42736</v>
      </c>
      <c r="N263" s="42" t="n">
        <v>43831</v>
      </c>
      <c r="O263" s="42" t="n">
        <v>43831</v>
      </c>
      <c r="P263" s="42" t="n">
        <v>44196</v>
      </c>
      <c r="Q263" s="43" t="s">
        <v>605</v>
      </c>
      <c r="R263" s="43" t="s">
        <v>605</v>
      </c>
      <c r="S263" s="40" t="s">
        <v>606</v>
      </c>
      <c r="T263" s="43" t="s">
        <v>605</v>
      </c>
      <c r="U263" s="43" t="s">
        <v>605</v>
      </c>
      <c r="V263" s="43" t="s">
        <v>605</v>
      </c>
      <c r="W263" s="43" t="s">
        <v>605</v>
      </c>
      <c r="X263" s="43" t="s">
        <v>605</v>
      </c>
      <c r="Y263" s="43" t="s">
        <v>605</v>
      </c>
      <c r="Z263" s="43" t="s">
        <v>605</v>
      </c>
      <c r="AA263" s="42" t="n">
        <f aca="false">DATE(YEAR(O263)+1,MONTH(O263),DAY(O263))</f>
        <v>44197</v>
      </c>
      <c r="AB263" s="41" t="n">
        <f aca="false">IF(G263="Trong nước", DATEDIF(DATE(YEAR(M263),MONTH(M263),1),DATE(YEAR(N263),MONTH(N263),1),"m"), DATEDIF(DATE(L263,1,1),DATE(YEAR(N263),MONTH(N263),1),"m"))</f>
        <v>36</v>
      </c>
      <c r="AC263" s="41" t="str">
        <f aca="false">VLOOKUP(AB263,[1]Parameters!$A$2:$B$6,2,1)</f>
        <v>36-72</v>
      </c>
      <c r="AD263" s="22" t="e">
        <f aca="false">IF(J263&lt;=[1]Parameters!$Y$2,INDEX('[1]Bieu phi VCX'!$D$8:$N$33,MATCH(E263,'[1]Bieu phi VCX'!$A$8:$A$33,0),MATCH(AC263,'[1]Bieu phi VCX'!$D$7:$I$7,)),INDEX('[1]Bieu phi VCX'!$J$8:$O$33,MATCH(E263,'[1]Bieu phi VCX'!$A$8:$A$33,0),MATCH(AC263,'[1]Bieu phi VCX'!$J$7:$O$7,)))</f>
        <v>#N/A</v>
      </c>
      <c r="AE263" s="22" t="n">
        <f aca="false">IF(Q263="Y",[1]Parameters!$Z$2,0)</f>
        <v>0.0005</v>
      </c>
      <c r="AF263" s="44" t="e">
        <f aca="false">IF(R263="Y", INDEX('[1]Bieu phi VCX'!$R$8:$W$33,MATCH(E263,'[1]Bieu phi VCX'!$A$8:$A$33,0),MATCH(AC263,'[1]Bieu phi VCX'!$R$7:$V$7,0)), 0)</f>
        <v>#N/A</v>
      </c>
      <c r="AG263" s="40" t="n">
        <f aca="false">VLOOKUP(S263,[1]Parameters!$F$2:$G$5,2,0)</f>
        <v>0</v>
      </c>
      <c r="AH263" s="44" t="e">
        <f aca="false">IF(T263="Y", INDEX('[1]Bieu phi VCX'!$X$8:$AB$33,MATCH(E263,'[1]Bieu phi VCX'!$A$8:$A$33,0),MATCH(AC263,'[1]Bieu phi VCX'!$X$7:$AB$7,0)),0)</f>
        <v>#N/A</v>
      </c>
      <c r="AI263" s="23" t="e">
        <f aca="false">IF(U263="Y",INDEX('[1]Bieu phi VCX'!$AJ$8:$AL$33,MATCH(E263,'[1]Bieu phi VCX'!$A$8:$A$33,0),MATCH(VLOOKUP(F263,[1]Parameters!$I$2:$J$4,2),'[1]Bieu phi VCX'!$AJ$7:$AL$7,0))-AD263, 0)</f>
        <v>#N/A</v>
      </c>
      <c r="AJ263" s="0" t="n">
        <f aca="false">IF(V263="Y",[1]Parameters!$AA$2,1)</f>
        <v>1.5</v>
      </c>
      <c r="AK263" s="44" t="e">
        <f aca="false">IF(W263="Y", INDEX('[1]Bieu phi VCX'!$AE$8:$AE$33,MATCH(E263,'[1]Bieu phi VCX'!$A$8:$A$33,0),0),0)</f>
        <v>#N/A</v>
      </c>
      <c r="AL263" s="22" t="e">
        <f aca="false">IF(X263="Y",IF(AB263&lt;120,IF(OR(E263='[1]Bieu phi VCX'!$A$24,E263='[1]Bieu phi VCX'!$A$25,E263='[1]Bieu phi VCX'!$A$27),0.2%,IF(OR(AND(OR(H263="SEDAN",H263="HATCHBACK"),J263&gt;[1]Parameters!$AB$2),AND(OR(H263="SEDAN",H263="HATCHBACK"),I263="GERMANY")),INDEX('[1]Bieu phi VCX'!$AF$8:$AF$33,MATCH(E263,'[1]Bieu phi VCX'!$A$8:$A$33,0),0),INDEX('[1]Bieu phi VCX'!$AG$8:$AG$33,MATCH(E263,'[1]Bieu phi VCX'!$A$8:$A$33,0),0))),INDEX('[1]Bieu phi VCX'!$AH$8:$AH$33,MATCH(E263,'[1]Bieu phi VCX'!$A$8:$A$33,0),0)),0)</f>
        <v>#N/A</v>
      </c>
      <c r="AM263" s="22" t="n">
        <f aca="false">IF(Y263="Y",IF(P263-O263&gt;[1]Parameters!$AC$2,1.5%*15/365,1.5%*(P263-O263)/365),0)</f>
        <v>0.000616438356164384</v>
      </c>
      <c r="AN263" s="24" t="n">
        <f aca="false">IF(Z263="Y",[1]Parameters!$AD$2,0)</f>
        <v>0.003</v>
      </c>
      <c r="AO263" s="45" t="n">
        <f aca="false">IF(P263&lt;=AA263,VLOOKUP(DATEDIF(O263,P263,"m"),[1]Parameters!$L$2:$M$6,2,1),(DATEDIF(O263,P263,"m")+1)/12)</f>
        <v>1</v>
      </c>
      <c r="AP263" s="46" t="e">
        <f aca="false">(AJ263*(SUM(AD263,AE263,AF263,AH263,AI263,AK263,AL263,AN263)*K263+AG263)+AM263*K263)*AO263</f>
        <v>#N/A</v>
      </c>
      <c r="AQ263" s="27" t="s">
        <v>607</v>
      </c>
      <c r="AMJ263" s="0"/>
    </row>
    <row r="264" s="41" customFormat="true" ht="13.8" hidden="false" customHeight="false" outlineLevel="0" collapsed="false">
      <c r="A264" s="38"/>
      <c r="B264" s="38" t="s">
        <v>609</v>
      </c>
      <c r="C264" s="0" t="s">
        <v>520</v>
      </c>
      <c r="D264" s="38" t="s">
        <v>632</v>
      </c>
      <c r="E264" s="39" t="s">
        <v>633</v>
      </c>
      <c r="F264" s="40" t="n">
        <v>0</v>
      </c>
      <c r="G264" s="18" t="s">
        <v>602</v>
      </c>
      <c r="H264" s="39" t="s">
        <v>47</v>
      </c>
      <c r="I264" s="39" t="s">
        <v>604</v>
      </c>
      <c r="J264" s="40" t="n">
        <v>400000000</v>
      </c>
      <c r="K264" s="40" t="n">
        <v>100000000</v>
      </c>
      <c r="L264" s="41" t="n">
        <v>2014</v>
      </c>
      <c r="M264" s="42" t="n">
        <v>41640</v>
      </c>
      <c r="N264" s="42" t="n">
        <v>43831</v>
      </c>
      <c r="O264" s="42" t="n">
        <v>43831</v>
      </c>
      <c r="P264" s="42" t="n">
        <v>44196</v>
      </c>
      <c r="Q264" s="43" t="s">
        <v>605</v>
      </c>
      <c r="R264" s="43" t="s">
        <v>605</v>
      </c>
      <c r="S264" s="40" t="s">
        <v>606</v>
      </c>
      <c r="T264" s="43" t="s">
        <v>605</v>
      </c>
      <c r="U264" s="43" t="s">
        <v>605</v>
      </c>
      <c r="V264" s="43" t="s">
        <v>605</v>
      </c>
      <c r="W264" s="43" t="s">
        <v>605</v>
      </c>
      <c r="X264" s="43" t="s">
        <v>605</v>
      </c>
      <c r="Y264" s="43" t="s">
        <v>605</v>
      </c>
      <c r="Z264" s="43" t="s">
        <v>605</v>
      </c>
      <c r="AA264" s="42" t="n">
        <f aca="false">DATE(YEAR(O264)+1,MONTH(O264),DAY(O264))</f>
        <v>44197</v>
      </c>
      <c r="AB264" s="41" t="n">
        <f aca="false">IF(G264="Trong nước", DATEDIF(DATE(YEAR(M264),MONTH(M264),1),DATE(YEAR(N264),MONTH(N264),1),"m"), DATEDIF(DATE(L264,1,1),DATE(YEAR(N264),MONTH(N264),1),"m"))</f>
        <v>72</v>
      </c>
      <c r="AC264" s="41" t="str">
        <f aca="false">VLOOKUP(AB264,[1]Parameters!$A$2:$B$6,2,1)</f>
        <v>72-120</v>
      </c>
      <c r="AD264" s="22" t="e">
        <f aca="false">IF(J264&lt;=[1]Parameters!$Y$2,INDEX('[1]Bieu phi VCX'!$D$8:$N$33,MATCH(E264,'[1]Bieu phi VCX'!$A$8:$A$33,0),MATCH(AC264,'[1]Bieu phi VCX'!$D$7:$I$7,)),INDEX('[1]Bieu phi VCX'!$J$8:$O$33,MATCH(E264,'[1]Bieu phi VCX'!$A$8:$A$33,0),MATCH(AC264,'[1]Bieu phi VCX'!$J$7:$O$7,)))</f>
        <v>#N/A</v>
      </c>
      <c r="AE264" s="22" t="n">
        <f aca="false">IF(Q264="Y",[1]Parameters!$Z$2,0)</f>
        <v>0.0005</v>
      </c>
      <c r="AF264" s="44" t="e">
        <f aca="false">IF(R264="Y", INDEX('[1]Bieu phi VCX'!$R$8:$W$33,MATCH(E264,'[1]Bieu phi VCX'!$A$8:$A$33,0),MATCH(AC264,'[1]Bieu phi VCX'!$R$7:$V$7,0)), 0)</f>
        <v>#N/A</v>
      </c>
      <c r="AG264" s="40" t="n">
        <f aca="false">VLOOKUP(S264,[1]Parameters!$F$2:$G$5,2,0)</f>
        <v>0</v>
      </c>
      <c r="AH264" s="44" t="e">
        <f aca="false">IF(T264="Y", INDEX('[1]Bieu phi VCX'!$X$8:$AB$33,MATCH(E264,'[1]Bieu phi VCX'!$A$8:$A$33,0),MATCH(AC264,'[1]Bieu phi VCX'!$X$7:$AB$7,0)),0)</f>
        <v>#N/A</v>
      </c>
      <c r="AI264" s="23" t="e">
        <f aca="false">IF(U264="Y",INDEX('[1]Bieu phi VCX'!$AJ$8:$AL$33,MATCH(E264,'[1]Bieu phi VCX'!$A$8:$A$33,0),MATCH(VLOOKUP(F264,[1]Parameters!$I$2:$J$4,2),'[1]Bieu phi VCX'!$AJ$7:$AL$7,0))-AD264, 0)</f>
        <v>#N/A</v>
      </c>
      <c r="AJ264" s="0" t="n">
        <f aca="false">IF(V264="Y",[1]Parameters!$AA$2,1)</f>
        <v>1.5</v>
      </c>
      <c r="AK264" s="44" t="e">
        <f aca="false">IF(W264="Y", INDEX('[1]Bieu phi VCX'!$AE$8:$AE$33,MATCH(E264,'[1]Bieu phi VCX'!$A$8:$A$33,0),0),0)</f>
        <v>#N/A</v>
      </c>
      <c r="AL264" s="22" t="e">
        <f aca="false">IF(X264="Y",IF(AB264&lt;120,IF(OR(E264='[1]Bieu phi VCX'!$A$24,E264='[1]Bieu phi VCX'!$A$25,E264='[1]Bieu phi VCX'!$A$27),0.2%,IF(OR(AND(OR(H264="SEDAN",H264="HATCHBACK"),J264&gt;[1]Parameters!$AB$2),AND(OR(H264="SEDAN",H264="HATCHBACK"),I264="GERMANY")),INDEX('[1]Bieu phi VCX'!$AF$8:$AF$33,MATCH(E264,'[1]Bieu phi VCX'!$A$8:$A$33,0),0),INDEX('[1]Bieu phi VCX'!$AG$8:$AG$33,MATCH(E264,'[1]Bieu phi VCX'!$A$8:$A$33,0),0))),INDEX('[1]Bieu phi VCX'!$AH$8:$AH$33,MATCH(E264,'[1]Bieu phi VCX'!$A$8:$A$33,0),0)),0)</f>
        <v>#N/A</v>
      </c>
      <c r="AM264" s="22" t="n">
        <f aca="false">IF(Y264="Y",IF(P264-O264&gt;[1]Parameters!$AC$2,1.5%*15/365,1.5%*(P264-O264)/365),0)</f>
        <v>0.000616438356164384</v>
      </c>
      <c r="AN264" s="24" t="n">
        <f aca="false">IF(Z264="Y",[1]Parameters!$AD$2,0)</f>
        <v>0.003</v>
      </c>
      <c r="AO264" s="45" t="n">
        <f aca="false">IF(P264&lt;=AA264,VLOOKUP(DATEDIF(O264,P264,"m"),[1]Parameters!$L$2:$M$6,2,1),(DATEDIF(O264,P264,"m")+1)/12)</f>
        <v>1</v>
      </c>
      <c r="AP264" s="46" t="e">
        <f aca="false">(AJ264*(SUM(AD264,AE264,AF264,AH264,AI264,AK264,AL264,AN264)*K264+AG264)+AM264*K264)*AO264</f>
        <v>#N/A</v>
      </c>
      <c r="AQ264" s="27" t="s">
        <v>607</v>
      </c>
      <c r="AMJ264" s="0"/>
    </row>
    <row r="265" s="41" customFormat="true" ht="13.8" hidden="false" customHeight="false" outlineLevel="0" collapsed="false">
      <c r="A265" s="38"/>
      <c r="B265" s="38" t="s">
        <v>610</v>
      </c>
      <c r="C265" s="0" t="s">
        <v>520</v>
      </c>
      <c r="D265" s="38" t="s">
        <v>632</v>
      </c>
      <c r="E265" s="39" t="s">
        <v>633</v>
      </c>
      <c r="F265" s="40" t="n">
        <v>0</v>
      </c>
      <c r="G265" s="18" t="s">
        <v>602</v>
      </c>
      <c r="H265" s="39" t="s">
        <v>47</v>
      </c>
      <c r="I265" s="39" t="s">
        <v>604</v>
      </c>
      <c r="J265" s="40" t="n">
        <v>400000000</v>
      </c>
      <c r="K265" s="40" t="n">
        <v>100000000</v>
      </c>
      <c r="L265" s="41" t="n">
        <v>2010</v>
      </c>
      <c r="M265" s="42" t="n">
        <v>40179</v>
      </c>
      <c r="N265" s="42" t="n">
        <v>43831</v>
      </c>
      <c r="O265" s="42" t="n">
        <v>43831</v>
      </c>
      <c r="P265" s="42" t="n">
        <v>44196</v>
      </c>
      <c r="Q265" s="43" t="s">
        <v>605</v>
      </c>
      <c r="R265" s="43" t="s">
        <v>605</v>
      </c>
      <c r="S265" s="40" t="s">
        <v>606</v>
      </c>
      <c r="T265" s="43" t="s">
        <v>605</v>
      </c>
      <c r="U265" s="43" t="s">
        <v>605</v>
      </c>
      <c r="V265" s="43" t="s">
        <v>605</v>
      </c>
      <c r="W265" s="43" t="s">
        <v>605</v>
      </c>
      <c r="X265" s="43" t="s">
        <v>605</v>
      </c>
      <c r="Y265" s="43" t="s">
        <v>605</v>
      </c>
      <c r="Z265" s="43" t="s">
        <v>605</v>
      </c>
      <c r="AA265" s="42" t="n">
        <f aca="false">DATE(YEAR(O265)+1,MONTH(O265),DAY(O265))</f>
        <v>44197</v>
      </c>
      <c r="AB265" s="41" t="n">
        <f aca="false">IF(G265="Trong nước", DATEDIF(DATE(YEAR(M265),MONTH(M265),1),DATE(YEAR(N265),MONTH(N265),1),"m"), DATEDIF(DATE(L265,1,1),DATE(YEAR(N265),MONTH(N265),1),"m"))</f>
        <v>120</v>
      </c>
      <c r="AC265" s="41" t="str">
        <f aca="false">VLOOKUP(AB265,[1]Parameters!$A$2:$B$6,2,1)</f>
        <v>&gt;=120</v>
      </c>
      <c r="AD265" s="22" t="e">
        <f aca="false">IF(J265&lt;=[1]Parameters!$Y$2,INDEX('[1]Bieu phi VCX'!$D$8:$N$33,MATCH(E265,'[1]Bieu phi VCX'!$A$8:$A$33,0),MATCH(AC265,'[1]Bieu phi VCX'!$D$7:$I$7,)),INDEX('[1]Bieu phi VCX'!$J$8:$O$33,MATCH(E265,'[1]Bieu phi VCX'!$A$8:$A$33,0),MATCH(AC265,'[1]Bieu phi VCX'!$J$7:$O$7,)))</f>
        <v>#N/A</v>
      </c>
      <c r="AE265" s="22" t="n">
        <f aca="false">IF(Q265="Y",[1]Parameters!$Z$2,0)</f>
        <v>0.0005</v>
      </c>
      <c r="AF265" s="44" t="e">
        <f aca="false">IF(R265="Y", INDEX('[1]Bieu phi VCX'!$R$8:$W$33,MATCH(E265,'[1]Bieu phi VCX'!$A$8:$A$33,0),MATCH(AC265,'[1]Bieu phi VCX'!$R$7:$V$7,0)), 0)</f>
        <v>#N/A</v>
      </c>
      <c r="AG265" s="40" t="n">
        <f aca="false">VLOOKUP(S265,[1]Parameters!$F$2:$G$5,2,0)</f>
        <v>0</v>
      </c>
      <c r="AH265" s="44" t="e">
        <f aca="false">IF(T265="Y", INDEX('[1]Bieu phi VCX'!$X$8:$AB$33,MATCH(E265,'[1]Bieu phi VCX'!$A$8:$A$33,0),MATCH(AC265,'[1]Bieu phi VCX'!$X$7:$AB$7,0)),0)</f>
        <v>#N/A</v>
      </c>
      <c r="AI265" s="23" t="e">
        <f aca="false">IF(U265="Y",INDEX('[1]Bieu phi VCX'!$AJ$8:$AL$33,MATCH(E265,'[1]Bieu phi VCX'!$A$8:$A$33,0),MATCH(VLOOKUP(F265,[1]Parameters!$I$2:$J$4,2),'[1]Bieu phi VCX'!$AJ$7:$AL$7,0))-AD265, 0)</f>
        <v>#N/A</v>
      </c>
      <c r="AJ265" s="0" t="n">
        <f aca="false">IF(V265="Y",[1]Parameters!$AA$2,1)</f>
        <v>1.5</v>
      </c>
      <c r="AK265" s="44" t="e">
        <f aca="false">IF(W265="Y", INDEX('[1]Bieu phi VCX'!$AE$8:$AE$33,MATCH(E265,'[1]Bieu phi VCX'!$A$8:$A$33,0),0),0)</f>
        <v>#N/A</v>
      </c>
      <c r="AL265" s="22" t="e">
        <f aca="false">IF(X265="Y",IF(AB265&lt;120,IF(OR(E265='[1]Bieu phi VCX'!$A$24,E265='[1]Bieu phi VCX'!$A$25,E265='[1]Bieu phi VCX'!$A$27),0.2%,IF(OR(AND(OR(H265="SEDAN",H265="HATCHBACK"),J265&gt;[1]Parameters!$AB$2),AND(OR(H265="SEDAN",H265="HATCHBACK"),I265="GERMANY")),INDEX('[1]Bieu phi VCX'!$AF$8:$AF$33,MATCH(E265,'[1]Bieu phi VCX'!$A$8:$A$33,0),0),INDEX('[1]Bieu phi VCX'!$AG$8:$AG$33,MATCH(E265,'[1]Bieu phi VCX'!$A$8:$A$33,0),0))),INDEX('[1]Bieu phi VCX'!$AH$8:$AH$33,MATCH(E265,'[1]Bieu phi VCX'!$A$8:$A$33,0),0)),0)</f>
        <v>#N/A</v>
      </c>
      <c r="AM265" s="22" t="n">
        <f aca="false">IF(Y265="Y",IF(P265-O265&gt;[1]Parameters!$AC$2,1.5%*15/365,1.5%*(P265-O265)/365),0)</f>
        <v>0.000616438356164384</v>
      </c>
      <c r="AN265" s="24" t="n">
        <f aca="false">IF(Z265="Y",[1]Parameters!$AD$2,0)</f>
        <v>0.003</v>
      </c>
      <c r="AO265" s="45" t="n">
        <f aca="false">IF(P265&lt;=AA265,VLOOKUP(DATEDIF(O265,P265,"m"),[1]Parameters!$L$2:$M$6,2,1),(DATEDIF(O265,P265,"m")+1)/12)</f>
        <v>1</v>
      </c>
      <c r="AP265" s="46" t="e">
        <f aca="false">(AJ265*(SUM(AD265,AE265,AF265,AH265,AI265,AK265,AL265,AN265)*K265+AG265)+AM265*K265)*AO265</f>
        <v>#N/A</v>
      </c>
      <c r="AQ265" s="27" t="s">
        <v>607</v>
      </c>
      <c r="AMJ265" s="0"/>
    </row>
    <row r="266" s="41" customFormat="true" ht="13.8" hidden="false" customHeight="false" outlineLevel="0" collapsed="false">
      <c r="A266" s="38"/>
      <c r="B266" s="38" t="s">
        <v>611</v>
      </c>
      <c r="C266" s="0" t="s">
        <v>520</v>
      </c>
      <c r="D266" s="38" t="s">
        <v>632</v>
      </c>
      <c r="E266" s="39" t="s">
        <v>633</v>
      </c>
      <c r="F266" s="40" t="n">
        <v>0</v>
      </c>
      <c r="G266" s="18" t="s">
        <v>602</v>
      </c>
      <c r="H266" s="39" t="s">
        <v>47</v>
      </c>
      <c r="I266" s="39" t="s">
        <v>604</v>
      </c>
      <c r="J266" s="40" t="n">
        <v>400000000</v>
      </c>
      <c r="K266" s="40" t="n">
        <v>400000000</v>
      </c>
      <c r="L266" s="41" t="n">
        <v>2005</v>
      </c>
      <c r="M266" s="42" t="n">
        <v>38353</v>
      </c>
      <c r="N266" s="42" t="n">
        <v>43831</v>
      </c>
      <c r="O266" s="42" t="n">
        <v>43831</v>
      </c>
      <c r="P266" s="42" t="n">
        <v>44196</v>
      </c>
      <c r="Q266" s="43" t="s">
        <v>605</v>
      </c>
      <c r="R266" s="43" t="s">
        <v>605</v>
      </c>
      <c r="S266" s="40" t="n">
        <v>9000000</v>
      </c>
      <c r="T266" s="43" t="s">
        <v>605</v>
      </c>
      <c r="U266" s="43" t="s">
        <v>605</v>
      </c>
      <c r="V266" s="43" t="s">
        <v>605</v>
      </c>
      <c r="W266" s="43" t="s">
        <v>605</v>
      </c>
      <c r="X266" s="43" t="s">
        <v>605</v>
      </c>
      <c r="Y266" s="43" t="s">
        <v>605</v>
      </c>
      <c r="Z266" s="43" t="s">
        <v>605</v>
      </c>
      <c r="AA266" s="42" t="n">
        <f aca="false">DATE(YEAR(O266)+1,MONTH(O266),DAY(O266))</f>
        <v>44197</v>
      </c>
      <c r="AB266" s="41" t="n">
        <f aca="false">IF(G266="Trong nước", DATEDIF(DATE(YEAR(M266),MONTH(M266),1),DATE(YEAR(N266),MONTH(N266),1),"m"), DATEDIF(DATE(L266,1,1),DATE(YEAR(N266),MONTH(N266),1),"m"))</f>
        <v>180</v>
      </c>
      <c r="AC266" s="41" t="str">
        <f aca="false">VLOOKUP(AB266,[1]Parameters!$A$2:$B$7,2,1)</f>
        <v>&gt;=180</v>
      </c>
      <c r="AD266" s="22" t="e">
        <f aca="false">IF(J266&lt;=[1]Parameters!$Y$2,INDEX('[1]Bieu phi VCX'!$D$8:$N$33,MATCH(E266,'[1]Bieu phi VCX'!$A$8:$A$33,0),MATCH(AC266,'[1]Bieu phi VCX'!$D$7:$I$7,)),INDEX('[1]Bieu phi VCX'!$J$8:$O$33,MATCH(E266,'[1]Bieu phi VCX'!$A$8:$A$33,0),MATCH(AC266,'[1]Bieu phi VCX'!$J$7:$O$7,)))</f>
        <v>#N/A</v>
      </c>
      <c r="AE266" s="22" t="n">
        <f aca="false">IF(Q266="Y",[1]Parameters!$Z$2,0)</f>
        <v>0.0005</v>
      </c>
      <c r="AF266" s="44" t="e">
        <f aca="false">IF(R266="Y", INDEX('[1]Bieu phi VCX'!$R$8:$W$33,MATCH(E266,'[1]Bieu phi VCX'!$A$8:$A$33,0),MATCH(AC266,'[1]Bieu phi VCX'!$R$7:$W$7,0)), 0)</f>
        <v>#N/A</v>
      </c>
      <c r="AG266" s="40" t="n">
        <f aca="false">VLOOKUP(S266,[1]Parameters!$F$2:$G$5,2,0)</f>
        <v>1400000</v>
      </c>
      <c r="AH266" s="44" t="e">
        <f aca="false">IF(T266="Y", INDEX('[1]Bieu phi VCX'!$X$8:$AC$33,MATCH(E266,'[1]Bieu phi VCX'!$A$8:$A$33,0),MATCH(AC266,'[1]Bieu phi VCX'!$X$7:$AC$7,0)),0)</f>
        <v>#N/A</v>
      </c>
      <c r="AI266" s="23" t="e">
        <f aca="false">IF(U266="Y",INDEX('[1]Bieu phi VCX'!$AJ$8:$AL$33,MATCH(E266,'[1]Bieu phi VCX'!$A$8:$A$33,0),MATCH(VLOOKUP(F266,[1]Parameters!$I$2:$J$4,2),'[1]Bieu phi VCX'!$AJ$7:$AL$7,0))-AD266, 0)</f>
        <v>#N/A</v>
      </c>
      <c r="AJ266" s="0" t="n">
        <f aca="false">IF(V266="Y",[1]Parameters!$AA$2,1)</f>
        <v>1.5</v>
      </c>
      <c r="AK266" s="44" t="e">
        <f aca="false">IF(W266="Y", INDEX('[1]Bieu phi VCX'!$AE$8:$AE$33,MATCH(E266,'[1]Bieu phi VCX'!$A$8:$A$33,0),0),0)</f>
        <v>#N/A</v>
      </c>
      <c r="AL266" s="22" t="e">
        <f aca="false">IF(X266="Y",IF(AB266&lt;120,IF(OR(E266='[1]Bieu phi VCX'!$A$24,E266='[1]Bieu phi VCX'!$A$25,E266='[1]Bieu phi VCX'!$A$27),0.2%,IF(OR(AND(OR(H266="SEDAN",H266="HATCHBACK"),J266&gt;[1]Parameters!$AB$2),AND(OR(H266="SEDAN",H266="HATCHBACK"),I266="GERMANY")),INDEX('[1]Bieu phi VCX'!$AF$8:$AF$33,MATCH(E266,'[1]Bieu phi VCX'!$A$8:$A$33,0),0),INDEX('[1]Bieu phi VCX'!$AG$8:$AG$33,MATCH(E266,'[1]Bieu phi VCX'!$A$8:$A$33,0),0))),INDEX('[1]Bieu phi VCX'!$AH$8:$AH$33,MATCH(E266,'[1]Bieu phi VCX'!$A$8:$A$33,0),0)),0)</f>
        <v>#N/A</v>
      </c>
      <c r="AM266" s="22" t="n">
        <f aca="false">IF(Y266="Y",IF(P266-O266&gt;[1]Parameters!$AC$2,1.5%*15/365,1.5%*(P266-O266)/365),0)</f>
        <v>0.000616438356164384</v>
      </c>
      <c r="AN266" s="24" t="n">
        <f aca="false">IF(Z266="Y",[1]Parameters!$AD$2,0)</f>
        <v>0.003</v>
      </c>
      <c r="AO266" s="45" t="n">
        <f aca="false">IF(P266&lt;=AA266,VLOOKUP(DATEDIF(O266,P266,"m"),[1]Parameters!$L$2:$M$6,2,1),(DATEDIF(O266,P266,"m")+1)/12)</f>
        <v>1</v>
      </c>
      <c r="AP266" s="46" t="e">
        <f aca="false">(AJ266*(SUM(AD266,AE266,AF266,AH266,AI266,AK266,AL266,AN266)*K266+AG266)+AM266*K266)*AO266</f>
        <v>#N/A</v>
      </c>
      <c r="AQ266" s="27" t="s">
        <v>607</v>
      </c>
      <c r="AMJ266" s="0"/>
    </row>
    <row r="267" s="41" customFormat="true" ht="13.8" hidden="false" customHeight="false" outlineLevel="0" collapsed="false">
      <c r="A267" s="38" t="s">
        <v>613</v>
      </c>
      <c r="B267" s="38" t="s">
        <v>600</v>
      </c>
      <c r="C267" s="0" t="s">
        <v>520</v>
      </c>
      <c r="D267" s="38" t="s">
        <v>632</v>
      </c>
      <c r="E267" s="39" t="s">
        <v>633</v>
      </c>
      <c r="F267" s="40" t="n">
        <v>0</v>
      </c>
      <c r="G267" s="18" t="s">
        <v>602</v>
      </c>
      <c r="H267" s="39" t="s">
        <v>47</v>
      </c>
      <c r="I267" s="39" t="s">
        <v>604</v>
      </c>
      <c r="J267" s="40" t="n">
        <v>410000000</v>
      </c>
      <c r="K267" s="40" t="n">
        <v>400000000</v>
      </c>
      <c r="L267" s="41" t="n">
        <v>2020</v>
      </c>
      <c r="M267" s="42" t="n">
        <v>43831</v>
      </c>
      <c r="N267" s="42" t="n">
        <v>43831</v>
      </c>
      <c r="O267" s="42" t="n">
        <v>43831</v>
      </c>
      <c r="P267" s="42" t="n">
        <v>44196</v>
      </c>
      <c r="Q267" s="43" t="s">
        <v>605</v>
      </c>
      <c r="R267" s="43" t="s">
        <v>605</v>
      </c>
      <c r="S267" s="40" t="s">
        <v>606</v>
      </c>
      <c r="T267" s="43" t="s">
        <v>605</v>
      </c>
      <c r="U267" s="43" t="s">
        <v>605</v>
      </c>
      <c r="V267" s="43" t="s">
        <v>605</v>
      </c>
      <c r="W267" s="43" t="s">
        <v>605</v>
      </c>
      <c r="X267" s="43" t="s">
        <v>605</v>
      </c>
      <c r="Y267" s="43" t="s">
        <v>605</v>
      </c>
      <c r="Z267" s="43" t="s">
        <v>605</v>
      </c>
      <c r="AA267" s="42" t="n">
        <f aca="false">DATE(YEAR(O267)+1,MONTH(O267),DAY(O267))</f>
        <v>44197</v>
      </c>
      <c r="AB267" s="41" t="n">
        <f aca="false">IF(G267="Trong nước", DATEDIF(DATE(YEAR(M267),MONTH(M267),1),DATE(YEAR(N267),MONTH(N267),1),"m"), DATEDIF(DATE(L267,1,1),DATE(YEAR(N267),MONTH(N267),1),"m"))</f>
        <v>0</v>
      </c>
      <c r="AC267" s="41" t="str">
        <f aca="false">VLOOKUP(AB267,[1]Parameters!$A$2:$B$6,2,1)</f>
        <v>&lt;6</v>
      </c>
      <c r="AD267" s="22" t="e">
        <f aca="false">IF(J267&lt;=[1]Parameters!$Y$2,INDEX('[1]Bieu phi VCX'!$D$8:$N$33,MATCH(E267,'[1]Bieu phi VCX'!$A$8:$A$33,0),MATCH(AC267,'[1]Bieu phi VCX'!$D$7:$I$7,)),INDEX('[1]Bieu phi VCX'!$J$8:$O$33,MATCH(E267,'[1]Bieu phi VCX'!$A$8:$A$33,0),MATCH(AC267,'[1]Bieu phi VCX'!$J$7:$O$7,)))</f>
        <v>#N/A</v>
      </c>
      <c r="AE267" s="22" t="n">
        <f aca="false">IF(Q267="Y",[1]Parameters!$Z$2,0)</f>
        <v>0.0005</v>
      </c>
      <c r="AF267" s="44" t="e">
        <f aca="false">IF(R267="Y", INDEX('[1]Bieu phi VCX'!$R$8:$W$33,MATCH(E267,'[1]Bieu phi VCX'!$A$8:$A$33,0),MATCH(AC267,'[1]Bieu phi VCX'!$R$7:$V$7,0)), 0)</f>
        <v>#N/A</v>
      </c>
      <c r="AG267" s="40" t="n">
        <f aca="false">VLOOKUP(S267,[1]Parameters!$F$2:$G$5,2,0)</f>
        <v>0</v>
      </c>
      <c r="AH267" s="44" t="e">
        <f aca="false">IF(T267="Y", INDEX('[1]Bieu phi VCX'!$X$8:$AB$33,MATCH(E267,'[1]Bieu phi VCX'!$A$8:$A$33,0),MATCH(AC267,'[1]Bieu phi VCX'!$X$7:$AB$7,0)),0)</f>
        <v>#N/A</v>
      </c>
      <c r="AI267" s="23" t="e">
        <f aca="false">IF(U267="Y",INDEX('[1]Bieu phi VCX'!$AJ$8:$AL$33,MATCH(E267,'[1]Bieu phi VCX'!$A$8:$A$33,0),MATCH(VLOOKUP(F267,[1]Parameters!$I$2:$J$4,2),'[1]Bieu phi VCX'!$AJ$7:$AL$7,0))-AD267, 0)</f>
        <v>#N/A</v>
      </c>
      <c r="AJ267" s="0" t="n">
        <f aca="false">IF(V267="Y",[1]Parameters!$AA$2,1)</f>
        <v>1.5</v>
      </c>
      <c r="AK267" s="44" t="e">
        <f aca="false">IF(W267="Y", INDEX('[1]Bieu phi VCX'!$AE$8:$AE$33,MATCH(E267,'[1]Bieu phi VCX'!$A$8:$A$33,0),0),0)</f>
        <v>#N/A</v>
      </c>
      <c r="AL267" s="22" t="e">
        <f aca="false">IF(X267="Y",IF(AB267&lt;120,IF(OR(E267='[1]Bieu phi VCX'!$A$24,E267='[1]Bieu phi VCX'!$A$25,E267='[1]Bieu phi VCX'!$A$27),0.2%,IF(OR(AND(OR(H267="SEDAN",H267="HATCHBACK"),J267&gt;[1]Parameters!$AB$2),AND(OR(H267="SEDAN",H267="HATCHBACK"),I267="GERMANY")),INDEX('[1]Bieu phi VCX'!$AF$8:$AF$33,MATCH(E267,'[1]Bieu phi VCX'!$A$8:$A$33,0),0),INDEX('[1]Bieu phi VCX'!$AG$8:$AG$33,MATCH(E267,'[1]Bieu phi VCX'!$A$8:$A$33,0),0))),INDEX('[1]Bieu phi VCX'!$AH$8:$AH$33,MATCH(E267,'[1]Bieu phi VCX'!$A$8:$A$33,0),0)),0)</f>
        <v>#N/A</v>
      </c>
      <c r="AM267" s="22" t="n">
        <f aca="false">IF(Y267="Y",IF(P267-O267&gt;[1]Parameters!$AC$2,1.5%*15/365,1.5%*(P267-O267)/365),0)</f>
        <v>0.000616438356164384</v>
      </c>
      <c r="AN267" s="24" t="n">
        <f aca="false">IF(Z267="Y",[1]Parameters!$AD$2,0)</f>
        <v>0.003</v>
      </c>
      <c r="AO267" s="45" t="n">
        <f aca="false">IF(P267&lt;=AA267,VLOOKUP(DATEDIF(O267,P267,"m"),[1]Parameters!$L$2:$M$6,2,1),(DATEDIF(O267,P267,"m")+1)/12)</f>
        <v>1</v>
      </c>
      <c r="AP267" s="46" t="e">
        <f aca="false">(AJ267*(SUM(AD267,AE267,AF267,AH267,AI267,AK267,AL267,AN267)*K267+AG267)+AM267*K267)*AO267</f>
        <v>#N/A</v>
      </c>
      <c r="AQ267" s="27" t="s">
        <v>607</v>
      </c>
      <c r="AMJ267" s="0"/>
    </row>
    <row r="268" s="41" customFormat="true" ht="13.8" hidden="false" customHeight="false" outlineLevel="0" collapsed="false">
      <c r="A268" s="38"/>
      <c r="B268" s="38" t="s">
        <v>608</v>
      </c>
      <c r="C268" s="0" t="s">
        <v>520</v>
      </c>
      <c r="D268" s="38" t="s">
        <v>632</v>
      </c>
      <c r="E268" s="39" t="s">
        <v>633</v>
      </c>
      <c r="F268" s="40" t="n">
        <v>0</v>
      </c>
      <c r="G268" s="18" t="s">
        <v>602</v>
      </c>
      <c r="H268" s="39" t="s">
        <v>47</v>
      </c>
      <c r="I268" s="39" t="s">
        <v>604</v>
      </c>
      <c r="J268" s="40" t="n">
        <v>500000000</v>
      </c>
      <c r="K268" s="40" t="n">
        <v>400000000</v>
      </c>
      <c r="L268" s="41" t="n">
        <v>2017</v>
      </c>
      <c r="M268" s="42" t="n">
        <v>42736</v>
      </c>
      <c r="N268" s="42" t="n">
        <v>43831</v>
      </c>
      <c r="O268" s="42" t="n">
        <v>43831</v>
      </c>
      <c r="P268" s="42" t="n">
        <v>44196</v>
      </c>
      <c r="Q268" s="43" t="s">
        <v>605</v>
      </c>
      <c r="R268" s="43" t="s">
        <v>605</v>
      </c>
      <c r="S268" s="40" t="s">
        <v>606</v>
      </c>
      <c r="T268" s="43" t="s">
        <v>605</v>
      </c>
      <c r="U268" s="43" t="s">
        <v>605</v>
      </c>
      <c r="V268" s="43" t="s">
        <v>605</v>
      </c>
      <c r="W268" s="43" t="s">
        <v>605</v>
      </c>
      <c r="X268" s="43" t="s">
        <v>605</v>
      </c>
      <c r="Y268" s="43" t="s">
        <v>605</v>
      </c>
      <c r="Z268" s="43" t="s">
        <v>605</v>
      </c>
      <c r="AA268" s="42" t="n">
        <f aca="false">DATE(YEAR(O268)+1,MONTH(O268),DAY(O268))</f>
        <v>44197</v>
      </c>
      <c r="AB268" s="41" t="n">
        <f aca="false">IF(G268="Trong nước", DATEDIF(DATE(YEAR(M268),MONTH(M268),1),DATE(YEAR(N268),MONTH(N268),1),"m"), DATEDIF(DATE(L268,1,1),DATE(YEAR(N268),MONTH(N268),1),"m"))</f>
        <v>36</v>
      </c>
      <c r="AC268" s="41" t="str">
        <f aca="false">VLOOKUP(AB268,[1]Parameters!$A$2:$B$6,2,1)</f>
        <v>36-72</v>
      </c>
      <c r="AD268" s="22" t="e">
        <f aca="false">IF(J268&lt;=[1]Parameters!$Y$2,INDEX('[1]Bieu phi VCX'!$D$8:$N$33,MATCH(E268,'[1]Bieu phi VCX'!$A$8:$A$33,0),MATCH(AC268,'[1]Bieu phi VCX'!$D$7:$I$7,)),INDEX('[1]Bieu phi VCX'!$J$8:$O$33,MATCH(E268,'[1]Bieu phi VCX'!$A$8:$A$33,0),MATCH(AC268,'[1]Bieu phi VCX'!$J$7:$O$7,)))</f>
        <v>#N/A</v>
      </c>
      <c r="AE268" s="22" t="n">
        <f aca="false">IF(Q268="Y",[1]Parameters!$Z$2,0)</f>
        <v>0.0005</v>
      </c>
      <c r="AF268" s="44" t="e">
        <f aca="false">IF(R268="Y", INDEX('[1]Bieu phi VCX'!$R$8:$W$33,MATCH(E268,'[1]Bieu phi VCX'!$A$8:$A$33,0),MATCH(AC268,'[1]Bieu phi VCX'!$R$7:$V$7,0)), 0)</f>
        <v>#N/A</v>
      </c>
      <c r="AG268" s="40" t="n">
        <f aca="false">VLOOKUP(S268,[1]Parameters!$F$2:$G$5,2,0)</f>
        <v>0</v>
      </c>
      <c r="AH268" s="44" t="e">
        <f aca="false">IF(T268="Y", INDEX('[1]Bieu phi VCX'!$X$8:$AB$33,MATCH(E268,'[1]Bieu phi VCX'!$A$8:$A$33,0),MATCH(AC268,'[1]Bieu phi VCX'!$X$7:$AB$7,0)),0)</f>
        <v>#N/A</v>
      </c>
      <c r="AI268" s="23" t="e">
        <f aca="false">IF(U268="Y",INDEX('[1]Bieu phi VCX'!$AJ$8:$AL$33,MATCH(E268,'[1]Bieu phi VCX'!$A$8:$A$33,0),MATCH(VLOOKUP(F268,[1]Parameters!$I$2:$J$4,2),'[1]Bieu phi VCX'!$AJ$7:$AL$7,0))-AD268, 0)</f>
        <v>#N/A</v>
      </c>
      <c r="AJ268" s="0" t="n">
        <f aca="false">IF(V268="Y",[1]Parameters!$AA$2,1)</f>
        <v>1.5</v>
      </c>
      <c r="AK268" s="44" t="e">
        <f aca="false">IF(W268="Y", INDEX('[1]Bieu phi VCX'!$AE$8:$AE$33,MATCH(E268,'[1]Bieu phi VCX'!$A$8:$A$33,0),0),0)</f>
        <v>#N/A</v>
      </c>
      <c r="AL268" s="22" t="e">
        <f aca="false">IF(X268="Y",IF(AB268&lt;120,IF(OR(E268='[1]Bieu phi VCX'!$A$24,E268='[1]Bieu phi VCX'!$A$25,E268='[1]Bieu phi VCX'!$A$27),0.2%,IF(OR(AND(OR(H268="SEDAN",H268="HATCHBACK"),J268&gt;[1]Parameters!$AB$2),AND(OR(H268="SEDAN",H268="HATCHBACK"),I268="GERMANY")),INDEX('[1]Bieu phi VCX'!$AF$8:$AF$33,MATCH(E268,'[1]Bieu phi VCX'!$A$8:$A$33,0),0),INDEX('[1]Bieu phi VCX'!$AG$8:$AG$33,MATCH(E268,'[1]Bieu phi VCX'!$A$8:$A$33,0),0))),INDEX('[1]Bieu phi VCX'!$AH$8:$AH$33,MATCH(E268,'[1]Bieu phi VCX'!$A$8:$A$33,0),0)),0)</f>
        <v>#N/A</v>
      </c>
      <c r="AM268" s="22" t="n">
        <f aca="false">IF(Y268="Y",IF(P268-O268&gt;[1]Parameters!$AC$2,1.5%*15/365,1.5%*(P268-O268)/365),0)</f>
        <v>0.000616438356164384</v>
      </c>
      <c r="AN268" s="24" t="n">
        <f aca="false">IF(Z268="Y",[1]Parameters!$AD$2,0)</f>
        <v>0.003</v>
      </c>
      <c r="AO268" s="45" t="n">
        <f aca="false">IF(P268&lt;=AA268,VLOOKUP(DATEDIF(O268,P268,"m"),[1]Parameters!$L$2:$M$6,2,1),(DATEDIF(O268,P268,"m")+1)/12)</f>
        <v>1</v>
      </c>
      <c r="AP268" s="46" t="e">
        <f aca="false">(AJ268*(SUM(AD268,AE268,AF268,AH268,AI268,AK268,AL268,AN268)*K268+AG268)+AM268*K268)*AO268</f>
        <v>#N/A</v>
      </c>
      <c r="AQ268" s="27" t="s">
        <v>607</v>
      </c>
      <c r="AMJ268" s="0"/>
    </row>
    <row r="269" s="41" customFormat="true" ht="13.8" hidden="false" customHeight="false" outlineLevel="0" collapsed="false">
      <c r="A269" s="38"/>
      <c r="B269" s="38" t="s">
        <v>609</v>
      </c>
      <c r="C269" s="0" t="s">
        <v>520</v>
      </c>
      <c r="D269" s="38" t="s">
        <v>632</v>
      </c>
      <c r="E269" s="39" t="s">
        <v>633</v>
      </c>
      <c r="F269" s="40" t="n">
        <v>0</v>
      </c>
      <c r="G269" s="18" t="s">
        <v>602</v>
      </c>
      <c r="H269" s="39" t="s">
        <v>47</v>
      </c>
      <c r="I269" s="39" t="s">
        <v>604</v>
      </c>
      <c r="J269" s="40" t="n">
        <v>450000000</v>
      </c>
      <c r="K269" s="40" t="n">
        <v>400000000</v>
      </c>
      <c r="L269" s="41" t="n">
        <v>2014</v>
      </c>
      <c r="M269" s="42" t="n">
        <v>41640</v>
      </c>
      <c r="N269" s="42" t="n">
        <v>43831</v>
      </c>
      <c r="O269" s="42" t="n">
        <v>43831</v>
      </c>
      <c r="P269" s="42" t="n">
        <v>44196</v>
      </c>
      <c r="Q269" s="43" t="s">
        <v>605</v>
      </c>
      <c r="R269" s="43" t="s">
        <v>605</v>
      </c>
      <c r="S269" s="40" t="s">
        <v>606</v>
      </c>
      <c r="T269" s="43" t="s">
        <v>605</v>
      </c>
      <c r="U269" s="43" t="s">
        <v>605</v>
      </c>
      <c r="V269" s="43" t="s">
        <v>605</v>
      </c>
      <c r="W269" s="43" t="s">
        <v>605</v>
      </c>
      <c r="X269" s="43" t="s">
        <v>605</v>
      </c>
      <c r="Y269" s="43" t="s">
        <v>605</v>
      </c>
      <c r="Z269" s="43" t="s">
        <v>605</v>
      </c>
      <c r="AA269" s="42" t="n">
        <f aca="false">DATE(YEAR(O269)+1,MONTH(O269),DAY(O269))</f>
        <v>44197</v>
      </c>
      <c r="AB269" s="41" t="n">
        <f aca="false">IF(G269="Trong nước", DATEDIF(DATE(YEAR(M269),MONTH(M269),1),DATE(YEAR(N269),MONTH(N269),1),"m"), DATEDIF(DATE(L269,1,1),DATE(YEAR(N269),MONTH(N269),1),"m"))</f>
        <v>72</v>
      </c>
      <c r="AC269" s="41" t="str">
        <f aca="false">VLOOKUP(AB269,[1]Parameters!$A$2:$B$6,2,1)</f>
        <v>72-120</v>
      </c>
      <c r="AD269" s="22" t="e">
        <f aca="false">IF(J269&lt;=[1]Parameters!$Y$2,INDEX('[1]Bieu phi VCX'!$D$8:$N$33,MATCH(E269,'[1]Bieu phi VCX'!$A$8:$A$33,0),MATCH(AC269,'[1]Bieu phi VCX'!$D$7:$I$7,)),INDEX('[1]Bieu phi VCX'!$J$8:$O$33,MATCH(E269,'[1]Bieu phi VCX'!$A$8:$A$33,0),MATCH(AC269,'[1]Bieu phi VCX'!$J$7:$O$7,)))</f>
        <v>#N/A</v>
      </c>
      <c r="AE269" s="22" t="n">
        <f aca="false">IF(Q269="Y",[1]Parameters!$Z$2,0)</f>
        <v>0.0005</v>
      </c>
      <c r="AF269" s="44" t="e">
        <f aca="false">IF(R269="Y", INDEX('[1]Bieu phi VCX'!$R$8:$W$33,MATCH(E269,'[1]Bieu phi VCX'!$A$8:$A$33,0),MATCH(AC269,'[1]Bieu phi VCX'!$R$7:$V$7,0)), 0)</f>
        <v>#N/A</v>
      </c>
      <c r="AG269" s="40" t="n">
        <f aca="false">VLOOKUP(S269,[1]Parameters!$F$2:$G$5,2,0)</f>
        <v>0</v>
      </c>
      <c r="AH269" s="44" t="e">
        <f aca="false">IF(T269="Y", INDEX('[1]Bieu phi VCX'!$X$8:$AB$33,MATCH(E269,'[1]Bieu phi VCX'!$A$8:$A$33,0),MATCH(AC269,'[1]Bieu phi VCX'!$X$7:$AB$7,0)),0)</f>
        <v>#N/A</v>
      </c>
      <c r="AI269" s="23" t="e">
        <f aca="false">IF(U269="Y",INDEX('[1]Bieu phi VCX'!$AJ$8:$AL$33,MATCH(E269,'[1]Bieu phi VCX'!$A$8:$A$33,0),MATCH(VLOOKUP(F269,[1]Parameters!$I$2:$J$4,2),'[1]Bieu phi VCX'!$AJ$7:$AL$7,0))-AD269, 0)</f>
        <v>#N/A</v>
      </c>
      <c r="AJ269" s="0" t="n">
        <f aca="false">IF(V269="Y",[1]Parameters!$AA$2,1)</f>
        <v>1.5</v>
      </c>
      <c r="AK269" s="44" t="e">
        <f aca="false">IF(W269="Y", INDEX('[1]Bieu phi VCX'!$AE$8:$AE$33,MATCH(E269,'[1]Bieu phi VCX'!$A$8:$A$33,0),0),0)</f>
        <v>#N/A</v>
      </c>
      <c r="AL269" s="22" t="e">
        <f aca="false">IF(X269="Y",IF(AB269&lt;120,IF(OR(E269='[1]Bieu phi VCX'!$A$24,E269='[1]Bieu phi VCX'!$A$25,E269='[1]Bieu phi VCX'!$A$27),0.2%,IF(OR(AND(OR(H269="SEDAN",H269="HATCHBACK"),J269&gt;[1]Parameters!$AB$2),AND(OR(H269="SEDAN",H269="HATCHBACK"),I269="GERMANY")),INDEX('[1]Bieu phi VCX'!$AF$8:$AF$33,MATCH(E269,'[1]Bieu phi VCX'!$A$8:$A$33,0),0),INDEX('[1]Bieu phi VCX'!$AG$8:$AG$33,MATCH(E269,'[1]Bieu phi VCX'!$A$8:$A$33,0),0))),INDEX('[1]Bieu phi VCX'!$AH$8:$AH$33,MATCH(E269,'[1]Bieu phi VCX'!$A$8:$A$33,0),0)),0)</f>
        <v>#N/A</v>
      </c>
      <c r="AM269" s="22" t="n">
        <f aca="false">IF(Y269="Y",IF(P269-O269&gt;[1]Parameters!$AC$2,1.5%*15/365,1.5%*(P269-O269)/365),0)</f>
        <v>0.000616438356164384</v>
      </c>
      <c r="AN269" s="24" t="n">
        <f aca="false">IF(Z269="Y",[1]Parameters!$AD$2,0)</f>
        <v>0.003</v>
      </c>
      <c r="AO269" s="45" t="n">
        <f aca="false">IF(P269&lt;=AA269,VLOOKUP(DATEDIF(O269,P269,"m"),[1]Parameters!$L$2:$M$6,2,1),(DATEDIF(O269,P269,"m")+1)/12)</f>
        <v>1</v>
      </c>
      <c r="AP269" s="46" t="e">
        <f aca="false">(AJ269*(SUM(AD269,AE269,AF269,AH269,AI269,AK269,AL269,AN269)*K269+AG269)+AM269*K269)*AO269</f>
        <v>#N/A</v>
      </c>
      <c r="AQ269" s="27" t="s">
        <v>607</v>
      </c>
      <c r="AMJ269" s="0"/>
    </row>
    <row r="270" s="41" customFormat="true" ht="13.8" hidden="false" customHeight="false" outlineLevel="0" collapsed="false">
      <c r="A270" s="38"/>
      <c r="B270" s="38" t="s">
        <v>610</v>
      </c>
      <c r="C270" s="0" t="s">
        <v>520</v>
      </c>
      <c r="D270" s="38" t="s">
        <v>632</v>
      </c>
      <c r="E270" s="39" t="s">
        <v>633</v>
      </c>
      <c r="F270" s="40" t="n">
        <v>0</v>
      </c>
      <c r="G270" s="18" t="s">
        <v>602</v>
      </c>
      <c r="H270" s="39" t="s">
        <v>47</v>
      </c>
      <c r="I270" s="39" t="s">
        <v>604</v>
      </c>
      <c r="J270" s="40" t="n">
        <v>600000000</v>
      </c>
      <c r="K270" s="40" t="n">
        <v>400000000</v>
      </c>
      <c r="L270" s="41" t="n">
        <v>2010</v>
      </c>
      <c r="M270" s="42" t="n">
        <v>40179</v>
      </c>
      <c r="N270" s="42" t="n">
        <v>43831</v>
      </c>
      <c r="O270" s="42" t="n">
        <v>43831</v>
      </c>
      <c r="P270" s="42" t="n">
        <v>44196</v>
      </c>
      <c r="Q270" s="43" t="s">
        <v>605</v>
      </c>
      <c r="R270" s="43" t="s">
        <v>605</v>
      </c>
      <c r="S270" s="40" t="s">
        <v>606</v>
      </c>
      <c r="T270" s="43" t="s">
        <v>605</v>
      </c>
      <c r="U270" s="43" t="s">
        <v>605</v>
      </c>
      <c r="V270" s="43" t="s">
        <v>605</v>
      </c>
      <c r="W270" s="43" t="s">
        <v>605</v>
      </c>
      <c r="X270" s="43" t="s">
        <v>605</v>
      </c>
      <c r="Y270" s="43" t="s">
        <v>605</v>
      </c>
      <c r="Z270" s="43" t="s">
        <v>605</v>
      </c>
      <c r="AA270" s="42" t="n">
        <f aca="false">DATE(YEAR(O270)+1,MONTH(O270),DAY(O270))</f>
        <v>44197</v>
      </c>
      <c r="AB270" s="41" t="n">
        <f aca="false">IF(G270="Trong nước", DATEDIF(DATE(YEAR(M270),MONTH(M270),1),DATE(YEAR(N270),MONTH(N270),1),"m"), DATEDIF(DATE(L270,1,1),DATE(YEAR(N270),MONTH(N270),1),"m"))</f>
        <v>120</v>
      </c>
      <c r="AC270" s="41" t="str">
        <f aca="false">VLOOKUP(AB270,[1]Parameters!$A$2:$B$6,2,1)</f>
        <v>&gt;=120</v>
      </c>
      <c r="AD270" s="22" t="e">
        <f aca="false">IF(J270&lt;=[1]Parameters!$Y$2,INDEX('[1]Bieu phi VCX'!$D$8:$N$33,MATCH(E270,'[1]Bieu phi VCX'!$A$8:$A$33,0),MATCH(AC270,'[1]Bieu phi VCX'!$D$7:$I$7,)),INDEX('[1]Bieu phi VCX'!$J$8:$O$33,MATCH(E270,'[1]Bieu phi VCX'!$A$8:$A$33,0),MATCH(AC270,'[1]Bieu phi VCX'!$J$7:$O$7,)))</f>
        <v>#N/A</v>
      </c>
      <c r="AE270" s="22" t="n">
        <f aca="false">IF(Q270="Y",[1]Parameters!$Z$2,0)</f>
        <v>0.0005</v>
      </c>
      <c r="AF270" s="44" t="e">
        <f aca="false">IF(R270="Y", INDEX('[1]Bieu phi VCX'!$R$8:$W$33,MATCH(E270,'[1]Bieu phi VCX'!$A$8:$A$33,0),MATCH(AC270,'[1]Bieu phi VCX'!$R$7:$V$7,0)), 0)</f>
        <v>#N/A</v>
      </c>
      <c r="AG270" s="40" t="n">
        <f aca="false">VLOOKUP(S270,[1]Parameters!$F$2:$G$5,2,0)</f>
        <v>0</v>
      </c>
      <c r="AH270" s="44" t="e">
        <f aca="false">IF(T270="Y", INDEX('[1]Bieu phi VCX'!$X$8:$AB$33,MATCH(E270,'[1]Bieu phi VCX'!$A$8:$A$33,0),MATCH(AC270,'[1]Bieu phi VCX'!$X$7:$AB$7,0)),0)</f>
        <v>#N/A</v>
      </c>
      <c r="AI270" s="23" t="e">
        <f aca="false">IF(U270="Y",INDEX('[1]Bieu phi VCX'!$AJ$8:$AL$33,MATCH(E270,'[1]Bieu phi VCX'!$A$8:$A$33,0),MATCH(VLOOKUP(F270,[1]Parameters!$I$2:$J$4,2),'[1]Bieu phi VCX'!$AJ$7:$AL$7,0))-AD270, 0)</f>
        <v>#N/A</v>
      </c>
      <c r="AJ270" s="0" t="n">
        <f aca="false">IF(V270="Y",[1]Parameters!$AA$2,1)</f>
        <v>1.5</v>
      </c>
      <c r="AK270" s="44" t="e">
        <f aca="false">IF(W270="Y", INDEX('[1]Bieu phi VCX'!$AE$8:$AE$33,MATCH(E270,'[1]Bieu phi VCX'!$A$8:$A$33,0),0),0)</f>
        <v>#N/A</v>
      </c>
      <c r="AL270" s="22" t="e">
        <f aca="false">IF(X270="Y",IF(AB270&lt;120,IF(OR(E270='[1]Bieu phi VCX'!$A$24,E270='[1]Bieu phi VCX'!$A$25,E270='[1]Bieu phi VCX'!$A$27),0.2%,IF(OR(AND(OR(H270="SEDAN",H270="HATCHBACK"),J270&gt;[1]Parameters!$AB$2),AND(OR(H270="SEDAN",H270="HATCHBACK"),I270="GERMANY")),INDEX('[1]Bieu phi VCX'!$AF$8:$AF$33,MATCH(E270,'[1]Bieu phi VCX'!$A$8:$A$33,0),0),INDEX('[1]Bieu phi VCX'!$AG$8:$AG$33,MATCH(E270,'[1]Bieu phi VCX'!$A$8:$A$33,0),0))),INDEX('[1]Bieu phi VCX'!$AH$8:$AH$33,MATCH(E270,'[1]Bieu phi VCX'!$A$8:$A$33,0),0)),0)</f>
        <v>#N/A</v>
      </c>
      <c r="AM270" s="22" t="n">
        <f aca="false">IF(Y270="Y",IF(P270-O270&gt;[1]Parameters!$AC$2,1.5%*15/365,1.5%*(P270-O270)/365),0)</f>
        <v>0.000616438356164384</v>
      </c>
      <c r="AN270" s="24" t="n">
        <f aca="false">IF(Z270="Y",[1]Parameters!$AD$2,0)</f>
        <v>0.003</v>
      </c>
      <c r="AO270" s="45" t="n">
        <f aca="false">IF(P270&lt;=AA270,VLOOKUP(DATEDIF(O270,P270,"m"),[1]Parameters!$L$2:$M$6,2,1),(DATEDIF(O270,P270,"m")+1)/12)</f>
        <v>1</v>
      </c>
      <c r="AP270" s="46" t="e">
        <f aca="false">(AJ270*(SUM(AD270,AE270,AF270,AH270,AI270,AK270,AL270,AN270)*K270+AG270)+AM270*K270)*AO270</f>
        <v>#N/A</v>
      </c>
      <c r="AQ270" s="27" t="s">
        <v>607</v>
      </c>
      <c r="AMJ270" s="0"/>
    </row>
    <row r="271" s="41" customFormat="true" ht="13.8" hidden="false" customHeight="false" outlineLevel="0" collapsed="false">
      <c r="A271" s="38"/>
      <c r="B271" s="38" t="s">
        <v>611</v>
      </c>
      <c r="C271" s="0" t="s">
        <v>520</v>
      </c>
      <c r="D271" s="38" t="s">
        <v>632</v>
      </c>
      <c r="E271" s="39" t="s">
        <v>633</v>
      </c>
      <c r="F271" s="40" t="n">
        <v>0</v>
      </c>
      <c r="G271" s="18" t="s">
        <v>602</v>
      </c>
      <c r="H271" s="39" t="s">
        <v>47</v>
      </c>
      <c r="I271" s="39" t="s">
        <v>604</v>
      </c>
      <c r="J271" s="40" t="n">
        <v>600000000</v>
      </c>
      <c r="K271" s="40" t="n">
        <v>400000000</v>
      </c>
      <c r="L271" s="41" t="n">
        <v>2005</v>
      </c>
      <c r="M271" s="42" t="n">
        <v>38353</v>
      </c>
      <c r="N271" s="42" t="n">
        <v>43831</v>
      </c>
      <c r="O271" s="42" t="n">
        <v>43831</v>
      </c>
      <c r="P271" s="42" t="n">
        <v>44196</v>
      </c>
      <c r="Q271" s="43" t="s">
        <v>605</v>
      </c>
      <c r="R271" s="43" t="s">
        <v>605</v>
      </c>
      <c r="S271" s="40" t="n">
        <v>9000000</v>
      </c>
      <c r="T271" s="43" t="s">
        <v>605</v>
      </c>
      <c r="U271" s="43" t="s">
        <v>605</v>
      </c>
      <c r="V271" s="43" t="s">
        <v>605</v>
      </c>
      <c r="W271" s="43" t="s">
        <v>605</v>
      </c>
      <c r="X271" s="43" t="s">
        <v>605</v>
      </c>
      <c r="Y271" s="43" t="s">
        <v>605</v>
      </c>
      <c r="Z271" s="43" t="s">
        <v>605</v>
      </c>
      <c r="AA271" s="42" t="n">
        <f aca="false">DATE(YEAR(O271)+1,MONTH(O271),DAY(O271))</f>
        <v>44197</v>
      </c>
      <c r="AB271" s="41" t="n">
        <f aca="false">IF(G271="Trong nước", DATEDIF(DATE(YEAR(M271),MONTH(M271),1),DATE(YEAR(N271),MONTH(N271),1),"m"), DATEDIF(DATE(L271,1,1),DATE(YEAR(N271),MONTH(N271),1),"m"))</f>
        <v>180</v>
      </c>
      <c r="AC271" s="41" t="str">
        <f aca="false">VLOOKUP(AB271,[1]Parameters!$A$2:$B$7,2,1)</f>
        <v>&gt;=180</v>
      </c>
      <c r="AD271" s="22" t="e">
        <f aca="false">IF(J271&lt;=[1]Parameters!$Y$2,INDEX('[1]Bieu phi VCX'!$D$8:$N$33,MATCH(E271,'[1]Bieu phi VCX'!$A$8:$A$33,0),MATCH(AC271,'[1]Bieu phi VCX'!$D$7:$I$7,)),INDEX('[1]Bieu phi VCX'!$J$8:$O$33,MATCH(E271,'[1]Bieu phi VCX'!$A$8:$A$33,0),MATCH(AC271,'[1]Bieu phi VCX'!$J$7:$O$7,)))</f>
        <v>#N/A</v>
      </c>
      <c r="AE271" s="22" t="n">
        <f aca="false">IF(Q271="Y",[1]Parameters!$Z$2,0)</f>
        <v>0.0005</v>
      </c>
      <c r="AF271" s="44" t="e">
        <f aca="false">IF(R271="Y", INDEX('[1]Bieu phi VCX'!$R$8:$W$33,MATCH(E271,'[1]Bieu phi VCX'!$A$8:$A$33,0),MATCH(AC271,'[1]Bieu phi VCX'!$R$7:$W$7,0)), 0)</f>
        <v>#N/A</v>
      </c>
      <c r="AG271" s="40" t="n">
        <f aca="false">VLOOKUP(S271,[1]Parameters!$F$2:$G$5,2,0)</f>
        <v>1400000</v>
      </c>
      <c r="AH271" s="44" t="e">
        <f aca="false">IF(T271="Y", INDEX('[1]Bieu phi VCX'!$X$8:$AC$33,MATCH(E271,'[1]Bieu phi VCX'!$A$8:$A$33,0),MATCH(AC271,'[1]Bieu phi VCX'!$X$7:$AC$7,0)),0)</f>
        <v>#N/A</v>
      </c>
      <c r="AI271" s="23" t="e">
        <f aca="false">IF(U271="Y",INDEX('[1]Bieu phi VCX'!$AJ$8:$AL$33,MATCH(E271,'[1]Bieu phi VCX'!$A$8:$A$33,0),MATCH(VLOOKUP(F271,[1]Parameters!$I$2:$J$4,2),'[1]Bieu phi VCX'!$AJ$7:$AL$7,0))-AD271, 0)</f>
        <v>#N/A</v>
      </c>
      <c r="AJ271" s="0" t="n">
        <f aca="false">IF(V271="Y",[1]Parameters!$AA$2,1)</f>
        <v>1.5</v>
      </c>
      <c r="AK271" s="44" t="e">
        <f aca="false">IF(W271="Y", INDEX('[1]Bieu phi VCX'!$AE$8:$AE$33,MATCH(E271,'[1]Bieu phi VCX'!$A$8:$A$33,0),0),0)</f>
        <v>#N/A</v>
      </c>
      <c r="AL271" s="22" t="e">
        <f aca="false">IF(X271="Y",IF(AB271&lt;120,IF(OR(E271='[1]Bieu phi VCX'!$A$24,E271='[1]Bieu phi VCX'!$A$25,E271='[1]Bieu phi VCX'!$A$27),0.2%,IF(OR(AND(OR(H271="SEDAN",H271="HATCHBACK"),J271&gt;[1]Parameters!$AB$2),AND(OR(H271="SEDAN",H271="HATCHBACK"),I271="GERMANY")),INDEX('[1]Bieu phi VCX'!$AF$8:$AF$33,MATCH(E271,'[1]Bieu phi VCX'!$A$8:$A$33,0),0),INDEX('[1]Bieu phi VCX'!$AG$8:$AG$33,MATCH(E271,'[1]Bieu phi VCX'!$A$8:$A$33,0),0))),INDEX('[1]Bieu phi VCX'!$AH$8:$AH$33,MATCH(E271,'[1]Bieu phi VCX'!$A$8:$A$33,0),0)),0)</f>
        <v>#N/A</v>
      </c>
      <c r="AM271" s="22" t="n">
        <f aca="false">IF(Y271="Y",IF(P271-O271&gt;[1]Parameters!$AC$2,1.5%*15/365,1.5%*(P271-O271)/365),0)</f>
        <v>0.000616438356164384</v>
      </c>
      <c r="AN271" s="24" t="n">
        <f aca="false">IF(Z271="Y",[1]Parameters!$AD$2,0)</f>
        <v>0.003</v>
      </c>
      <c r="AO271" s="45" t="n">
        <f aca="false">IF(P271&lt;=AA271,VLOOKUP(DATEDIF(O271,P271,"m"),[1]Parameters!$L$2:$M$6,2,1),(DATEDIF(O271,P271,"m")+1)/12)</f>
        <v>1</v>
      </c>
      <c r="AP271" s="46" t="e">
        <f aca="false">(AJ271*(SUM(AD271,AE271,AF271,AH271,AI271,AK271,AL271,AN271)*K271+AG271)+AM271*K271)*AO271</f>
        <v>#N/A</v>
      </c>
      <c r="AQ271" s="27" t="s">
        <v>607</v>
      </c>
      <c r="AMJ271" s="0"/>
    </row>
    <row r="272" customFormat="false" ht="13.8" hidden="false" customHeight="false" outlineLevel="0" collapsed="false">
      <c r="A272" s="17" t="s">
        <v>599</v>
      </c>
      <c r="B272" s="17" t="s">
        <v>600</v>
      </c>
      <c r="C272" s="0" t="s">
        <v>520</v>
      </c>
      <c r="D272" s="17" t="s">
        <v>536</v>
      </c>
      <c r="E272" s="18" t="s">
        <v>634</v>
      </c>
      <c r="F272" s="19" t="n">
        <v>0</v>
      </c>
      <c r="G272" s="18" t="s">
        <v>602</v>
      </c>
      <c r="H272" s="18" t="s">
        <v>47</v>
      </c>
      <c r="I272" s="18" t="s">
        <v>604</v>
      </c>
      <c r="J272" s="19" t="n">
        <v>390000000</v>
      </c>
      <c r="K272" s="19" t="n">
        <v>100000000</v>
      </c>
      <c r="L272" s="0" t="n">
        <v>2020</v>
      </c>
      <c r="M272" s="20" t="n">
        <v>43831</v>
      </c>
      <c r="N272" s="20" t="n">
        <v>43831</v>
      </c>
      <c r="O272" s="20" t="n">
        <v>43831</v>
      </c>
      <c r="P272" s="20" t="n">
        <v>44196</v>
      </c>
      <c r="Q272" s="21" t="s">
        <v>605</v>
      </c>
      <c r="R272" s="21" t="s">
        <v>605</v>
      </c>
      <c r="S272" s="19" t="s">
        <v>606</v>
      </c>
      <c r="T272" s="21" t="s">
        <v>605</v>
      </c>
      <c r="U272" s="21" t="s">
        <v>605</v>
      </c>
      <c r="V272" s="21" t="s">
        <v>605</v>
      </c>
      <c r="W272" s="21" t="s">
        <v>605</v>
      </c>
      <c r="X272" s="21" t="s">
        <v>605</v>
      </c>
      <c r="Y272" s="21" t="s">
        <v>605</v>
      </c>
      <c r="Z272" s="21" t="s">
        <v>605</v>
      </c>
      <c r="AA272" s="20" t="n">
        <f aca="false">DATE(YEAR(O272)+1,MONTH(O272),DAY(O272))</f>
        <v>44197</v>
      </c>
      <c r="AB272" s="0" t="n">
        <f aca="false">IF(G272="Trong nước", DATEDIF(DATE(YEAR(M272),MONTH(M272),1),DATE(YEAR(N272),MONTH(N272),1),"m"), DATEDIF(DATE(L272,1,1),DATE(YEAR(N272),MONTH(N272),1),"m"))</f>
        <v>0</v>
      </c>
      <c r="AC272" s="0" t="str">
        <f aca="false">VLOOKUP(AB272,[1]Parameters!$A$2:$B$6,2,1)</f>
        <v>&lt;6</v>
      </c>
      <c r="AD272" s="22" t="n">
        <f aca="false">IF(J272&lt;=[1]Parameters!$Y$2,INDEX('[1]Bieu phi VCX'!$D$8:$N$33,MATCH(E272,'[1]Bieu phi VCX'!$A$8:$A$33,0),MATCH(AC272,'[1]Bieu phi VCX'!$D$7:$I$7,)),INDEX('[1]Bieu phi VCX'!$J$8:$O$33,MATCH(E272,'[1]Bieu phi VCX'!$A$8:$A$33,0),MATCH(AC272,'[1]Bieu phi VCX'!$J$7:$O$7,)))</f>
        <v>0.032</v>
      </c>
      <c r="AE272" s="22" t="n">
        <f aca="false">IF(Q272="Y",[1]Parameters!$Z$2,0)</f>
        <v>0.0005</v>
      </c>
      <c r="AF272" s="22" t="n">
        <f aca="false">IF(R272="Y", INDEX('[1]Bieu phi VCX'!$R$8:$W$33,MATCH(E272,'[1]Bieu phi VCX'!$A$8:$A$33,0),MATCH(AC272,'[1]Bieu phi VCX'!$R$7:$V$7,0)), 0)</f>
        <v>0</v>
      </c>
      <c r="AG272" s="19" t="n">
        <f aca="false">VLOOKUP(S272,[1]Parameters!$F$2:$G$5,2,0)</f>
        <v>0</v>
      </c>
      <c r="AH272" s="22" t="n">
        <f aca="false">IF(T272="Y", INDEX('[1]Bieu phi VCX'!$X$8:$AB$33,MATCH(E272,'[1]Bieu phi VCX'!$A$8:$A$33,0),MATCH(AC272,'[1]Bieu phi VCX'!$X$7:$AB$7,0)),0)</f>
        <v>0.0025</v>
      </c>
      <c r="AI272" s="23" t="n">
        <f aca="false">IF(U272="Y",INDEX('[1]Bieu phi VCX'!$AJ$8:$AL$33,MATCH(E272,'[1]Bieu phi VCX'!$A$8:$A$33,0),MATCH(VLOOKUP(F272,[1]Parameters!$I$2:$J$4,2),'[1]Bieu phi VCX'!$AJ$7:$AL$7,0))-AD272, 0)</f>
        <v>0.018</v>
      </c>
      <c r="AJ272" s="0" t="n">
        <f aca="false">IF(V272="Y",[1]Parameters!$AA$2,1)</f>
        <v>1.5</v>
      </c>
      <c r="AK272" s="22" t="n">
        <f aca="false">IF(W272="Y", INDEX('[1]Bieu phi VCX'!$AE$8:$AE$33,MATCH(E272,'[1]Bieu phi VCX'!$A$8:$A$33,0),0),0)</f>
        <v>0.0025</v>
      </c>
      <c r="AL272" s="22" t="n">
        <f aca="false">IF(X272="Y",IF(AB272&lt;120,IF(OR(E272='[1]Bieu phi VCX'!$A$24,E272='[1]Bieu phi VCX'!$A$25,E272='[1]Bieu phi VCX'!$A$27),0.2%,IF(OR(AND(OR(H272="SEDAN",H272="HATCHBACK"),J272&gt;[1]Parameters!$AB$2),AND(OR(H272="SEDAN",H272="HATCHBACK"),I272="GERMANY")),INDEX('[1]Bieu phi VCX'!$AF$8:$AF$33,MATCH(E272,'[1]Bieu phi VCX'!$A$8:$A$33,0),0),INDEX('[1]Bieu phi VCX'!$AG$8:$AG$33,MATCH(E272,'[1]Bieu phi VCX'!$A$8:$A$33,0),0))),INDEX('[1]Bieu phi VCX'!$AH$8:$AH$33,MATCH(E272,'[1]Bieu phi VCX'!$A$8:$A$33,0),0)),0)</f>
        <v>0.0005</v>
      </c>
      <c r="AM272" s="22" t="n">
        <f aca="false">IF(Y272="Y",IF(P272-O272&gt;[1]Parameters!$AC$2,1.5%*15/365,1.5%*(P272-O272)/365),0)</f>
        <v>0.000616438356164384</v>
      </c>
      <c r="AN272" s="24" t="n">
        <f aca="false">IF(Z272="Y",[1]Parameters!$AD$2,0)</f>
        <v>0.003</v>
      </c>
      <c r="AO272" s="25" t="n">
        <f aca="false">IF(P272&lt;=AA272,VLOOKUP(DATEDIF(O272,P272,"m"),[1]Parameters!$L$2:$M$6,2,1),(DATEDIF(O272,P272,"m")+1)/12)</f>
        <v>1</v>
      </c>
      <c r="AP272" s="26" t="n">
        <f aca="false">(AJ272*(SUM(AD272,AE272,AF272,AH272,AI272,AK272,AL272,AN272)*K272+AG272)+AM272*K272)*AO272</f>
        <v>8911643.83561644</v>
      </c>
      <c r="AQ272" s="27" t="s">
        <v>607</v>
      </c>
    </row>
    <row r="273" customFormat="false" ht="13.8" hidden="false" customHeight="false" outlineLevel="0" collapsed="false">
      <c r="A273" s="17"/>
      <c r="B273" s="17" t="s">
        <v>608</v>
      </c>
      <c r="C273" s="0" t="s">
        <v>520</v>
      </c>
      <c r="D273" s="17" t="s">
        <v>536</v>
      </c>
      <c r="E273" s="18" t="s">
        <v>634</v>
      </c>
      <c r="F273" s="19" t="n">
        <v>0</v>
      </c>
      <c r="G273" s="18" t="s">
        <v>602</v>
      </c>
      <c r="H273" s="18" t="s">
        <v>47</v>
      </c>
      <c r="I273" s="18" t="s">
        <v>604</v>
      </c>
      <c r="J273" s="19" t="n">
        <v>390000000</v>
      </c>
      <c r="K273" s="19" t="n">
        <v>100000000</v>
      </c>
      <c r="L273" s="0" t="n">
        <v>2017</v>
      </c>
      <c r="M273" s="20" t="n">
        <v>42736</v>
      </c>
      <c r="N273" s="20" t="n">
        <v>43831</v>
      </c>
      <c r="O273" s="20" t="n">
        <v>43831</v>
      </c>
      <c r="P273" s="20" t="n">
        <v>44196</v>
      </c>
      <c r="Q273" s="21" t="s">
        <v>605</v>
      </c>
      <c r="R273" s="21" t="s">
        <v>605</v>
      </c>
      <c r="S273" s="19" t="s">
        <v>606</v>
      </c>
      <c r="T273" s="21" t="s">
        <v>605</v>
      </c>
      <c r="U273" s="21" t="s">
        <v>605</v>
      </c>
      <c r="V273" s="21" t="s">
        <v>605</v>
      </c>
      <c r="W273" s="21" t="s">
        <v>605</v>
      </c>
      <c r="X273" s="21" t="s">
        <v>605</v>
      </c>
      <c r="Y273" s="21" t="s">
        <v>605</v>
      </c>
      <c r="Z273" s="21" t="s">
        <v>605</v>
      </c>
      <c r="AA273" s="20" t="n">
        <f aca="false">DATE(YEAR(O273)+1,MONTH(O273),DAY(O273))</f>
        <v>44197</v>
      </c>
      <c r="AB273" s="0" t="n">
        <f aca="false">IF(G273="Trong nước", DATEDIF(DATE(YEAR(M273),MONTH(M273),1),DATE(YEAR(N273),MONTH(N273),1),"m"), DATEDIF(DATE(L273,1,1),DATE(YEAR(N273),MONTH(N273),1),"m"))</f>
        <v>36</v>
      </c>
      <c r="AC273" s="0" t="str">
        <f aca="false">VLOOKUP(AB273,[1]Parameters!$A$2:$B$6,2,1)</f>
        <v>36-72</v>
      </c>
      <c r="AD273" s="22" t="n">
        <f aca="false">IF(J273&lt;=[1]Parameters!$Y$2,INDEX('[1]Bieu phi VCX'!$D$8:$N$33,MATCH(E273,'[1]Bieu phi VCX'!$A$8:$A$33,0),MATCH(AC273,'[1]Bieu phi VCX'!$D$7:$I$7,)),INDEX('[1]Bieu phi VCX'!$J$8:$O$33,MATCH(E273,'[1]Bieu phi VCX'!$A$8:$A$33,0),MATCH(AC273,'[1]Bieu phi VCX'!$J$7:$O$7,)))</f>
        <v>0.038</v>
      </c>
      <c r="AE273" s="22" t="n">
        <f aca="false">IF(Q273="Y",[1]Parameters!$Z$2,0)</f>
        <v>0.0005</v>
      </c>
      <c r="AF273" s="22" t="n">
        <f aca="false">IF(R273="Y", INDEX('[1]Bieu phi VCX'!$R$8:$W$33,MATCH(E273,'[1]Bieu phi VCX'!$A$8:$A$33,0),MATCH(AC273,'[1]Bieu phi VCX'!$R$7:$V$7,0)), 0)</f>
        <v>0.003</v>
      </c>
      <c r="AG273" s="19" t="n">
        <f aca="false">VLOOKUP(S273,[1]Parameters!$F$2:$G$5,2,0)</f>
        <v>0</v>
      </c>
      <c r="AH273" s="22" t="n">
        <f aca="false">IF(T273="Y", INDEX('[1]Bieu phi VCX'!$X$8:$AB$33,MATCH(E273,'[1]Bieu phi VCX'!$A$8:$A$33,0),MATCH(AC273,'[1]Bieu phi VCX'!$X$7:$AB$7,0)),0)</f>
        <v>0.0035</v>
      </c>
      <c r="AI273" s="23" t="n">
        <f aca="false">IF(U273="Y",INDEX('[1]Bieu phi VCX'!$AJ$8:$AL$33,MATCH(E273,'[1]Bieu phi VCX'!$A$8:$A$33,0),MATCH(VLOOKUP(F273,[1]Parameters!$I$2:$J$4,2),'[1]Bieu phi VCX'!$AJ$7:$AL$7,0))-AD273, 0)</f>
        <v>0.012</v>
      </c>
      <c r="AJ273" s="0" t="n">
        <f aca="false">IF(V273="Y",[1]Parameters!$AA$2,1)</f>
        <v>1.5</v>
      </c>
      <c r="AK273" s="22" t="n">
        <f aca="false">IF(W273="Y", INDEX('[1]Bieu phi VCX'!$AE$8:$AE$33,MATCH(E273,'[1]Bieu phi VCX'!$A$8:$A$33,0),0),0)</f>
        <v>0.0025</v>
      </c>
      <c r="AL273" s="22" t="n">
        <f aca="false">IF(X273="Y",IF(AB273&lt;120,IF(OR(E273='[1]Bieu phi VCX'!$A$24,E273='[1]Bieu phi VCX'!$A$25,E273='[1]Bieu phi VCX'!$A$27),0.2%,IF(OR(AND(OR(H273="SEDAN",H273="HATCHBACK"),J273&gt;[1]Parameters!$AB$2),AND(OR(H273="SEDAN",H273="HATCHBACK"),I273="GERMANY")),INDEX('[1]Bieu phi VCX'!$AF$8:$AF$33,MATCH(E273,'[1]Bieu phi VCX'!$A$8:$A$33,0),0),INDEX('[1]Bieu phi VCX'!$AG$8:$AG$33,MATCH(E273,'[1]Bieu phi VCX'!$A$8:$A$33,0),0))),INDEX('[1]Bieu phi VCX'!$AH$8:$AH$33,MATCH(E273,'[1]Bieu phi VCX'!$A$8:$A$33,0),0)),0)</f>
        <v>0.0005</v>
      </c>
      <c r="AM273" s="22" t="n">
        <f aca="false">IF(Y273="Y",IF(P273-O273&gt;[1]Parameters!$AC$2,1.5%*15/365,1.5%*(P273-O273)/365),0)</f>
        <v>0.000616438356164384</v>
      </c>
      <c r="AN273" s="24" t="n">
        <f aca="false">IF(Z273="Y",[1]Parameters!$AD$2,0)</f>
        <v>0.003</v>
      </c>
      <c r="AO273" s="25" t="n">
        <f aca="false">IF(P273&lt;=AA273,VLOOKUP(DATEDIF(O273,P273,"m"),[1]Parameters!$L$2:$M$6,2,1),(DATEDIF(O273,P273,"m")+1)/12)</f>
        <v>1</v>
      </c>
      <c r="AP273" s="26" t="n">
        <f aca="false">(AJ273*(SUM(AD273,AE273,AF273,AH273,AI273,AK273,AL273,AN273)*K273+AG273)+AM273*K273)*AO273</f>
        <v>9511643.83561644</v>
      </c>
      <c r="AQ273" s="27" t="s">
        <v>607</v>
      </c>
    </row>
    <row r="274" customFormat="false" ht="13.8" hidden="false" customHeight="false" outlineLevel="0" collapsed="false">
      <c r="A274" s="17"/>
      <c r="B274" s="17" t="s">
        <v>609</v>
      </c>
      <c r="C274" s="0" t="s">
        <v>520</v>
      </c>
      <c r="D274" s="17" t="s">
        <v>536</v>
      </c>
      <c r="E274" s="18" t="s">
        <v>634</v>
      </c>
      <c r="F274" s="19" t="n">
        <v>0</v>
      </c>
      <c r="G274" s="18" t="s">
        <v>602</v>
      </c>
      <c r="H274" s="18" t="s">
        <v>47</v>
      </c>
      <c r="I274" s="18" t="s">
        <v>604</v>
      </c>
      <c r="J274" s="19" t="n">
        <v>390000000</v>
      </c>
      <c r="K274" s="19" t="n">
        <v>100000000</v>
      </c>
      <c r="L274" s="0" t="n">
        <v>2014</v>
      </c>
      <c r="M274" s="20" t="n">
        <v>41640</v>
      </c>
      <c r="N274" s="20" t="n">
        <v>43831</v>
      </c>
      <c r="O274" s="20" t="n">
        <v>43831</v>
      </c>
      <c r="P274" s="20" t="n">
        <v>44196</v>
      </c>
      <c r="Q274" s="21" t="s">
        <v>605</v>
      </c>
      <c r="R274" s="21" t="s">
        <v>605</v>
      </c>
      <c r="S274" s="19" t="s">
        <v>606</v>
      </c>
      <c r="T274" s="21" t="s">
        <v>605</v>
      </c>
      <c r="U274" s="21" t="s">
        <v>605</v>
      </c>
      <c r="V274" s="21" t="s">
        <v>605</v>
      </c>
      <c r="W274" s="21" t="s">
        <v>605</v>
      </c>
      <c r="X274" s="21" t="s">
        <v>605</v>
      </c>
      <c r="Y274" s="21" t="s">
        <v>605</v>
      </c>
      <c r="Z274" s="21" t="s">
        <v>605</v>
      </c>
      <c r="AA274" s="20" t="n">
        <f aca="false">DATE(YEAR(O274)+1,MONTH(O274),DAY(O274))</f>
        <v>44197</v>
      </c>
      <c r="AB274" s="0" t="n">
        <f aca="false">IF(G274="Trong nước", DATEDIF(DATE(YEAR(M274),MONTH(M274),1),DATE(YEAR(N274),MONTH(N274),1),"m"), DATEDIF(DATE(L274,1,1),DATE(YEAR(N274),MONTH(N274),1),"m"))</f>
        <v>72</v>
      </c>
      <c r="AC274" s="0" t="str">
        <f aca="false">VLOOKUP(AB274,[1]Parameters!$A$2:$B$6,2,1)</f>
        <v>72-120</v>
      </c>
      <c r="AD274" s="22" t="n">
        <f aca="false">IF(J274&lt;=[1]Parameters!$Y$2,INDEX('[1]Bieu phi VCX'!$D$8:$N$33,MATCH(E274,'[1]Bieu phi VCX'!$A$8:$A$33,0),MATCH(AC274,'[1]Bieu phi VCX'!$D$7:$I$7,)),INDEX('[1]Bieu phi VCX'!$J$8:$O$33,MATCH(E274,'[1]Bieu phi VCX'!$A$8:$A$33,0),MATCH(AC274,'[1]Bieu phi VCX'!$J$7:$O$7,)))</f>
        <v>0.055</v>
      </c>
      <c r="AE274" s="22" t="n">
        <f aca="false">IF(Q274="Y",[1]Parameters!$Z$2,0)</f>
        <v>0.0005</v>
      </c>
      <c r="AF274" s="22" t="n">
        <f aca="false">IF(R274="Y", INDEX('[1]Bieu phi VCX'!$R$8:$W$33,MATCH(E274,'[1]Bieu phi VCX'!$A$8:$A$33,0),MATCH(AC274,'[1]Bieu phi VCX'!$R$7:$V$7,0)), 0)</f>
        <v>0.004</v>
      </c>
      <c r="AG274" s="19" t="n">
        <f aca="false">VLOOKUP(S274,[1]Parameters!$F$2:$G$5,2,0)</f>
        <v>0</v>
      </c>
      <c r="AH274" s="22" t="n">
        <f aca="false">IF(T274="Y", INDEX('[1]Bieu phi VCX'!$X$8:$AB$33,MATCH(E274,'[1]Bieu phi VCX'!$A$8:$A$33,0),MATCH(AC274,'[1]Bieu phi VCX'!$X$7:$AB$7,0)),0)</f>
        <v>0.0045</v>
      </c>
      <c r="AI274" s="23" t="n">
        <f aca="false">IF(U274="Y",INDEX('[1]Bieu phi VCX'!$AJ$8:$AL$33,MATCH(E274,'[1]Bieu phi VCX'!$A$8:$A$33,0),MATCH(VLOOKUP(F274,[1]Parameters!$I$2:$J$4,2),'[1]Bieu phi VCX'!$AJ$7:$AL$7,0))-AD274, 0)</f>
        <v>-0.005</v>
      </c>
      <c r="AJ274" s="0" t="n">
        <f aca="false">IF(V274="Y",[1]Parameters!$AA$2,1)</f>
        <v>1.5</v>
      </c>
      <c r="AK274" s="22" t="n">
        <f aca="false">IF(W274="Y", INDEX('[1]Bieu phi VCX'!$AE$8:$AE$33,MATCH(E274,'[1]Bieu phi VCX'!$A$8:$A$33,0),0),0)</f>
        <v>0.0025</v>
      </c>
      <c r="AL274" s="22" t="n">
        <f aca="false">IF(X274="Y",IF(AB274&lt;120,IF(OR(E274='[1]Bieu phi VCX'!$A$24,E274='[1]Bieu phi VCX'!$A$25,E274='[1]Bieu phi VCX'!$A$27),0.2%,IF(OR(AND(OR(H274="SEDAN",H274="HATCHBACK"),J274&gt;[1]Parameters!$AB$2),AND(OR(H274="SEDAN",H274="HATCHBACK"),I274="GERMANY")),INDEX('[1]Bieu phi VCX'!$AF$8:$AF$33,MATCH(E274,'[1]Bieu phi VCX'!$A$8:$A$33,0),0),INDEX('[1]Bieu phi VCX'!$AG$8:$AG$33,MATCH(E274,'[1]Bieu phi VCX'!$A$8:$A$33,0),0))),INDEX('[1]Bieu phi VCX'!$AH$8:$AH$33,MATCH(E274,'[1]Bieu phi VCX'!$A$8:$A$33,0),0)),0)</f>
        <v>0.0005</v>
      </c>
      <c r="AM274" s="22" t="n">
        <f aca="false">IF(Y274="Y",IF(P274-O274&gt;[1]Parameters!$AC$2,1.5%*15/365,1.5%*(P274-O274)/365),0)</f>
        <v>0.000616438356164384</v>
      </c>
      <c r="AN274" s="24" t="n">
        <f aca="false">IF(Z274="Y",[1]Parameters!$AD$2,0)</f>
        <v>0.003</v>
      </c>
      <c r="AO274" s="25" t="n">
        <f aca="false">IF(P274&lt;=AA274,VLOOKUP(DATEDIF(O274,P274,"m"),[1]Parameters!$L$2:$M$6,2,1),(DATEDIF(O274,P274,"m")+1)/12)</f>
        <v>1</v>
      </c>
      <c r="AP274" s="26" t="n">
        <f aca="false">(AJ274*(SUM(AD274,AE274,AF274,AH274,AI274,AK274,AL274,AN274)*K274+AG274)+AM274*K274)*AO274</f>
        <v>9811643.83561644</v>
      </c>
      <c r="AQ274" s="27" t="s">
        <v>607</v>
      </c>
    </row>
    <row r="275" customFormat="false" ht="13.8" hidden="false" customHeight="false" outlineLevel="0" collapsed="false">
      <c r="A275" s="17"/>
      <c r="B275" s="17" t="s">
        <v>610</v>
      </c>
      <c r="C275" s="0" t="s">
        <v>520</v>
      </c>
      <c r="D275" s="17" t="s">
        <v>536</v>
      </c>
      <c r="E275" s="18" t="s">
        <v>634</v>
      </c>
      <c r="F275" s="19" t="n">
        <v>0</v>
      </c>
      <c r="G275" s="18" t="s">
        <v>602</v>
      </c>
      <c r="H275" s="18" t="s">
        <v>47</v>
      </c>
      <c r="I275" s="18" t="s">
        <v>604</v>
      </c>
      <c r="J275" s="19" t="n">
        <v>390000000</v>
      </c>
      <c r="K275" s="19" t="n">
        <v>100000000</v>
      </c>
      <c r="L275" s="0" t="n">
        <v>2010</v>
      </c>
      <c r="M275" s="20" t="n">
        <v>40179</v>
      </c>
      <c r="N275" s="20" t="n">
        <v>43831</v>
      </c>
      <c r="O275" s="20" t="n">
        <v>43831</v>
      </c>
      <c r="P275" s="20" t="n">
        <v>44196</v>
      </c>
      <c r="Q275" s="21" t="s">
        <v>605</v>
      </c>
      <c r="R275" s="21" t="s">
        <v>605</v>
      </c>
      <c r="S275" s="19" t="s">
        <v>606</v>
      </c>
      <c r="T275" s="21" t="s">
        <v>605</v>
      </c>
      <c r="U275" s="21" t="s">
        <v>605</v>
      </c>
      <c r="V275" s="21" t="s">
        <v>605</v>
      </c>
      <c r="W275" s="21" t="s">
        <v>605</v>
      </c>
      <c r="X275" s="21" t="s">
        <v>605</v>
      </c>
      <c r="Y275" s="21" t="s">
        <v>605</v>
      </c>
      <c r="Z275" s="21" t="s">
        <v>605</v>
      </c>
      <c r="AA275" s="20" t="n">
        <f aca="false">DATE(YEAR(O275)+1,MONTH(O275),DAY(O275))</f>
        <v>44197</v>
      </c>
      <c r="AB275" s="0" t="n">
        <f aca="false">IF(G275="Trong nước", DATEDIF(DATE(YEAR(M275),MONTH(M275),1),DATE(YEAR(N275),MONTH(N275),1),"m"), DATEDIF(DATE(L275,1,1),DATE(YEAR(N275),MONTH(N275),1),"m"))</f>
        <v>120</v>
      </c>
      <c r="AC275" s="0" t="str">
        <f aca="false">VLOOKUP(AB275,[1]Parameters!$A$2:$B$6,2,1)</f>
        <v>&gt;=120</v>
      </c>
      <c r="AD275" s="22" t="n">
        <f aca="false">IF(J275&lt;=[1]Parameters!$Y$2,INDEX('[1]Bieu phi VCX'!$D$8:$N$33,MATCH(E275,'[1]Bieu phi VCX'!$A$8:$A$33,0),MATCH(AC275,'[1]Bieu phi VCX'!$D$7:$I$7,)),INDEX('[1]Bieu phi VCX'!$J$8:$O$33,MATCH(E275,'[1]Bieu phi VCX'!$A$8:$A$33,0),MATCH(AC275,'[1]Bieu phi VCX'!$J$7:$O$7,)))</f>
        <v>0.06</v>
      </c>
      <c r="AE275" s="22" t="n">
        <f aca="false">IF(Q275="Y",[1]Parameters!$Z$2,0)</f>
        <v>0.0005</v>
      </c>
      <c r="AF275" s="22" t="n">
        <f aca="false">IF(R275="Y", INDEX('[1]Bieu phi VCX'!$R$8:$W$33,MATCH(E275,'[1]Bieu phi VCX'!$A$8:$A$33,0),MATCH(AC275,'[1]Bieu phi VCX'!$R$7:$V$7,0)), 0)</f>
        <v>0.005</v>
      </c>
      <c r="AG275" s="19" t="n">
        <f aca="false">VLOOKUP(S275,[1]Parameters!$F$2:$G$5,2,0)</f>
        <v>0</v>
      </c>
      <c r="AH275" s="22" t="n">
        <f aca="false">IF(T275="Y", INDEX('[1]Bieu phi VCX'!$X$8:$AB$33,MATCH(E275,'[1]Bieu phi VCX'!$A$8:$A$33,0),MATCH(AC275,'[1]Bieu phi VCX'!$X$7:$AB$7,0)),0)</f>
        <v>0.0055</v>
      </c>
      <c r="AI275" s="23" t="n">
        <f aca="false">IF(U275="Y",INDEX('[1]Bieu phi VCX'!$AJ$8:$AL$33,MATCH(E275,'[1]Bieu phi VCX'!$A$8:$A$33,0),MATCH(VLOOKUP(F275,[1]Parameters!$I$2:$J$4,2),'[1]Bieu phi VCX'!$AJ$7:$AL$7,0))-AD275, 0)</f>
        <v>-0.01</v>
      </c>
      <c r="AJ275" s="0" t="n">
        <f aca="false">IF(V275="Y",[1]Parameters!$AA$2,1)</f>
        <v>1.5</v>
      </c>
      <c r="AK275" s="22" t="n">
        <f aca="false">IF(W275="Y", INDEX('[1]Bieu phi VCX'!$AE$8:$AE$33,MATCH(E275,'[1]Bieu phi VCX'!$A$8:$A$33,0),0),0)</f>
        <v>0.0025</v>
      </c>
      <c r="AL275" s="22" t="n">
        <f aca="false">IF(X275="Y",IF(AB275&lt;120,IF(OR(E275='[1]Bieu phi VCX'!$A$24,E275='[1]Bieu phi VCX'!$A$25,E275='[1]Bieu phi VCX'!$A$27),0.2%,IF(OR(AND(OR(H275="SEDAN",H275="HATCHBACK"),J275&gt;[1]Parameters!$AB$2),AND(OR(H275="SEDAN",H275="HATCHBACK"),I275="GERMANY")),INDEX('[1]Bieu phi VCX'!$AF$8:$AF$33,MATCH(E275,'[1]Bieu phi VCX'!$A$8:$A$33,0),0),INDEX('[1]Bieu phi VCX'!$AG$8:$AG$33,MATCH(E275,'[1]Bieu phi VCX'!$A$8:$A$33,0),0))),INDEX('[1]Bieu phi VCX'!$AH$8:$AH$33,MATCH(E275,'[1]Bieu phi VCX'!$A$8:$A$33,0),0)),0)</f>
        <v>0.0015</v>
      </c>
      <c r="AM275" s="22" t="n">
        <f aca="false">IF(Y275="Y",IF(P275-O275&gt;[1]Parameters!$AC$2,1.5%*15/365,1.5%*(P275-O275)/365),0)</f>
        <v>0.000616438356164384</v>
      </c>
      <c r="AN275" s="24" t="n">
        <f aca="false">IF(Z275="Y",[1]Parameters!$AD$2,0)</f>
        <v>0.003</v>
      </c>
      <c r="AO275" s="25" t="n">
        <f aca="false">IF(P275&lt;=AA275,VLOOKUP(DATEDIF(O275,P275,"m"),[1]Parameters!$L$2:$M$6,2,1),(DATEDIF(O275,P275,"m")+1)/12)</f>
        <v>1</v>
      </c>
      <c r="AP275" s="26" t="n">
        <f aca="false">(AJ275*(SUM(AD275,AE275,AF275,AH275,AI275,AK275,AL275,AN275)*K275+AG275)+AM275*K275)*AO275</f>
        <v>10261643.8356164</v>
      </c>
      <c r="AQ275" s="27" t="s">
        <v>607</v>
      </c>
    </row>
    <row r="276" customFormat="false" ht="13.8" hidden="false" customHeight="false" outlineLevel="0" collapsed="false">
      <c r="A276" s="17"/>
      <c r="B276" s="17" t="s">
        <v>611</v>
      </c>
      <c r="C276" s="0" t="s">
        <v>520</v>
      </c>
      <c r="D276" s="17" t="s">
        <v>536</v>
      </c>
      <c r="E276" s="18" t="s">
        <v>634</v>
      </c>
      <c r="F276" s="19" t="n">
        <v>0</v>
      </c>
      <c r="G276" s="18" t="s">
        <v>602</v>
      </c>
      <c r="H276" s="18" t="s">
        <v>47</v>
      </c>
      <c r="I276" s="18" t="s">
        <v>604</v>
      </c>
      <c r="J276" s="19" t="n">
        <v>390000000</v>
      </c>
      <c r="K276" s="19" t="n">
        <v>400000000</v>
      </c>
      <c r="L276" s="0" t="n">
        <v>2005</v>
      </c>
      <c r="M276" s="20" t="n">
        <v>38353</v>
      </c>
      <c r="N276" s="20" t="n">
        <v>43831</v>
      </c>
      <c r="O276" s="20" t="n">
        <v>43831</v>
      </c>
      <c r="P276" s="20" t="n">
        <v>44196</v>
      </c>
      <c r="Q276" s="21" t="s">
        <v>605</v>
      </c>
      <c r="R276" s="21" t="s">
        <v>605</v>
      </c>
      <c r="S276" s="19" t="n">
        <v>9000000</v>
      </c>
      <c r="T276" s="21" t="s">
        <v>605</v>
      </c>
      <c r="U276" s="21" t="s">
        <v>605</v>
      </c>
      <c r="V276" s="21" t="s">
        <v>605</v>
      </c>
      <c r="W276" s="21" t="s">
        <v>605</v>
      </c>
      <c r="X276" s="21" t="s">
        <v>605</v>
      </c>
      <c r="Y276" s="21" t="s">
        <v>605</v>
      </c>
      <c r="Z276" s="21" t="s">
        <v>605</v>
      </c>
      <c r="AA276" s="20" t="n">
        <f aca="false">DATE(YEAR(O276)+1,MONTH(O276),DAY(O276))</f>
        <v>44197</v>
      </c>
      <c r="AB276" s="0" t="n">
        <f aca="false">IF(G276="Trong nước", DATEDIF(DATE(YEAR(M276),MONTH(M276),1),DATE(YEAR(N276),MONTH(N276),1),"m"), DATEDIF(DATE(L276,1,1),DATE(YEAR(N276),MONTH(N276),1),"m"))</f>
        <v>180</v>
      </c>
      <c r="AC276" s="0" t="str">
        <f aca="false">VLOOKUP(AB276,[1]Parameters!$A$2:$B$7,2,1)</f>
        <v>&gt;=180</v>
      </c>
      <c r="AD276" s="22" t="n">
        <f aca="false">IF(J276&lt;=[1]Parameters!$Y$2,INDEX('[1]Bieu phi VCX'!$D$8:$N$33,MATCH(E276,'[1]Bieu phi VCX'!$A$8:$A$33,0),MATCH(AC276,'[1]Bieu phi VCX'!$D$7:$I$7,)),INDEX('[1]Bieu phi VCX'!$J$8:$O$33,MATCH(E276,'[1]Bieu phi VCX'!$A$8:$A$33,0),MATCH(AC276,'[1]Bieu phi VCX'!$J$7:$O$7,)))</f>
        <v>0.06</v>
      </c>
      <c r="AE276" s="22" t="n">
        <f aca="false">IF(Q276="Y",[1]Parameters!$Z$2,0)</f>
        <v>0.0005</v>
      </c>
      <c r="AF276" s="22" t="n">
        <f aca="false">IF(R276="Y", INDEX('[1]Bieu phi VCX'!$R$8:$W$33,MATCH(E276,'[1]Bieu phi VCX'!$A$8:$A$33,0),MATCH(AC276,'[1]Bieu phi VCX'!$R$7:$W$7,0)), 0)</f>
        <v>0.006</v>
      </c>
      <c r="AG276" s="19" t="n">
        <f aca="false">VLOOKUP(S276,[1]Parameters!$F$2:$G$5,2,0)</f>
        <v>1400000</v>
      </c>
      <c r="AH276" s="22" t="n">
        <f aca="false">IF(T276="Y", INDEX('[1]Bieu phi VCX'!$X$8:$AC$33,MATCH(E276,'[1]Bieu phi VCX'!$A$8:$A$33,0),MATCH(AC276,'[1]Bieu phi VCX'!$X$7:$AC$7,0)),0)</f>
        <v>0.0055</v>
      </c>
      <c r="AI276" s="23" t="n">
        <f aca="false">IF(U276="Y",INDEX('[1]Bieu phi VCX'!$AJ$8:$AL$33,MATCH(E276,'[1]Bieu phi VCX'!$A$8:$A$33,0),MATCH(VLOOKUP(F276,[1]Parameters!$I$2:$J$4,2),'[1]Bieu phi VCX'!$AJ$7:$AL$7,0))-AD276, 0)</f>
        <v>-0.01</v>
      </c>
      <c r="AJ276" s="0" t="n">
        <f aca="false">IF(V276="Y",[1]Parameters!$AA$2,1)</f>
        <v>1.5</v>
      </c>
      <c r="AK276" s="22" t="n">
        <f aca="false">IF(W276="Y", INDEX('[1]Bieu phi VCX'!$AE$8:$AE$33,MATCH(E276,'[1]Bieu phi VCX'!$A$8:$A$33,0),0),0)</f>
        <v>0.0025</v>
      </c>
      <c r="AL276" s="22" t="n">
        <f aca="false">IF(X276="Y",IF(AB276&lt;120,IF(OR(E276='[1]Bieu phi VCX'!$A$24,E276='[1]Bieu phi VCX'!$A$25,E276='[1]Bieu phi VCX'!$A$27),0.2%,IF(OR(AND(OR(H276="SEDAN",H276="HATCHBACK"),J276&gt;[1]Parameters!$AB$2),AND(OR(H276="SEDAN",H276="HATCHBACK"),I276="GERMANY")),INDEX('[1]Bieu phi VCX'!$AF$8:$AF$33,MATCH(E276,'[1]Bieu phi VCX'!$A$8:$A$33,0),0),INDEX('[1]Bieu phi VCX'!$AG$8:$AG$33,MATCH(E276,'[1]Bieu phi VCX'!$A$8:$A$33,0),0))),INDEX('[1]Bieu phi VCX'!$AH$8:$AH$33,MATCH(E276,'[1]Bieu phi VCX'!$A$8:$A$33,0),0)),0)</f>
        <v>0.0015</v>
      </c>
      <c r="AM276" s="22" t="n">
        <f aca="false">IF(Y276="Y",IF(P276-O276&gt;[1]Parameters!$AC$2,1.5%*15/365,1.5%*(P276-O276)/365),0)</f>
        <v>0.000616438356164384</v>
      </c>
      <c r="AN276" s="24" t="n">
        <f aca="false">IF(Z276="Y",[1]Parameters!$AD$2,0)</f>
        <v>0.003</v>
      </c>
      <c r="AO276" s="25" t="n">
        <f aca="false">IF(P276&lt;=AA276,VLOOKUP(DATEDIF(O276,P276,"m"),[1]Parameters!$L$2:$M$6,2,1),(DATEDIF(O276,P276,"m")+1)/12)</f>
        <v>1</v>
      </c>
      <c r="AP276" s="26" t="n">
        <f aca="false">(AJ276*(SUM(AD276,AE276,AF276,AH276,AI276,AK276,AL276,AN276)*K276+AG276)+AM276*K276)*AO276</f>
        <v>43746575.3424658</v>
      </c>
      <c r="AQ276" s="27" t="s">
        <v>607</v>
      </c>
    </row>
    <row r="277" customFormat="false" ht="13.8" hidden="false" customHeight="false" outlineLevel="0" collapsed="false">
      <c r="A277" s="17" t="s">
        <v>612</v>
      </c>
      <c r="B277" s="17" t="s">
        <v>600</v>
      </c>
      <c r="C277" s="0" t="s">
        <v>520</v>
      </c>
      <c r="D277" s="17" t="s">
        <v>536</v>
      </c>
      <c r="E277" s="18" t="s">
        <v>634</v>
      </c>
      <c r="F277" s="19" t="n">
        <v>0</v>
      </c>
      <c r="G277" s="18" t="s">
        <v>602</v>
      </c>
      <c r="H277" s="18" t="s">
        <v>47</v>
      </c>
      <c r="I277" s="18" t="s">
        <v>604</v>
      </c>
      <c r="J277" s="19" t="n">
        <v>400000000</v>
      </c>
      <c r="K277" s="19" t="n">
        <v>100000000</v>
      </c>
      <c r="L277" s="0" t="n">
        <v>2020</v>
      </c>
      <c r="M277" s="20" t="n">
        <v>43831</v>
      </c>
      <c r="N277" s="20" t="n">
        <v>43831</v>
      </c>
      <c r="O277" s="20" t="n">
        <v>43831</v>
      </c>
      <c r="P277" s="20" t="n">
        <v>44196</v>
      </c>
      <c r="Q277" s="21" t="s">
        <v>605</v>
      </c>
      <c r="R277" s="21" t="s">
        <v>605</v>
      </c>
      <c r="S277" s="19" t="s">
        <v>606</v>
      </c>
      <c r="T277" s="21" t="s">
        <v>605</v>
      </c>
      <c r="U277" s="21" t="s">
        <v>605</v>
      </c>
      <c r="V277" s="21" t="s">
        <v>605</v>
      </c>
      <c r="W277" s="21" t="s">
        <v>605</v>
      </c>
      <c r="X277" s="21" t="s">
        <v>605</v>
      </c>
      <c r="Y277" s="21" t="s">
        <v>605</v>
      </c>
      <c r="Z277" s="21" t="s">
        <v>605</v>
      </c>
      <c r="AA277" s="20" t="n">
        <f aca="false">DATE(YEAR(O277)+1,MONTH(O277),DAY(O277))</f>
        <v>44197</v>
      </c>
      <c r="AB277" s="0" t="n">
        <f aca="false">IF(G277="Trong nước", DATEDIF(DATE(YEAR(M277),MONTH(M277),1),DATE(YEAR(N277),MONTH(N277),1),"m"), DATEDIF(DATE(L277,1,1),DATE(YEAR(N277),MONTH(N277),1),"m"))</f>
        <v>0</v>
      </c>
      <c r="AC277" s="0" t="str">
        <f aca="false">VLOOKUP(AB277,[1]Parameters!$A$2:$B$6,2,1)</f>
        <v>&lt;6</v>
      </c>
      <c r="AD277" s="22" t="n">
        <f aca="false">IF(J277&lt;=[1]Parameters!$Y$2,INDEX('[1]Bieu phi VCX'!$D$8:$N$33,MATCH(E277,'[1]Bieu phi VCX'!$A$8:$A$33,0),MATCH(AC277,'[1]Bieu phi VCX'!$D$7:$I$7,)),INDEX('[1]Bieu phi VCX'!$J$8:$O$33,MATCH(E277,'[1]Bieu phi VCX'!$A$8:$A$33,0),MATCH(AC277,'[1]Bieu phi VCX'!$J$7:$O$7,)))</f>
        <v>0.032</v>
      </c>
      <c r="AE277" s="22" t="n">
        <f aca="false">IF(Q277="Y",[1]Parameters!$Z$2,0)</f>
        <v>0.0005</v>
      </c>
      <c r="AF277" s="22" t="n">
        <f aca="false">IF(R277="Y", INDEX('[1]Bieu phi VCX'!$R$8:$W$33,MATCH(E277,'[1]Bieu phi VCX'!$A$8:$A$33,0),MATCH(AC277,'[1]Bieu phi VCX'!$R$7:$V$7,0)), 0)</f>
        <v>0</v>
      </c>
      <c r="AG277" s="19" t="n">
        <f aca="false">VLOOKUP(S277,[1]Parameters!$F$2:$G$5,2,0)</f>
        <v>0</v>
      </c>
      <c r="AH277" s="22" t="n">
        <f aca="false">IF(T277="Y", INDEX('[1]Bieu phi VCX'!$X$8:$AB$33,MATCH(E277,'[1]Bieu phi VCX'!$A$8:$A$33,0),MATCH(AC277,'[1]Bieu phi VCX'!$X$7:$AB$7,0)),0)</f>
        <v>0.0025</v>
      </c>
      <c r="AI277" s="23" t="n">
        <f aca="false">IF(U277="Y",INDEX('[1]Bieu phi VCX'!$AJ$8:$AL$33,MATCH(E277,'[1]Bieu phi VCX'!$A$8:$A$33,0),MATCH(VLOOKUP(F277,[1]Parameters!$I$2:$J$4,2),'[1]Bieu phi VCX'!$AJ$7:$AL$7,0))-AD277, 0)</f>
        <v>0.018</v>
      </c>
      <c r="AJ277" s="0" t="n">
        <f aca="false">IF(V277="Y",[1]Parameters!$AA$2,1)</f>
        <v>1.5</v>
      </c>
      <c r="AK277" s="22" t="n">
        <f aca="false">IF(W277="Y", INDEX('[1]Bieu phi VCX'!$AE$8:$AE$33,MATCH(E277,'[1]Bieu phi VCX'!$A$8:$A$33,0),0),0)</f>
        <v>0.0025</v>
      </c>
      <c r="AL277" s="22" t="n">
        <f aca="false">IF(X277="Y",IF(AB277&lt;120,IF(OR(E277='[1]Bieu phi VCX'!$A$24,E277='[1]Bieu phi VCX'!$A$25,E277='[1]Bieu phi VCX'!$A$27),0.2%,IF(OR(AND(OR(H277="SEDAN",H277="HATCHBACK"),J277&gt;[1]Parameters!$AB$2),AND(OR(H277="SEDAN",H277="HATCHBACK"),I277="GERMANY")),INDEX('[1]Bieu phi VCX'!$AF$8:$AF$33,MATCH(E277,'[1]Bieu phi VCX'!$A$8:$A$33,0),0),INDEX('[1]Bieu phi VCX'!$AG$8:$AG$33,MATCH(E277,'[1]Bieu phi VCX'!$A$8:$A$33,0),0))),INDEX('[1]Bieu phi VCX'!$AH$8:$AH$33,MATCH(E277,'[1]Bieu phi VCX'!$A$8:$A$33,0),0)),0)</f>
        <v>0.0005</v>
      </c>
      <c r="AM277" s="22" t="n">
        <f aca="false">IF(Y277="Y",IF(P277-O277&gt;[1]Parameters!$AC$2,1.5%*15/365,1.5%*(P277-O277)/365),0)</f>
        <v>0.000616438356164384</v>
      </c>
      <c r="AN277" s="24" t="n">
        <f aca="false">IF(Z277="Y",[1]Parameters!$AD$2,0)</f>
        <v>0.003</v>
      </c>
      <c r="AO277" s="25" t="n">
        <f aca="false">IF(P277&lt;=AA277,VLOOKUP(DATEDIF(O277,P277,"m"),[1]Parameters!$L$2:$M$6,2,1),(DATEDIF(O277,P277,"m")+1)/12)</f>
        <v>1</v>
      </c>
      <c r="AP277" s="26" t="n">
        <f aca="false">(AJ277*(SUM(AD277,AE277,AF277,AH277,AI277,AK277,AL277,AN277)*K277+AG277)+AM277*K277)*AO277</f>
        <v>8911643.83561644</v>
      </c>
      <c r="AQ277" s="27" t="s">
        <v>607</v>
      </c>
    </row>
    <row r="278" customFormat="false" ht="13.8" hidden="false" customHeight="false" outlineLevel="0" collapsed="false">
      <c r="A278" s="17"/>
      <c r="B278" s="17" t="s">
        <v>608</v>
      </c>
      <c r="C278" s="0" t="s">
        <v>520</v>
      </c>
      <c r="D278" s="17" t="s">
        <v>536</v>
      </c>
      <c r="E278" s="18" t="s">
        <v>634</v>
      </c>
      <c r="F278" s="19" t="n">
        <v>0</v>
      </c>
      <c r="G278" s="18" t="s">
        <v>602</v>
      </c>
      <c r="H278" s="18" t="s">
        <v>47</v>
      </c>
      <c r="I278" s="18" t="s">
        <v>604</v>
      </c>
      <c r="J278" s="19" t="n">
        <v>400000000</v>
      </c>
      <c r="K278" s="19" t="n">
        <v>100000000</v>
      </c>
      <c r="L278" s="0" t="n">
        <v>2017</v>
      </c>
      <c r="M278" s="20" t="n">
        <v>42736</v>
      </c>
      <c r="N278" s="20" t="n">
        <v>43831</v>
      </c>
      <c r="O278" s="20" t="n">
        <v>43831</v>
      </c>
      <c r="P278" s="20" t="n">
        <v>44196</v>
      </c>
      <c r="Q278" s="21" t="s">
        <v>605</v>
      </c>
      <c r="R278" s="21" t="s">
        <v>605</v>
      </c>
      <c r="S278" s="19" t="s">
        <v>606</v>
      </c>
      <c r="T278" s="21" t="s">
        <v>605</v>
      </c>
      <c r="U278" s="21" t="s">
        <v>605</v>
      </c>
      <c r="V278" s="21" t="s">
        <v>605</v>
      </c>
      <c r="W278" s="21" t="s">
        <v>605</v>
      </c>
      <c r="X278" s="21" t="s">
        <v>605</v>
      </c>
      <c r="Y278" s="21" t="s">
        <v>605</v>
      </c>
      <c r="Z278" s="21" t="s">
        <v>605</v>
      </c>
      <c r="AA278" s="20" t="n">
        <f aca="false">DATE(YEAR(O278)+1,MONTH(O278),DAY(O278))</f>
        <v>44197</v>
      </c>
      <c r="AB278" s="0" t="n">
        <f aca="false">IF(G278="Trong nước", DATEDIF(DATE(YEAR(M278),MONTH(M278),1),DATE(YEAR(N278),MONTH(N278),1),"m"), DATEDIF(DATE(L278,1,1),DATE(YEAR(N278),MONTH(N278),1),"m"))</f>
        <v>36</v>
      </c>
      <c r="AC278" s="0" t="str">
        <f aca="false">VLOOKUP(AB278,[1]Parameters!$A$2:$B$6,2,1)</f>
        <v>36-72</v>
      </c>
      <c r="AD278" s="22" t="n">
        <f aca="false">IF(J278&lt;=[1]Parameters!$Y$2,INDEX('[1]Bieu phi VCX'!$D$8:$N$33,MATCH(E278,'[1]Bieu phi VCX'!$A$8:$A$33,0),MATCH(AC278,'[1]Bieu phi VCX'!$D$7:$I$7,)),INDEX('[1]Bieu phi VCX'!$J$8:$O$33,MATCH(E278,'[1]Bieu phi VCX'!$A$8:$A$33,0),MATCH(AC278,'[1]Bieu phi VCX'!$J$7:$O$7,)))</f>
        <v>0.038</v>
      </c>
      <c r="AE278" s="22" t="n">
        <f aca="false">IF(Q278="Y",[1]Parameters!$Z$2,0)</f>
        <v>0.0005</v>
      </c>
      <c r="AF278" s="22" t="n">
        <f aca="false">IF(R278="Y", INDEX('[1]Bieu phi VCX'!$R$8:$W$33,MATCH(E278,'[1]Bieu phi VCX'!$A$8:$A$33,0),MATCH(AC278,'[1]Bieu phi VCX'!$R$7:$V$7,0)), 0)</f>
        <v>0.003</v>
      </c>
      <c r="AG278" s="19" t="n">
        <f aca="false">VLOOKUP(S278,[1]Parameters!$F$2:$G$5,2,0)</f>
        <v>0</v>
      </c>
      <c r="AH278" s="22" t="n">
        <f aca="false">IF(T278="Y", INDEX('[1]Bieu phi VCX'!$X$8:$AB$33,MATCH(E278,'[1]Bieu phi VCX'!$A$8:$A$33,0),MATCH(AC278,'[1]Bieu phi VCX'!$X$7:$AB$7,0)),0)</f>
        <v>0.0035</v>
      </c>
      <c r="AI278" s="23" t="n">
        <f aca="false">IF(U278="Y",INDEX('[1]Bieu phi VCX'!$AJ$8:$AL$33,MATCH(E278,'[1]Bieu phi VCX'!$A$8:$A$33,0),MATCH(VLOOKUP(F278,[1]Parameters!$I$2:$J$4,2),'[1]Bieu phi VCX'!$AJ$7:$AL$7,0))-AD278, 0)</f>
        <v>0.012</v>
      </c>
      <c r="AJ278" s="0" t="n">
        <f aca="false">IF(V278="Y",[1]Parameters!$AA$2,1)</f>
        <v>1.5</v>
      </c>
      <c r="AK278" s="22" t="n">
        <f aca="false">IF(W278="Y", INDEX('[1]Bieu phi VCX'!$AE$8:$AE$33,MATCH(E278,'[1]Bieu phi VCX'!$A$8:$A$33,0),0),0)</f>
        <v>0.0025</v>
      </c>
      <c r="AL278" s="22" t="n">
        <f aca="false">IF(X278="Y",IF(AB278&lt;120,IF(OR(E278='[1]Bieu phi VCX'!$A$24,E278='[1]Bieu phi VCX'!$A$25,E278='[1]Bieu phi VCX'!$A$27),0.2%,IF(OR(AND(OR(H278="SEDAN",H278="HATCHBACK"),J278&gt;[1]Parameters!$AB$2),AND(OR(H278="SEDAN",H278="HATCHBACK"),I278="GERMANY")),INDEX('[1]Bieu phi VCX'!$AF$8:$AF$33,MATCH(E278,'[1]Bieu phi VCX'!$A$8:$A$33,0),0),INDEX('[1]Bieu phi VCX'!$AG$8:$AG$33,MATCH(E278,'[1]Bieu phi VCX'!$A$8:$A$33,0),0))),INDEX('[1]Bieu phi VCX'!$AH$8:$AH$33,MATCH(E278,'[1]Bieu phi VCX'!$A$8:$A$33,0),0)),0)</f>
        <v>0.0005</v>
      </c>
      <c r="AM278" s="22" t="n">
        <f aca="false">IF(Y278="Y",IF(P278-O278&gt;[1]Parameters!$AC$2,1.5%*15/365,1.5%*(P278-O278)/365),0)</f>
        <v>0.000616438356164384</v>
      </c>
      <c r="AN278" s="24" t="n">
        <f aca="false">IF(Z278="Y",[1]Parameters!$AD$2,0)</f>
        <v>0.003</v>
      </c>
      <c r="AO278" s="25" t="n">
        <f aca="false">IF(P278&lt;=AA278,VLOOKUP(DATEDIF(O278,P278,"m"),[1]Parameters!$L$2:$M$6,2,1),(DATEDIF(O278,P278,"m")+1)/12)</f>
        <v>1</v>
      </c>
      <c r="AP278" s="26" t="n">
        <f aca="false">(AJ278*(SUM(AD278,AE278,AF278,AH278,AI278,AK278,AL278,AN278)*K278+AG278)+AM278*K278)*AO278</f>
        <v>9511643.83561644</v>
      </c>
      <c r="AQ278" s="27" t="s">
        <v>607</v>
      </c>
    </row>
    <row r="279" customFormat="false" ht="13.8" hidden="false" customHeight="false" outlineLevel="0" collapsed="false">
      <c r="A279" s="17"/>
      <c r="B279" s="17" t="s">
        <v>609</v>
      </c>
      <c r="C279" s="0" t="s">
        <v>520</v>
      </c>
      <c r="D279" s="17" t="s">
        <v>536</v>
      </c>
      <c r="E279" s="18" t="s">
        <v>634</v>
      </c>
      <c r="F279" s="19" t="n">
        <v>0</v>
      </c>
      <c r="G279" s="18" t="s">
        <v>602</v>
      </c>
      <c r="H279" s="18" t="s">
        <v>47</v>
      </c>
      <c r="I279" s="18" t="s">
        <v>604</v>
      </c>
      <c r="J279" s="19" t="n">
        <v>400000000</v>
      </c>
      <c r="K279" s="19" t="n">
        <v>100000000</v>
      </c>
      <c r="L279" s="0" t="n">
        <v>2014</v>
      </c>
      <c r="M279" s="20" t="n">
        <v>41640</v>
      </c>
      <c r="N279" s="20" t="n">
        <v>43831</v>
      </c>
      <c r="O279" s="20" t="n">
        <v>43831</v>
      </c>
      <c r="P279" s="20" t="n">
        <v>44196</v>
      </c>
      <c r="Q279" s="21" t="s">
        <v>605</v>
      </c>
      <c r="R279" s="21" t="s">
        <v>605</v>
      </c>
      <c r="S279" s="19" t="s">
        <v>606</v>
      </c>
      <c r="T279" s="21" t="s">
        <v>605</v>
      </c>
      <c r="U279" s="21" t="s">
        <v>605</v>
      </c>
      <c r="V279" s="21" t="s">
        <v>605</v>
      </c>
      <c r="W279" s="21" t="s">
        <v>605</v>
      </c>
      <c r="X279" s="21" t="s">
        <v>605</v>
      </c>
      <c r="Y279" s="21" t="s">
        <v>605</v>
      </c>
      <c r="Z279" s="21" t="s">
        <v>605</v>
      </c>
      <c r="AA279" s="20" t="n">
        <f aca="false">DATE(YEAR(O279)+1,MONTH(O279),DAY(O279))</f>
        <v>44197</v>
      </c>
      <c r="AB279" s="0" t="n">
        <f aca="false">IF(G279="Trong nước", DATEDIF(DATE(YEAR(M279),MONTH(M279),1),DATE(YEAR(N279),MONTH(N279),1),"m"), DATEDIF(DATE(L279,1,1),DATE(YEAR(N279),MONTH(N279),1),"m"))</f>
        <v>72</v>
      </c>
      <c r="AC279" s="0" t="str">
        <f aca="false">VLOOKUP(AB279,[1]Parameters!$A$2:$B$6,2,1)</f>
        <v>72-120</v>
      </c>
      <c r="AD279" s="22" t="n">
        <f aca="false">IF(J279&lt;=[1]Parameters!$Y$2,INDEX('[1]Bieu phi VCX'!$D$8:$N$33,MATCH(E279,'[1]Bieu phi VCX'!$A$8:$A$33,0),MATCH(AC279,'[1]Bieu phi VCX'!$D$7:$I$7,)),INDEX('[1]Bieu phi VCX'!$J$8:$O$33,MATCH(E279,'[1]Bieu phi VCX'!$A$8:$A$33,0),MATCH(AC279,'[1]Bieu phi VCX'!$J$7:$O$7,)))</f>
        <v>0.055</v>
      </c>
      <c r="AE279" s="22" t="n">
        <f aca="false">IF(Q279="Y",[1]Parameters!$Z$2,0)</f>
        <v>0.0005</v>
      </c>
      <c r="AF279" s="22" t="n">
        <f aca="false">IF(R279="Y", INDEX('[1]Bieu phi VCX'!$R$8:$W$33,MATCH(E279,'[1]Bieu phi VCX'!$A$8:$A$33,0),MATCH(AC279,'[1]Bieu phi VCX'!$R$7:$V$7,0)), 0)</f>
        <v>0.004</v>
      </c>
      <c r="AG279" s="19" t="n">
        <f aca="false">VLOOKUP(S279,[1]Parameters!$F$2:$G$5,2,0)</f>
        <v>0</v>
      </c>
      <c r="AH279" s="22" t="n">
        <f aca="false">IF(T279="Y", INDEX('[1]Bieu phi VCX'!$X$8:$AB$33,MATCH(E279,'[1]Bieu phi VCX'!$A$8:$A$33,0),MATCH(AC279,'[1]Bieu phi VCX'!$X$7:$AB$7,0)),0)</f>
        <v>0.0045</v>
      </c>
      <c r="AI279" s="23" t="n">
        <f aca="false">IF(U279="Y",INDEX('[1]Bieu phi VCX'!$AJ$8:$AL$33,MATCH(E279,'[1]Bieu phi VCX'!$A$8:$A$33,0),MATCH(VLOOKUP(F279,[1]Parameters!$I$2:$J$4,2),'[1]Bieu phi VCX'!$AJ$7:$AL$7,0))-AD279, 0)</f>
        <v>-0.005</v>
      </c>
      <c r="AJ279" s="0" t="n">
        <f aca="false">IF(V279="Y",[1]Parameters!$AA$2,1)</f>
        <v>1.5</v>
      </c>
      <c r="AK279" s="22" t="n">
        <f aca="false">IF(W279="Y", INDEX('[1]Bieu phi VCX'!$AE$8:$AE$33,MATCH(E279,'[1]Bieu phi VCX'!$A$8:$A$33,0),0),0)</f>
        <v>0.0025</v>
      </c>
      <c r="AL279" s="22" t="n">
        <f aca="false">IF(X279="Y",IF(AB279&lt;120,IF(OR(E279='[1]Bieu phi VCX'!$A$24,E279='[1]Bieu phi VCX'!$A$25,E279='[1]Bieu phi VCX'!$A$27),0.2%,IF(OR(AND(OR(H279="SEDAN",H279="HATCHBACK"),J279&gt;[1]Parameters!$AB$2),AND(OR(H279="SEDAN",H279="HATCHBACK"),I279="GERMANY")),INDEX('[1]Bieu phi VCX'!$AF$8:$AF$33,MATCH(E279,'[1]Bieu phi VCX'!$A$8:$A$33,0),0),INDEX('[1]Bieu phi VCX'!$AG$8:$AG$33,MATCH(E279,'[1]Bieu phi VCX'!$A$8:$A$33,0),0))),INDEX('[1]Bieu phi VCX'!$AH$8:$AH$33,MATCH(E279,'[1]Bieu phi VCX'!$A$8:$A$33,0),0)),0)</f>
        <v>0.0005</v>
      </c>
      <c r="AM279" s="22" t="n">
        <f aca="false">IF(Y279="Y",IF(P279-O279&gt;[1]Parameters!$AC$2,1.5%*15/365,1.5%*(P279-O279)/365),0)</f>
        <v>0.000616438356164384</v>
      </c>
      <c r="AN279" s="24" t="n">
        <f aca="false">IF(Z279="Y",[1]Parameters!$AD$2,0)</f>
        <v>0.003</v>
      </c>
      <c r="AO279" s="25" t="n">
        <f aca="false">IF(P279&lt;=AA279,VLOOKUP(DATEDIF(O279,P279,"m"),[1]Parameters!$L$2:$M$6,2,1),(DATEDIF(O279,P279,"m")+1)/12)</f>
        <v>1</v>
      </c>
      <c r="AP279" s="26" t="n">
        <f aca="false">(AJ279*(SUM(AD279,AE279,AF279,AH279,AI279,AK279,AL279,AN279)*K279+AG279)+AM279*K279)*AO279</f>
        <v>9811643.83561644</v>
      </c>
      <c r="AQ279" s="27" t="s">
        <v>607</v>
      </c>
    </row>
    <row r="280" customFormat="false" ht="13.8" hidden="false" customHeight="false" outlineLevel="0" collapsed="false">
      <c r="A280" s="17"/>
      <c r="B280" s="17" t="s">
        <v>610</v>
      </c>
      <c r="C280" s="0" t="s">
        <v>520</v>
      </c>
      <c r="D280" s="17" t="s">
        <v>536</v>
      </c>
      <c r="E280" s="18" t="s">
        <v>634</v>
      </c>
      <c r="F280" s="19" t="n">
        <v>0</v>
      </c>
      <c r="G280" s="18" t="s">
        <v>602</v>
      </c>
      <c r="H280" s="18" t="s">
        <v>47</v>
      </c>
      <c r="I280" s="18" t="s">
        <v>604</v>
      </c>
      <c r="J280" s="19" t="n">
        <v>400000000</v>
      </c>
      <c r="K280" s="19" t="n">
        <v>100000000</v>
      </c>
      <c r="L280" s="0" t="n">
        <v>2010</v>
      </c>
      <c r="M280" s="20" t="n">
        <v>40179</v>
      </c>
      <c r="N280" s="20" t="n">
        <v>43831</v>
      </c>
      <c r="O280" s="20" t="n">
        <v>43831</v>
      </c>
      <c r="P280" s="20" t="n">
        <v>44196</v>
      </c>
      <c r="Q280" s="21" t="s">
        <v>605</v>
      </c>
      <c r="R280" s="21" t="s">
        <v>605</v>
      </c>
      <c r="S280" s="19" t="s">
        <v>606</v>
      </c>
      <c r="T280" s="21" t="s">
        <v>605</v>
      </c>
      <c r="U280" s="21" t="s">
        <v>605</v>
      </c>
      <c r="V280" s="21" t="s">
        <v>605</v>
      </c>
      <c r="W280" s="21" t="s">
        <v>605</v>
      </c>
      <c r="X280" s="21" t="s">
        <v>605</v>
      </c>
      <c r="Y280" s="21" t="s">
        <v>605</v>
      </c>
      <c r="Z280" s="21" t="s">
        <v>605</v>
      </c>
      <c r="AA280" s="20" t="n">
        <f aca="false">DATE(YEAR(O280)+1,MONTH(O280),DAY(O280))</f>
        <v>44197</v>
      </c>
      <c r="AB280" s="0" t="n">
        <f aca="false">IF(G280="Trong nước", DATEDIF(DATE(YEAR(M280),MONTH(M280),1),DATE(YEAR(N280),MONTH(N280),1),"m"), DATEDIF(DATE(L280,1,1),DATE(YEAR(N280),MONTH(N280),1),"m"))</f>
        <v>120</v>
      </c>
      <c r="AC280" s="0" t="str">
        <f aca="false">VLOOKUP(AB280,[1]Parameters!$A$2:$B$6,2,1)</f>
        <v>&gt;=120</v>
      </c>
      <c r="AD280" s="22" t="n">
        <f aca="false">IF(J280&lt;=[1]Parameters!$Y$2,INDEX('[1]Bieu phi VCX'!$D$8:$N$33,MATCH(E280,'[1]Bieu phi VCX'!$A$8:$A$33,0),MATCH(AC280,'[1]Bieu phi VCX'!$D$7:$I$7,)),INDEX('[1]Bieu phi VCX'!$J$8:$O$33,MATCH(E280,'[1]Bieu phi VCX'!$A$8:$A$33,0),MATCH(AC280,'[1]Bieu phi VCX'!$J$7:$O$7,)))</f>
        <v>0.06</v>
      </c>
      <c r="AE280" s="22" t="n">
        <f aca="false">IF(Q280="Y",[1]Parameters!$Z$2,0)</f>
        <v>0.0005</v>
      </c>
      <c r="AF280" s="22" t="n">
        <f aca="false">IF(R280="Y", INDEX('[1]Bieu phi VCX'!$R$8:$W$33,MATCH(E280,'[1]Bieu phi VCX'!$A$8:$A$33,0),MATCH(AC280,'[1]Bieu phi VCX'!$R$7:$V$7,0)), 0)</f>
        <v>0.005</v>
      </c>
      <c r="AG280" s="19" t="n">
        <f aca="false">VLOOKUP(S280,[1]Parameters!$F$2:$G$5,2,0)</f>
        <v>0</v>
      </c>
      <c r="AH280" s="22" t="n">
        <f aca="false">IF(T280="Y", INDEX('[1]Bieu phi VCX'!$X$8:$AB$33,MATCH(E280,'[1]Bieu phi VCX'!$A$8:$A$33,0),MATCH(AC280,'[1]Bieu phi VCX'!$X$7:$AB$7,0)),0)</f>
        <v>0.0055</v>
      </c>
      <c r="AI280" s="23" t="n">
        <f aca="false">IF(U280="Y",INDEX('[1]Bieu phi VCX'!$AJ$8:$AL$33,MATCH(E280,'[1]Bieu phi VCX'!$A$8:$A$33,0),MATCH(VLOOKUP(F280,[1]Parameters!$I$2:$J$4,2),'[1]Bieu phi VCX'!$AJ$7:$AL$7,0))-AD280, 0)</f>
        <v>-0.01</v>
      </c>
      <c r="AJ280" s="0" t="n">
        <f aca="false">IF(V280="Y",[1]Parameters!$AA$2,1)</f>
        <v>1.5</v>
      </c>
      <c r="AK280" s="22" t="n">
        <f aca="false">IF(W280="Y", INDEX('[1]Bieu phi VCX'!$AE$8:$AE$33,MATCH(E280,'[1]Bieu phi VCX'!$A$8:$A$33,0),0),0)</f>
        <v>0.0025</v>
      </c>
      <c r="AL280" s="22" t="n">
        <f aca="false">IF(X280="Y",IF(AB280&lt;120,IF(OR(E280='[1]Bieu phi VCX'!$A$24,E280='[1]Bieu phi VCX'!$A$25,E280='[1]Bieu phi VCX'!$A$27),0.2%,IF(OR(AND(OR(H280="SEDAN",H280="HATCHBACK"),J280&gt;[1]Parameters!$AB$2),AND(OR(H280="SEDAN",H280="HATCHBACK"),I280="GERMANY")),INDEX('[1]Bieu phi VCX'!$AF$8:$AF$33,MATCH(E280,'[1]Bieu phi VCX'!$A$8:$A$33,0),0),INDEX('[1]Bieu phi VCX'!$AG$8:$AG$33,MATCH(E280,'[1]Bieu phi VCX'!$A$8:$A$33,0),0))),INDEX('[1]Bieu phi VCX'!$AH$8:$AH$33,MATCH(E280,'[1]Bieu phi VCX'!$A$8:$A$33,0),0)),0)</f>
        <v>0.0015</v>
      </c>
      <c r="AM280" s="22" t="n">
        <f aca="false">IF(Y280="Y",IF(P280-O280&gt;[1]Parameters!$AC$2,1.5%*15/365,1.5%*(P280-O280)/365),0)</f>
        <v>0.000616438356164384</v>
      </c>
      <c r="AN280" s="24" t="n">
        <f aca="false">IF(Z280="Y",[1]Parameters!$AD$2,0)</f>
        <v>0.003</v>
      </c>
      <c r="AO280" s="25" t="n">
        <f aca="false">IF(P280&lt;=AA280,VLOOKUP(DATEDIF(O280,P280,"m"),[1]Parameters!$L$2:$M$6,2,1),(DATEDIF(O280,P280,"m")+1)/12)</f>
        <v>1</v>
      </c>
      <c r="AP280" s="26" t="n">
        <f aca="false">(AJ280*(SUM(AD280,AE280,AF280,AH280,AI280,AK280,AL280,AN280)*K280+AG280)+AM280*K280)*AO280</f>
        <v>10261643.8356164</v>
      </c>
      <c r="AQ280" s="27" t="s">
        <v>607</v>
      </c>
    </row>
    <row r="281" customFormat="false" ht="13.8" hidden="false" customHeight="false" outlineLevel="0" collapsed="false">
      <c r="A281" s="17"/>
      <c r="B281" s="17" t="s">
        <v>611</v>
      </c>
      <c r="C281" s="0" t="s">
        <v>520</v>
      </c>
      <c r="D281" s="17" t="s">
        <v>536</v>
      </c>
      <c r="E281" s="18" t="s">
        <v>634</v>
      </c>
      <c r="F281" s="19" t="n">
        <v>0</v>
      </c>
      <c r="G281" s="18" t="s">
        <v>602</v>
      </c>
      <c r="H281" s="18" t="s">
        <v>47</v>
      </c>
      <c r="I281" s="18" t="s">
        <v>604</v>
      </c>
      <c r="J281" s="19" t="n">
        <v>400000000</v>
      </c>
      <c r="K281" s="19" t="n">
        <v>400000000</v>
      </c>
      <c r="L281" s="0" t="n">
        <v>2005</v>
      </c>
      <c r="M281" s="20" t="n">
        <v>38353</v>
      </c>
      <c r="N281" s="20" t="n">
        <v>43831</v>
      </c>
      <c r="O281" s="20" t="n">
        <v>43831</v>
      </c>
      <c r="P281" s="20" t="n">
        <v>44196</v>
      </c>
      <c r="Q281" s="21" t="s">
        <v>605</v>
      </c>
      <c r="R281" s="21" t="s">
        <v>605</v>
      </c>
      <c r="S281" s="19" t="n">
        <v>9000000</v>
      </c>
      <c r="T281" s="21" t="s">
        <v>605</v>
      </c>
      <c r="U281" s="21" t="s">
        <v>605</v>
      </c>
      <c r="V281" s="21" t="s">
        <v>605</v>
      </c>
      <c r="W281" s="21" t="s">
        <v>605</v>
      </c>
      <c r="X281" s="21" t="s">
        <v>605</v>
      </c>
      <c r="Y281" s="21" t="s">
        <v>605</v>
      </c>
      <c r="Z281" s="21" t="s">
        <v>605</v>
      </c>
      <c r="AA281" s="20" t="n">
        <f aca="false">DATE(YEAR(O281)+1,MONTH(O281),DAY(O281))</f>
        <v>44197</v>
      </c>
      <c r="AB281" s="0" t="n">
        <f aca="false">IF(G281="Trong nước", DATEDIF(DATE(YEAR(M281),MONTH(M281),1),DATE(YEAR(N281),MONTH(N281),1),"m"), DATEDIF(DATE(L281,1,1),DATE(YEAR(N281),MONTH(N281),1),"m"))</f>
        <v>180</v>
      </c>
      <c r="AC281" s="0" t="str">
        <f aca="false">VLOOKUP(AB281,[1]Parameters!$A$2:$B$7,2,1)</f>
        <v>&gt;=180</v>
      </c>
      <c r="AD281" s="22" t="n">
        <f aca="false">IF(J281&lt;=[1]Parameters!$Y$2,INDEX('[1]Bieu phi VCX'!$D$8:$N$33,MATCH(E281,'[1]Bieu phi VCX'!$A$8:$A$33,0),MATCH(AC281,'[1]Bieu phi VCX'!$D$7:$I$7,)),INDEX('[1]Bieu phi VCX'!$J$8:$O$33,MATCH(E281,'[1]Bieu phi VCX'!$A$8:$A$33,0),MATCH(AC281,'[1]Bieu phi VCX'!$J$7:$O$7,)))</f>
        <v>0.06</v>
      </c>
      <c r="AE281" s="22" t="n">
        <f aca="false">IF(Q281="Y",[1]Parameters!$Z$2,0)</f>
        <v>0.0005</v>
      </c>
      <c r="AF281" s="22" t="n">
        <f aca="false">IF(R281="Y", INDEX('[1]Bieu phi VCX'!$R$8:$W$33,MATCH(E281,'[1]Bieu phi VCX'!$A$8:$A$33,0),MATCH(AC281,'[1]Bieu phi VCX'!$R$7:$W$7,0)), 0)</f>
        <v>0.006</v>
      </c>
      <c r="AG281" s="19" t="n">
        <f aca="false">VLOOKUP(S281,[1]Parameters!$F$2:$G$5,2,0)</f>
        <v>1400000</v>
      </c>
      <c r="AH281" s="22" t="n">
        <f aca="false">IF(T281="Y", INDEX('[1]Bieu phi VCX'!$X$8:$AC$33,MATCH(E281,'[1]Bieu phi VCX'!$A$8:$A$33,0),MATCH(AC281,'[1]Bieu phi VCX'!$X$7:$AC$7,0)),0)</f>
        <v>0.0055</v>
      </c>
      <c r="AI281" s="23" t="n">
        <f aca="false">IF(U281="Y",INDEX('[1]Bieu phi VCX'!$AJ$8:$AL$33,MATCH(E281,'[1]Bieu phi VCX'!$A$8:$A$33,0),MATCH(VLOOKUP(F281,[1]Parameters!$I$2:$J$4,2),'[1]Bieu phi VCX'!$AJ$7:$AL$7,0))-AD281, 0)</f>
        <v>-0.01</v>
      </c>
      <c r="AJ281" s="0" t="n">
        <f aca="false">IF(V281="Y",[1]Parameters!$AA$2,1)</f>
        <v>1.5</v>
      </c>
      <c r="AK281" s="22" t="n">
        <f aca="false">IF(W281="Y", INDEX('[1]Bieu phi VCX'!$AE$8:$AE$33,MATCH(E281,'[1]Bieu phi VCX'!$A$8:$A$33,0),0),0)</f>
        <v>0.0025</v>
      </c>
      <c r="AL281" s="22" t="n">
        <f aca="false">IF(X281="Y",IF(AB281&lt;120,IF(OR(E281='[1]Bieu phi VCX'!$A$24,E281='[1]Bieu phi VCX'!$A$25,E281='[1]Bieu phi VCX'!$A$27),0.2%,IF(OR(AND(OR(H281="SEDAN",H281="HATCHBACK"),J281&gt;[1]Parameters!$AB$2),AND(OR(H281="SEDAN",H281="HATCHBACK"),I281="GERMANY")),INDEX('[1]Bieu phi VCX'!$AF$8:$AF$33,MATCH(E281,'[1]Bieu phi VCX'!$A$8:$A$33,0),0),INDEX('[1]Bieu phi VCX'!$AG$8:$AG$33,MATCH(E281,'[1]Bieu phi VCX'!$A$8:$A$33,0),0))),INDEX('[1]Bieu phi VCX'!$AH$8:$AH$33,MATCH(E281,'[1]Bieu phi VCX'!$A$8:$A$33,0),0)),0)</f>
        <v>0.0015</v>
      </c>
      <c r="AM281" s="22" t="n">
        <f aca="false">IF(Y281="Y",IF(P281-O281&gt;[1]Parameters!$AC$2,1.5%*15/365,1.5%*(P281-O281)/365),0)</f>
        <v>0.000616438356164384</v>
      </c>
      <c r="AN281" s="24" t="n">
        <f aca="false">IF(Z281="Y",[1]Parameters!$AD$2,0)</f>
        <v>0.003</v>
      </c>
      <c r="AO281" s="25" t="n">
        <f aca="false">IF(P281&lt;=AA281,VLOOKUP(DATEDIF(O281,P281,"m"),[1]Parameters!$L$2:$M$6,2,1),(DATEDIF(O281,P281,"m")+1)/12)</f>
        <v>1</v>
      </c>
      <c r="AP281" s="26" t="n">
        <f aca="false">(AJ281*(SUM(AD281,AE281,AF281,AH281,AI281,AK281,AL281,AN281)*K281+AG281)+AM281*K281)*AO281</f>
        <v>43746575.3424658</v>
      </c>
      <c r="AQ281" s="27" t="s">
        <v>607</v>
      </c>
    </row>
    <row r="282" customFormat="false" ht="13.8" hidden="false" customHeight="false" outlineLevel="0" collapsed="false">
      <c r="A282" s="17" t="s">
        <v>613</v>
      </c>
      <c r="B282" s="17" t="s">
        <v>600</v>
      </c>
      <c r="C282" s="0" t="s">
        <v>520</v>
      </c>
      <c r="D282" s="17" t="s">
        <v>536</v>
      </c>
      <c r="E282" s="18" t="s">
        <v>634</v>
      </c>
      <c r="F282" s="19" t="n">
        <v>0</v>
      </c>
      <c r="G282" s="18" t="s">
        <v>602</v>
      </c>
      <c r="H282" s="18" t="s">
        <v>47</v>
      </c>
      <c r="I282" s="18" t="s">
        <v>604</v>
      </c>
      <c r="J282" s="19" t="n">
        <v>410000000</v>
      </c>
      <c r="K282" s="19" t="n">
        <v>400000000</v>
      </c>
      <c r="L282" s="0" t="n">
        <v>2020</v>
      </c>
      <c r="M282" s="20" t="n">
        <v>43831</v>
      </c>
      <c r="N282" s="20" t="n">
        <v>43831</v>
      </c>
      <c r="O282" s="20" t="n">
        <v>43831</v>
      </c>
      <c r="P282" s="20" t="n">
        <v>44196</v>
      </c>
      <c r="Q282" s="21" t="s">
        <v>605</v>
      </c>
      <c r="R282" s="21" t="s">
        <v>605</v>
      </c>
      <c r="S282" s="19" t="s">
        <v>606</v>
      </c>
      <c r="T282" s="21" t="s">
        <v>605</v>
      </c>
      <c r="U282" s="21" t="s">
        <v>605</v>
      </c>
      <c r="V282" s="21" t="s">
        <v>605</v>
      </c>
      <c r="W282" s="21" t="s">
        <v>605</v>
      </c>
      <c r="X282" s="21" t="s">
        <v>605</v>
      </c>
      <c r="Y282" s="21" t="s">
        <v>605</v>
      </c>
      <c r="Z282" s="21" t="s">
        <v>605</v>
      </c>
      <c r="AA282" s="20" t="n">
        <f aca="false">DATE(YEAR(O282)+1,MONTH(O282),DAY(O282))</f>
        <v>44197</v>
      </c>
      <c r="AB282" s="0" t="n">
        <f aca="false">IF(G282="Trong nước", DATEDIF(DATE(YEAR(M282),MONTH(M282),1),DATE(YEAR(N282),MONTH(N282),1),"m"), DATEDIF(DATE(L282,1,1),DATE(YEAR(N282),MONTH(N282),1),"m"))</f>
        <v>0</v>
      </c>
      <c r="AC282" s="0" t="str">
        <f aca="false">VLOOKUP(AB282,[1]Parameters!$A$2:$B$6,2,1)</f>
        <v>&lt;6</v>
      </c>
      <c r="AD282" s="22" t="n">
        <f aca="false">IF(J282&lt;=[1]Parameters!$Y$2,INDEX('[1]Bieu phi VCX'!$D$8:$N$33,MATCH(E282,'[1]Bieu phi VCX'!$A$8:$A$33,0),MATCH(AC282,'[1]Bieu phi VCX'!$D$7:$I$7,)),INDEX('[1]Bieu phi VCX'!$J$8:$O$33,MATCH(E282,'[1]Bieu phi VCX'!$A$8:$A$33,0),MATCH(AC282,'[1]Bieu phi VCX'!$J$7:$O$7,)))</f>
        <v>0.028</v>
      </c>
      <c r="AE282" s="22" t="n">
        <f aca="false">IF(Q282="Y",[1]Parameters!$Z$2,0)</f>
        <v>0.0005</v>
      </c>
      <c r="AF282" s="22" t="n">
        <f aca="false">IF(R282="Y", INDEX('[1]Bieu phi VCX'!$R$8:$W$33,MATCH(E282,'[1]Bieu phi VCX'!$A$8:$A$33,0),MATCH(AC282,'[1]Bieu phi VCX'!$R$7:$V$7,0)), 0)</f>
        <v>0</v>
      </c>
      <c r="AG282" s="19" t="n">
        <f aca="false">VLOOKUP(S282,[1]Parameters!$F$2:$G$5,2,0)</f>
        <v>0</v>
      </c>
      <c r="AH282" s="22" t="n">
        <f aca="false">IF(T282="Y", INDEX('[1]Bieu phi VCX'!$X$8:$AB$33,MATCH(E282,'[1]Bieu phi VCX'!$A$8:$A$33,0),MATCH(AC282,'[1]Bieu phi VCX'!$X$7:$AB$7,0)),0)</f>
        <v>0.0025</v>
      </c>
      <c r="AI282" s="23" t="n">
        <f aca="false">IF(U282="Y",INDEX('[1]Bieu phi VCX'!$AJ$8:$AL$33,MATCH(E282,'[1]Bieu phi VCX'!$A$8:$A$33,0),MATCH(VLOOKUP(F282,[1]Parameters!$I$2:$J$4,2),'[1]Bieu phi VCX'!$AJ$7:$AL$7,0))-AD282, 0)</f>
        <v>0.022</v>
      </c>
      <c r="AJ282" s="0" t="n">
        <f aca="false">IF(V282="Y",[1]Parameters!$AA$2,1)</f>
        <v>1.5</v>
      </c>
      <c r="AK282" s="22" t="n">
        <f aca="false">IF(W282="Y", INDEX('[1]Bieu phi VCX'!$AE$8:$AE$33,MATCH(E282,'[1]Bieu phi VCX'!$A$8:$A$33,0),0),0)</f>
        <v>0.0025</v>
      </c>
      <c r="AL282" s="22" t="n">
        <f aca="false">IF(X282="Y",IF(AB282&lt;120,IF(OR(E282='[1]Bieu phi VCX'!$A$24,E282='[1]Bieu phi VCX'!$A$25,E282='[1]Bieu phi VCX'!$A$27),0.2%,IF(OR(AND(OR(H282="SEDAN",H282="HATCHBACK"),J282&gt;[1]Parameters!$AB$2),AND(OR(H282="SEDAN",H282="HATCHBACK"),I282="GERMANY")),INDEX('[1]Bieu phi VCX'!$AF$8:$AF$33,MATCH(E282,'[1]Bieu phi VCX'!$A$8:$A$33,0),0),INDEX('[1]Bieu phi VCX'!$AG$8:$AG$33,MATCH(E282,'[1]Bieu phi VCX'!$A$8:$A$33,0),0))),INDEX('[1]Bieu phi VCX'!$AH$8:$AH$33,MATCH(E282,'[1]Bieu phi VCX'!$A$8:$A$33,0),0)),0)</f>
        <v>0.0005</v>
      </c>
      <c r="AM282" s="22" t="n">
        <f aca="false">IF(Y282="Y",IF(P282-O282&gt;[1]Parameters!$AC$2,1.5%*15/365,1.5%*(P282-O282)/365),0)</f>
        <v>0.000616438356164384</v>
      </c>
      <c r="AN282" s="24" t="n">
        <f aca="false">IF(Z282="Y",[1]Parameters!$AD$2,0)</f>
        <v>0.003</v>
      </c>
      <c r="AO282" s="25" t="n">
        <f aca="false">IF(P282&lt;=AA282,VLOOKUP(DATEDIF(O282,P282,"m"),[1]Parameters!$L$2:$M$6,2,1),(DATEDIF(O282,P282,"m")+1)/12)</f>
        <v>1</v>
      </c>
      <c r="AP282" s="26" t="n">
        <f aca="false">(AJ282*(SUM(AD282,AE282,AF282,AH282,AI282,AK282,AL282,AN282)*K282+AG282)+AM282*K282)*AO282</f>
        <v>35646575.3424657</v>
      </c>
      <c r="AQ282" s="27" t="s">
        <v>607</v>
      </c>
    </row>
    <row r="283" customFormat="false" ht="13.8" hidden="false" customHeight="false" outlineLevel="0" collapsed="false">
      <c r="A283" s="17"/>
      <c r="B283" s="17" t="s">
        <v>608</v>
      </c>
      <c r="C283" s="0" t="s">
        <v>520</v>
      </c>
      <c r="D283" s="17" t="s">
        <v>536</v>
      </c>
      <c r="E283" s="18" t="s">
        <v>634</v>
      </c>
      <c r="F283" s="19" t="n">
        <v>0</v>
      </c>
      <c r="G283" s="18" t="s">
        <v>602</v>
      </c>
      <c r="H283" s="18" t="s">
        <v>47</v>
      </c>
      <c r="I283" s="18" t="s">
        <v>604</v>
      </c>
      <c r="J283" s="19" t="n">
        <v>500000000</v>
      </c>
      <c r="K283" s="19" t="n">
        <v>400000000</v>
      </c>
      <c r="L283" s="0" t="n">
        <v>2017</v>
      </c>
      <c r="M283" s="20" t="n">
        <v>42736</v>
      </c>
      <c r="N283" s="20" t="n">
        <v>43831</v>
      </c>
      <c r="O283" s="20" t="n">
        <v>43831</v>
      </c>
      <c r="P283" s="20" t="n">
        <v>44196</v>
      </c>
      <c r="Q283" s="21" t="s">
        <v>605</v>
      </c>
      <c r="R283" s="21" t="s">
        <v>605</v>
      </c>
      <c r="S283" s="19" t="s">
        <v>606</v>
      </c>
      <c r="T283" s="21" t="s">
        <v>605</v>
      </c>
      <c r="U283" s="21" t="s">
        <v>605</v>
      </c>
      <c r="V283" s="21" t="s">
        <v>605</v>
      </c>
      <c r="W283" s="21" t="s">
        <v>605</v>
      </c>
      <c r="X283" s="21" t="s">
        <v>605</v>
      </c>
      <c r="Y283" s="21" t="s">
        <v>605</v>
      </c>
      <c r="Z283" s="21" t="s">
        <v>605</v>
      </c>
      <c r="AA283" s="20" t="n">
        <f aca="false">DATE(YEAR(O283)+1,MONTH(O283),DAY(O283))</f>
        <v>44197</v>
      </c>
      <c r="AB283" s="0" t="n">
        <f aca="false">IF(G283="Trong nước", DATEDIF(DATE(YEAR(M283),MONTH(M283),1),DATE(YEAR(N283),MONTH(N283),1),"m"), DATEDIF(DATE(L283,1,1),DATE(YEAR(N283),MONTH(N283),1),"m"))</f>
        <v>36</v>
      </c>
      <c r="AC283" s="0" t="str">
        <f aca="false">VLOOKUP(AB283,[1]Parameters!$A$2:$B$6,2,1)</f>
        <v>36-72</v>
      </c>
      <c r="AD283" s="22" t="n">
        <f aca="false">IF(J283&lt;=[1]Parameters!$Y$2,INDEX('[1]Bieu phi VCX'!$D$8:$N$33,MATCH(E283,'[1]Bieu phi VCX'!$A$8:$A$33,0),MATCH(AC283,'[1]Bieu phi VCX'!$D$7:$I$7,)),INDEX('[1]Bieu phi VCX'!$J$8:$O$33,MATCH(E283,'[1]Bieu phi VCX'!$A$8:$A$33,0),MATCH(AC283,'[1]Bieu phi VCX'!$J$7:$O$7,)))</f>
        <v>0.035</v>
      </c>
      <c r="AE283" s="22" t="n">
        <f aca="false">IF(Q283="Y",[1]Parameters!$Z$2,0)</f>
        <v>0.0005</v>
      </c>
      <c r="AF283" s="22" t="n">
        <f aca="false">IF(R283="Y", INDEX('[1]Bieu phi VCX'!$R$8:$W$33,MATCH(E283,'[1]Bieu phi VCX'!$A$8:$A$33,0),MATCH(AC283,'[1]Bieu phi VCX'!$R$7:$V$7,0)), 0)</f>
        <v>0.003</v>
      </c>
      <c r="AG283" s="19" t="n">
        <f aca="false">VLOOKUP(S283,[1]Parameters!$F$2:$G$5,2,0)</f>
        <v>0</v>
      </c>
      <c r="AH283" s="22" t="n">
        <f aca="false">IF(T283="Y", INDEX('[1]Bieu phi VCX'!$X$8:$AB$33,MATCH(E283,'[1]Bieu phi VCX'!$A$8:$A$33,0),MATCH(AC283,'[1]Bieu phi VCX'!$X$7:$AB$7,0)),0)</f>
        <v>0.0035</v>
      </c>
      <c r="AI283" s="23" t="n">
        <f aca="false">IF(U283="Y",INDEX('[1]Bieu phi VCX'!$AJ$8:$AL$33,MATCH(E283,'[1]Bieu phi VCX'!$A$8:$A$33,0),MATCH(VLOOKUP(F283,[1]Parameters!$I$2:$J$4,2),'[1]Bieu phi VCX'!$AJ$7:$AL$7,0))-AD283, 0)</f>
        <v>0.015</v>
      </c>
      <c r="AJ283" s="0" t="n">
        <f aca="false">IF(V283="Y",[1]Parameters!$AA$2,1)</f>
        <v>1.5</v>
      </c>
      <c r="AK283" s="22" t="n">
        <f aca="false">IF(W283="Y", INDEX('[1]Bieu phi VCX'!$AE$8:$AE$33,MATCH(E283,'[1]Bieu phi VCX'!$A$8:$A$33,0),0),0)</f>
        <v>0.0025</v>
      </c>
      <c r="AL283" s="22" t="n">
        <f aca="false">IF(X283="Y",IF(AB283&lt;120,IF(OR(E283='[1]Bieu phi VCX'!$A$24,E283='[1]Bieu phi VCX'!$A$25,E283='[1]Bieu phi VCX'!$A$27),0.2%,IF(OR(AND(OR(H283="SEDAN",H283="HATCHBACK"),J283&gt;[1]Parameters!$AB$2),AND(OR(H283="SEDAN",H283="HATCHBACK"),I283="GERMANY")),INDEX('[1]Bieu phi VCX'!$AF$8:$AF$33,MATCH(E283,'[1]Bieu phi VCX'!$A$8:$A$33,0),0),INDEX('[1]Bieu phi VCX'!$AG$8:$AG$33,MATCH(E283,'[1]Bieu phi VCX'!$A$8:$A$33,0),0))),INDEX('[1]Bieu phi VCX'!$AH$8:$AH$33,MATCH(E283,'[1]Bieu phi VCX'!$A$8:$A$33,0),0)),0)</f>
        <v>0.0005</v>
      </c>
      <c r="AM283" s="22" t="n">
        <f aca="false">IF(Y283="Y",IF(P283-O283&gt;[1]Parameters!$AC$2,1.5%*15/365,1.5%*(P283-O283)/365),0)</f>
        <v>0.000616438356164384</v>
      </c>
      <c r="AN283" s="24" t="n">
        <f aca="false">IF(Z283="Y",[1]Parameters!$AD$2,0)</f>
        <v>0.003</v>
      </c>
      <c r="AO283" s="25" t="n">
        <f aca="false">IF(P283&lt;=AA283,VLOOKUP(DATEDIF(O283,P283,"m"),[1]Parameters!$L$2:$M$6,2,1),(DATEDIF(O283,P283,"m")+1)/12)</f>
        <v>1</v>
      </c>
      <c r="AP283" s="26" t="n">
        <f aca="false">(AJ283*(SUM(AD283,AE283,AF283,AH283,AI283,AK283,AL283,AN283)*K283+AG283)+AM283*K283)*AO283</f>
        <v>38046575.3424658</v>
      </c>
      <c r="AQ283" s="27" t="s">
        <v>607</v>
      </c>
    </row>
    <row r="284" customFormat="false" ht="13.8" hidden="false" customHeight="false" outlineLevel="0" collapsed="false">
      <c r="A284" s="17"/>
      <c r="B284" s="17" t="s">
        <v>609</v>
      </c>
      <c r="C284" s="0" t="s">
        <v>520</v>
      </c>
      <c r="D284" s="17" t="s">
        <v>536</v>
      </c>
      <c r="E284" s="18" t="s">
        <v>634</v>
      </c>
      <c r="F284" s="19" t="n">
        <v>0</v>
      </c>
      <c r="G284" s="18" t="s">
        <v>602</v>
      </c>
      <c r="H284" s="18" t="s">
        <v>47</v>
      </c>
      <c r="I284" s="18" t="s">
        <v>604</v>
      </c>
      <c r="J284" s="19" t="n">
        <v>450000000</v>
      </c>
      <c r="K284" s="19" t="n">
        <v>400000000</v>
      </c>
      <c r="L284" s="0" t="n">
        <v>2014</v>
      </c>
      <c r="M284" s="20" t="n">
        <v>41640</v>
      </c>
      <c r="N284" s="20" t="n">
        <v>43831</v>
      </c>
      <c r="O284" s="20" t="n">
        <v>43831</v>
      </c>
      <c r="P284" s="20" t="n">
        <v>44196</v>
      </c>
      <c r="Q284" s="21" t="s">
        <v>605</v>
      </c>
      <c r="R284" s="21" t="s">
        <v>605</v>
      </c>
      <c r="S284" s="19" t="s">
        <v>606</v>
      </c>
      <c r="T284" s="21" t="s">
        <v>605</v>
      </c>
      <c r="U284" s="21" t="s">
        <v>605</v>
      </c>
      <c r="V284" s="21" t="s">
        <v>605</v>
      </c>
      <c r="W284" s="21" t="s">
        <v>605</v>
      </c>
      <c r="X284" s="21" t="s">
        <v>605</v>
      </c>
      <c r="Y284" s="21" t="s">
        <v>605</v>
      </c>
      <c r="Z284" s="21" t="s">
        <v>605</v>
      </c>
      <c r="AA284" s="20" t="n">
        <f aca="false">DATE(YEAR(O284)+1,MONTH(O284),DAY(O284))</f>
        <v>44197</v>
      </c>
      <c r="AB284" s="0" t="n">
        <f aca="false">IF(G284="Trong nước", DATEDIF(DATE(YEAR(M284),MONTH(M284),1),DATE(YEAR(N284),MONTH(N284),1),"m"), DATEDIF(DATE(L284,1,1),DATE(YEAR(N284),MONTH(N284),1),"m"))</f>
        <v>72</v>
      </c>
      <c r="AC284" s="0" t="str">
        <f aca="false">VLOOKUP(AB284,[1]Parameters!$A$2:$B$6,2,1)</f>
        <v>72-120</v>
      </c>
      <c r="AD284" s="22" t="n">
        <f aca="false">IF(J284&lt;=[1]Parameters!$Y$2,INDEX('[1]Bieu phi VCX'!$D$8:$N$33,MATCH(E284,'[1]Bieu phi VCX'!$A$8:$A$33,0),MATCH(AC284,'[1]Bieu phi VCX'!$D$7:$I$7,)),INDEX('[1]Bieu phi VCX'!$J$8:$O$33,MATCH(E284,'[1]Bieu phi VCX'!$A$8:$A$33,0),MATCH(AC284,'[1]Bieu phi VCX'!$J$7:$O$7,)))</f>
        <v>0.05</v>
      </c>
      <c r="AE284" s="22" t="n">
        <f aca="false">IF(Q284="Y",[1]Parameters!$Z$2,0)</f>
        <v>0.0005</v>
      </c>
      <c r="AF284" s="22" t="n">
        <f aca="false">IF(R284="Y", INDEX('[1]Bieu phi VCX'!$R$8:$W$33,MATCH(E284,'[1]Bieu phi VCX'!$A$8:$A$33,0),MATCH(AC284,'[1]Bieu phi VCX'!$R$7:$V$7,0)), 0)</f>
        <v>0.004</v>
      </c>
      <c r="AG284" s="19" t="n">
        <f aca="false">VLOOKUP(S284,[1]Parameters!$F$2:$G$5,2,0)</f>
        <v>0</v>
      </c>
      <c r="AH284" s="22" t="n">
        <f aca="false">IF(T284="Y", INDEX('[1]Bieu phi VCX'!$X$8:$AB$33,MATCH(E284,'[1]Bieu phi VCX'!$A$8:$A$33,0),MATCH(AC284,'[1]Bieu phi VCX'!$X$7:$AB$7,0)),0)</f>
        <v>0.0045</v>
      </c>
      <c r="AI284" s="23" t="n">
        <f aca="false">IF(U284="Y",INDEX('[1]Bieu phi VCX'!$AJ$8:$AL$33,MATCH(E284,'[1]Bieu phi VCX'!$A$8:$A$33,0),MATCH(VLOOKUP(F284,[1]Parameters!$I$2:$J$4,2),'[1]Bieu phi VCX'!$AJ$7:$AL$7,0))-AD284, 0)</f>
        <v>0</v>
      </c>
      <c r="AJ284" s="0" t="n">
        <f aca="false">IF(V284="Y",[1]Parameters!$AA$2,1)</f>
        <v>1.5</v>
      </c>
      <c r="AK284" s="22" t="n">
        <f aca="false">IF(W284="Y", INDEX('[1]Bieu phi VCX'!$AE$8:$AE$33,MATCH(E284,'[1]Bieu phi VCX'!$A$8:$A$33,0),0),0)</f>
        <v>0.0025</v>
      </c>
      <c r="AL284" s="22" t="n">
        <f aca="false">IF(X284="Y",IF(AB284&lt;120,IF(OR(E284='[1]Bieu phi VCX'!$A$24,E284='[1]Bieu phi VCX'!$A$25,E284='[1]Bieu phi VCX'!$A$27),0.2%,IF(OR(AND(OR(H284="SEDAN",H284="HATCHBACK"),J284&gt;[1]Parameters!$AB$2),AND(OR(H284="SEDAN",H284="HATCHBACK"),I284="GERMANY")),INDEX('[1]Bieu phi VCX'!$AF$8:$AF$33,MATCH(E284,'[1]Bieu phi VCX'!$A$8:$A$33,0),0),INDEX('[1]Bieu phi VCX'!$AG$8:$AG$33,MATCH(E284,'[1]Bieu phi VCX'!$A$8:$A$33,0),0))),INDEX('[1]Bieu phi VCX'!$AH$8:$AH$33,MATCH(E284,'[1]Bieu phi VCX'!$A$8:$A$33,0),0)),0)</f>
        <v>0.0005</v>
      </c>
      <c r="AM284" s="22" t="n">
        <f aca="false">IF(Y284="Y",IF(P284-O284&gt;[1]Parameters!$AC$2,1.5%*15/365,1.5%*(P284-O284)/365),0)</f>
        <v>0.000616438356164384</v>
      </c>
      <c r="AN284" s="24" t="n">
        <f aca="false">IF(Z284="Y",[1]Parameters!$AD$2,0)</f>
        <v>0.003</v>
      </c>
      <c r="AO284" s="25" t="n">
        <f aca="false">IF(P284&lt;=AA284,VLOOKUP(DATEDIF(O284,P284,"m"),[1]Parameters!$L$2:$M$6,2,1),(DATEDIF(O284,P284,"m")+1)/12)</f>
        <v>1</v>
      </c>
      <c r="AP284" s="26" t="n">
        <f aca="false">(AJ284*(SUM(AD284,AE284,AF284,AH284,AI284,AK284,AL284,AN284)*K284+AG284)+AM284*K284)*AO284</f>
        <v>39246575.3424658</v>
      </c>
      <c r="AQ284" s="27" t="s">
        <v>607</v>
      </c>
    </row>
    <row r="285" customFormat="false" ht="13.8" hidden="false" customHeight="false" outlineLevel="0" collapsed="false">
      <c r="A285" s="17"/>
      <c r="B285" s="17" t="s">
        <v>610</v>
      </c>
      <c r="C285" s="0" t="s">
        <v>520</v>
      </c>
      <c r="D285" s="17" t="s">
        <v>536</v>
      </c>
      <c r="E285" s="18" t="s">
        <v>634</v>
      </c>
      <c r="F285" s="19" t="n">
        <v>0</v>
      </c>
      <c r="G285" s="18" t="s">
        <v>602</v>
      </c>
      <c r="H285" s="18" t="s">
        <v>47</v>
      </c>
      <c r="I285" s="18" t="s">
        <v>604</v>
      </c>
      <c r="J285" s="19" t="n">
        <v>600000000</v>
      </c>
      <c r="K285" s="19" t="n">
        <v>400000000</v>
      </c>
      <c r="L285" s="0" t="n">
        <v>2010</v>
      </c>
      <c r="M285" s="20" t="n">
        <v>40179</v>
      </c>
      <c r="N285" s="20" t="n">
        <v>43831</v>
      </c>
      <c r="O285" s="20" t="n">
        <v>43831</v>
      </c>
      <c r="P285" s="20" t="n">
        <v>44196</v>
      </c>
      <c r="Q285" s="21" t="s">
        <v>605</v>
      </c>
      <c r="R285" s="21" t="s">
        <v>605</v>
      </c>
      <c r="S285" s="19" t="s">
        <v>606</v>
      </c>
      <c r="T285" s="21" t="s">
        <v>605</v>
      </c>
      <c r="U285" s="21" t="s">
        <v>605</v>
      </c>
      <c r="V285" s="21" t="s">
        <v>605</v>
      </c>
      <c r="W285" s="21" t="s">
        <v>605</v>
      </c>
      <c r="X285" s="21" t="s">
        <v>605</v>
      </c>
      <c r="Y285" s="21" t="s">
        <v>605</v>
      </c>
      <c r="Z285" s="21" t="s">
        <v>605</v>
      </c>
      <c r="AA285" s="20" t="n">
        <f aca="false">DATE(YEAR(O285)+1,MONTH(O285),DAY(O285))</f>
        <v>44197</v>
      </c>
      <c r="AB285" s="0" t="n">
        <f aca="false">IF(G285="Trong nước", DATEDIF(DATE(YEAR(M285),MONTH(M285),1),DATE(YEAR(N285),MONTH(N285),1),"m"), DATEDIF(DATE(L285,1,1),DATE(YEAR(N285),MONTH(N285),1),"m"))</f>
        <v>120</v>
      </c>
      <c r="AC285" s="0" t="str">
        <f aca="false">VLOOKUP(AB285,[1]Parameters!$A$2:$B$6,2,1)</f>
        <v>&gt;=120</v>
      </c>
      <c r="AD285" s="22" t="n">
        <f aca="false">IF(J285&lt;=[1]Parameters!$Y$2,INDEX('[1]Bieu phi VCX'!$D$8:$N$33,MATCH(E285,'[1]Bieu phi VCX'!$A$8:$A$33,0),MATCH(AC285,'[1]Bieu phi VCX'!$D$7:$I$7,)),INDEX('[1]Bieu phi VCX'!$J$8:$O$33,MATCH(E285,'[1]Bieu phi VCX'!$A$8:$A$33,0),MATCH(AC285,'[1]Bieu phi VCX'!$J$7:$O$7,)))</f>
        <v>0.055</v>
      </c>
      <c r="AE285" s="22" t="n">
        <f aca="false">IF(Q285="Y",[1]Parameters!$Z$2,0)</f>
        <v>0.0005</v>
      </c>
      <c r="AF285" s="22" t="n">
        <f aca="false">IF(R285="Y", INDEX('[1]Bieu phi VCX'!$R$8:$W$33,MATCH(E285,'[1]Bieu phi VCX'!$A$8:$A$33,0),MATCH(AC285,'[1]Bieu phi VCX'!$R$7:$V$7,0)), 0)</f>
        <v>0.005</v>
      </c>
      <c r="AG285" s="19" t="n">
        <f aca="false">VLOOKUP(S285,[1]Parameters!$F$2:$G$5,2,0)</f>
        <v>0</v>
      </c>
      <c r="AH285" s="22" t="n">
        <f aca="false">IF(T285="Y", INDEX('[1]Bieu phi VCX'!$X$8:$AB$33,MATCH(E285,'[1]Bieu phi VCX'!$A$8:$A$33,0),MATCH(AC285,'[1]Bieu phi VCX'!$X$7:$AB$7,0)),0)</f>
        <v>0.0055</v>
      </c>
      <c r="AI285" s="23" t="n">
        <f aca="false">IF(U285="Y",INDEX('[1]Bieu phi VCX'!$AJ$8:$AL$33,MATCH(E285,'[1]Bieu phi VCX'!$A$8:$A$33,0),MATCH(VLOOKUP(F285,[1]Parameters!$I$2:$J$4,2),'[1]Bieu phi VCX'!$AJ$7:$AL$7,0))-AD285, 0)</f>
        <v>-0.005</v>
      </c>
      <c r="AJ285" s="0" t="n">
        <f aca="false">IF(V285="Y",[1]Parameters!$AA$2,1)</f>
        <v>1.5</v>
      </c>
      <c r="AK285" s="22" t="n">
        <f aca="false">IF(W285="Y", INDEX('[1]Bieu phi VCX'!$AE$8:$AE$33,MATCH(E285,'[1]Bieu phi VCX'!$A$8:$A$33,0),0),0)</f>
        <v>0.0025</v>
      </c>
      <c r="AL285" s="22" t="n">
        <f aca="false">IF(X285="Y",IF(AB285&lt;120,IF(OR(E285='[1]Bieu phi VCX'!$A$24,E285='[1]Bieu phi VCX'!$A$25,E285='[1]Bieu phi VCX'!$A$27),0.2%,IF(OR(AND(OR(H285="SEDAN",H285="HATCHBACK"),J285&gt;[1]Parameters!$AB$2),AND(OR(H285="SEDAN",H285="HATCHBACK"),I285="GERMANY")),INDEX('[1]Bieu phi VCX'!$AF$8:$AF$33,MATCH(E285,'[1]Bieu phi VCX'!$A$8:$A$33,0),0),INDEX('[1]Bieu phi VCX'!$AG$8:$AG$33,MATCH(E285,'[1]Bieu phi VCX'!$A$8:$A$33,0),0))),INDEX('[1]Bieu phi VCX'!$AH$8:$AH$33,MATCH(E285,'[1]Bieu phi VCX'!$A$8:$A$33,0),0)),0)</f>
        <v>0.0015</v>
      </c>
      <c r="AM285" s="22" t="n">
        <f aca="false">IF(Y285="Y",IF(P285-O285&gt;[1]Parameters!$AC$2,1.5%*15/365,1.5%*(P285-O285)/365),0)</f>
        <v>0.000616438356164384</v>
      </c>
      <c r="AN285" s="24" t="n">
        <f aca="false">IF(Z285="Y",[1]Parameters!$AD$2,0)</f>
        <v>0.003</v>
      </c>
      <c r="AO285" s="25" t="n">
        <f aca="false">IF(P285&lt;=AA285,VLOOKUP(DATEDIF(O285,P285,"m"),[1]Parameters!$L$2:$M$6,2,1),(DATEDIF(O285,P285,"m")+1)/12)</f>
        <v>1</v>
      </c>
      <c r="AP285" s="26" t="n">
        <f aca="false">(AJ285*(SUM(AD285,AE285,AF285,AH285,AI285,AK285,AL285,AN285)*K285+AG285)+AM285*K285)*AO285</f>
        <v>41046575.3424658</v>
      </c>
      <c r="AQ285" s="27" t="s">
        <v>607</v>
      </c>
    </row>
    <row r="286" customFormat="false" ht="13.8" hidden="false" customHeight="false" outlineLevel="0" collapsed="false">
      <c r="A286" s="17"/>
      <c r="B286" s="17" t="s">
        <v>611</v>
      </c>
      <c r="C286" s="0" t="s">
        <v>520</v>
      </c>
      <c r="D286" s="17" t="s">
        <v>536</v>
      </c>
      <c r="E286" s="18" t="s">
        <v>634</v>
      </c>
      <c r="F286" s="19" t="n">
        <v>0</v>
      </c>
      <c r="G286" s="18" t="s">
        <v>602</v>
      </c>
      <c r="H286" s="18" t="s">
        <v>47</v>
      </c>
      <c r="I286" s="18" t="s">
        <v>604</v>
      </c>
      <c r="J286" s="19" t="n">
        <v>600000000</v>
      </c>
      <c r="K286" s="19" t="n">
        <v>400000000</v>
      </c>
      <c r="L286" s="0" t="n">
        <v>2005</v>
      </c>
      <c r="M286" s="20" t="n">
        <v>38353</v>
      </c>
      <c r="N286" s="20" t="n">
        <v>43831</v>
      </c>
      <c r="O286" s="20" t="n">
        <v>43831</v>
      </c>
      <c r="P286" s="20" t="n">
        <v>44196</v>
      </c>
      <c r="Q286" s="21" t="s">
        <v>605</v>
      </c>
      <c r="R286" s="21" t="s">
        <v>605</v>
      </c>
      <c r="S286" s="19" t="n">
        <v>9000000</v>
      </c>
      <c r="T286" s="21" t="s">
        <v>605</v>
      </c>
      <c r="U286" s="21" t="s">
        <v>605</v>
      </c>
      <c r="V286" s="21" t="s">
        <v>605</v>
      </c>
      <c r="W286" s="21" t="s">
        <v>605</v>
      </c>
      <c r="X286" s="21" t="s">
        <v>605</v>
      </c>
      <c r="Y286" s="21" t="s">
        <v>605</v>
      </c>
      <c r="Z286" s="21" t="s">
        <v>605</v>
      </c>
      <c r="AA286" s="20" t="n">
        <f aca="false">DATE(YEAR(O286)+1,MONTH(O286),DAY(O286))</f>
        <v>44197</v>
      </c>
      <c r="AB286" s="0" t="n">
        <f aca="false">IF(G286="Trong nước", DATEDIF(DATE(YEAR(M286),MONTH(M286),1),DATE(YEAR(N286),MONTH(N286),1),"m"), DATEDIF(DATE(L286,1,1),DATE(YEAR(N286),MONTH(N286),1),"m"))</f>
        <v>180</v>
      </c>
      <c r="AC286" s="0" t="str">
        <f aca="false">VLOOKUP(AB286,[1]Parameters!$A$2:$B$7,2,1)</f>
        <v>&gt;=180</v>
      </c>
      <c r="AD286" s="22" t="n">
        <f aca="false">IF(J286&lt;=[1]Parameters!$Y$2,INDEX('[1]Bieu phi VCX'!$D$8:$N$33,MATCH(E286,'[1]Bieu phi VCX'!$A$8:$A$33,0),MATCH(AC286,'[1]Bieu phi VCX'!$D$7:$I$7,)),INDEX('[1]Bieu phi VCX'!$J$8:$O$33,MATCH(E286,'[1]Bieu phi VCX'!$A$8:$A$33,0),MATCH(AC286,'[1]Bieu phi VCX'!$J$7:$O$7,)))</f>
        <v>0.055</v>
      </c>
      <c r="AE286" s="22" t="n">
        <f aca="false">IF(Q286="Y",[1]Parameters!$Z$2,0)</f>
        <v>0.0005</v>
      </c>
      <c r="AF286" s="22" t="n">
        <f aca="false">IF(R286="Y", INDEX('[1]Bieu phi VCX'!$R$8:$W$33,MATCH(E286,'[1]Bieu phi VCX'!$A$8:$A$33,0),MATCH(AC286,'[1]Bieu phi VCX'!$R$7:$W$7,0)), 0)</f>
        <v>0.006</v>
      </c>
      <c r="AG286" s="19" t="n">
        <f aca="false">VLOOKUP(S286,[1]Parameters!$F$2:$G$5,2,0)</f>
        <v>1400000</v>
      </c>
      <c r="AH286" s="22" t="n">
        <f aca="false">IF(T286="Y", INDEX('[1]Bieu phi VCX'!$X$8:$AC$33,MATCH(E286,'[1]Bieu phi VCX'!$A$8:$A$33,0),MATCH(AC286,'[1]Bieu phi VCX'!$X$7:$AC$7,0)),0)</f>
        <v>0.0055</v>
      </c>
      <c r="AI286" s="23" t="n">
        <f aca="false">IF(U286="Y",INDEX('[1]Bieu phi VCX'!$AJ$8:$AL$33,MATCH(E286,'[1]Bieu phi VCX'!$A$8:$A$33,0),MATCH(VLOOKUP(F286,[1]Parameters!$I$2:$J$4,2),'[1]Bieu phi VCX'!$AJ$7:$AL$7,0))-AD286, 0)</f>
        <v>-0.005</v>
      </c>
      <c r="AJ286" s="0" t="n">
        <f aca="false">IF(V286="Y",[1]Parameters!$AA$2,1)</f>
        <v>1.5</v>
      </c>
      <c r="AK286" s="22" t="n">
        <f aca="false">IF(W286="Y", INDEX('[1]Bieu phi VCX'!$AE$8:$AE$33,MATCH(E286,'[1]Bieu phi VCX'!$A$8:$A$33,0),0),0)</f>
        <v>0.0025</v>
      </c>
      <c r="AL286" s="22" t="n">
        <f aca="false">IF(X286="Y",IF(AB286&lt;120,IF(OR(E286='[1]Bieu phi VCX'!$A$24,E286='[1]Bieu phi VCX'!$A$25,E286='[1]Bieu phi VCX'!$A$27),0.2%,IF(OR(AND(OR(H286="SEDAN",H286="HATCHBACK"),J286&gt;[1]Parameters!$AB$2),AND(OR(H286="SEDAN",H286="HATCHBACK"),I286="GERMANY")),INDEX('[1]Bieu phi VCX'!$AF$8:$AF$33,MATCH(E286,'[1]Bieu phi VCX'!$A$8:$A$33,0),0),INDEX('[1]Bieu phi VCX'!$AG$8:$AG$33,MATCH(E286,'[1]Bieu phi VCX'!$A$8:$A$33,0),0))),INDEX('[1]Bieu phi VCX'!$AH$8:$AH$33,MATCH(E286,'[1]Bieu phi VCX'!$A$8:$A$33,0),0)),0)</f>
        <v>0.0015</v>
      </c>
      <c r="AM286" s="22" t="n">
        <f aca="false">IF(Y286="Y",IF(P286-O286&gt;[1]Parameters!$AC$2,1.5%*15/365,1.5%*(P286-O286)/365),0)</f>
        <v>0.000616438356164384</v>
      </c>
      <c r="AN286" s="24" t="n">
        <f aca="false">IF(Z286="Y",[1]Parameters!$AD$2,0)</f>
        <v>0.003</v>
      </c>
      <c r="AO286" s="25" t="n">
        <f aca="false">IF(P286&lt;=AA286,VLOOKUP(DATEDIF(O286,P286,"m"),[1]Parameters!$L$2:$M$6,2,1),(DATEDIF(O286,P286,"m")+1)/12)</f>
        <v>1</v>
      </c>
      <c r="AP286" s="26" t="n">
        <f aca="false">(AJ286*(SUM(AD286,AE286,AF286,AH286,AI286,AK286,AL286,AN286)*K286+AG286)+AM286*K286)*AO286</f>
        <v>43746575.3424658</v>
      </c>
      <c r="AQ286" s="27" t="s">
        <v>607</v>
      </c>
    </row>
    <row r="287" customFormat="false" ht="13.8" hidden="false" customHeight="false" outlineLevel="0" collapsed="false">
      <c r="A287" s="17" t="s">
        <v>599</v>
      </c>
      <c r="B287" s="17" t="s">
        <v>600</v>
      </c>
      <c r="C287" s="0" t="s">
        <v>520</v>
      </c>
      <c r="D287" s="17" t="s">
        <v>528</v>
      </c>
      <c r="E287" s="18" t="s">
        <v>635</v>
      </c>
      <c r="F287" s="19" t="n">
        <v>0</v>
      </c>
      <c r="G287" s="18" t="s">
        <v>602</v>
      </c>
      <c r="H287" s="18" t="s">
        <v>47</v>
      </c>
      <c r="I287" s="18" t="s">
        <v>604</v>
      </c>
      <c r="J287" s="19" t="n">
        <v>390000000</v>
      </c>
      <c r="K287" s="19" t="n">
        <v>100000000</v>
      </c>
      <c r="L287" s="0" t="n">
        <v>2020</v>
      </c>
      <c r="M287" s="20" t="n">
        <v>43831</v>
      </c>
      <c r="N287" s="20" t="n">
        <v>43831</v>
      </c>
      <c r="O287" s="20" t="n">
        <v>43831</v>
      </c>
      <c r="P287" s="20" t="n">
        <v>44196</v>
      </c>
      <c r="Q287" s="21" t="s">
        <v>605</v>
      </c>
      <c r="R287" s="21" t="s">
        <v>605</v>
      </c>
      <c r="S287" s="19" t="s">
        <v>606</v>
      </c>
      <c r="T287" s="21" t="s">
        <v>605</v>
      </c>
      <c r="U287" s="21" t="s">
        <v>605</v>
      </c>
      <c r="V287" s="21" t="s">
        <v>605</v>
      </c>
      <c r="W287" s="21" t="s">
        <v>605</v>
      </c>
      <c r="X287" s="21" t="s">
        <v>605</v>
      </c>
      <c r="Y287" s="21" t="s">
        <v>605</v>
      </c>
      <c r="Z287" s="21" t="s">
        <v>605</v>
      </c>
      <c r="AA287" s="20" t="n">
        <f aca="false">DATE(YEAR(O287)+1,MONTH(O287),DAY(O287))</f>
        <v>44197</v>
      </c>
      <c r="AB287" s="0" t="n">
        <f aca="false">IF(G287="Trong nước", DATEDIF(DATE(YEAR(M287),MONTH(M287),1),DATE(YEAR(N287),MONTH(N287),1),"m"), DATEDIF(DATE(L287,1,1),DATE(YEAR(N287),MONTH(N287),1),"m"))</f>
        <v>0</v>
      </c>
      <c r="AC287" s="0" t="str">
        <f aca="false">VLOOKUP(AB287,[1]Parameters!$A$2:$B$6,2,1)</f>
        <v>&lt;6</v>
      </c>
      <c r="AD287" s="22" t="n">
        <f aca="false">IF(J287&lt;=[1]Parameters!$Y$2,INDEX('[1]Bieu phi VCX'!$D$8:$N$33,MATCH(E287,'[1]Bieu phi VCX'!$A$8:$A$33,0),MATCH(AC287,'[1]Bieu phi VCX'!$D$7:$I$7,)),INDEX('[1]Bieu phi VCX'!$J$8:$O$33,MATCH(E287,'[1]Bieu phi VCX'!$A$8:$A$33,0),MATCH(AC287,'[1]Bieu phi VCX'!$J$7:$O$7,)))</f>
        <v>0.0352</v>
      </c>
      <c r="AE287" s="22" t="n">
        <f aca="false">IF(Q287="Y",[1]Parameters!$Z$2,0)</f>
        <v>0.0005</v>
      </c>
      <c r="AF287" s="22" t="n">
        <f aca="false">IF(R287="Y", INDEX('[1]Bieu phi VCX'!$R$8:$W$33,MATCH(E287,'[1]Bieu phi VCX'!$A$8:$A$33,0),MATCH(AC287,'[1]Bieu phi VCX'!$R$7:$V$7,0)), 0)</f>
        <v>0</v>
      </c>
      <c r="AG287" s="19" t="n">
        <f aca="false">VLOOKUP(S287,[1]Parameters!$F$2:$G$5,2,0)</f>
        <v>0</v>
      </c>
      <c r="AH287" s="22" t="n">
        <f aca="false">IF(T287="Y", INDEX('[1]Bieu phi VCX'!$X$8:$AB$33,MATCH(E287,'[1]Bieu phi VCX'!$A$8:$A$33,0),MATCH(AC287,'[1]Bieu phi VCX'!$X$7:$AB$7,0)),0)</f>
        <v>0.0025</v>
      </c>
      <c r="AI287" s="23" t="n">
        <f aca="false">IF(U287="Y",INDEX('[1]Bieu phi VCX'!$AJ$8:$AL$33,MATCH(E287,'[1]Bieu phi VCX'!$A$8:$A$33,0),MATCH(VLOOKUP(F287,[1]Parameters!$I$2:$J$4,2),'[1]Bieu phi VCX'!$AJ$7:$AL$7,0))-AD287, 0)</f>
        <v>0.0148</v>
      </c>
      <c r="AJ287" s="0" t="n">
        <f aca="false">IF(V287="Y",[1]Parameters!$AA$2,1)</f>
        <v>1.5</v>
      </c>
      <c r="AK287" s="22" t="n">
        <f aca="false">IF(W287="Y", INDEX('[1]Bieu phi VCX'!$AE$8:$AE$33,MATCH(E287,'[1]Bieu phi VCX'!$A$8:$A$33,0),0),0)</f>
        <v>0.0025</v>
      </c>
      <c r="AL287" s="22" t="n">
        <f aca="false">IF(X287="Y",IF(AB287&lt;120,IF(OR(E287='[1]Bieu phi VCX'!$A$24,E287='[1]Bieu phi VCX'!$A$25,E287='[1]Bieu phi VCX'!$A$27),0.2%,IF(OR(AND(OR(H287="SEDAN",H287="HATCHBACK"),J287&gt;[1]Parameters!$AB$2),AND(OR(H287="SEDAN",H287="HATCHBACK"),I287="GERMANY")),INDEX('[1]Bieu phi VCX'!$AF$8:$AF$33,MATCH(E287,'[1]Bieu phi VCX'!$A$8:$A$33,0),0),INDEX('[1]Bieu phi VCX'!$AG$8:$AG$33,MATCH(E287,'[1]Bieu phi VCX'!$A$8:$A$33,0),0))),INDEX('[1]Bieu phi VCX'!$AH$8:$AH$33,MATCH(E287,'[1]Bieu phi VCX'!$A$8:$A$33,0),0)),0)</f>
        <v>0.002</v>
      </c>
      <c r="AM287" s="22" t="n">
        <f aca="false">IF(Y287="Y",IF(P287-O287&gt;[1]Parameters!$AC$2,1.5%*15/365,1.5%*(P287-O287)/365),0)</f>
        <v>0.000616438356164384</v>
      </c>
      <c r="AN287" s="24" t="n">
        <f aca="false">IF(Z287="Y",[1]Parameters!$AD$2,0)</f>
        <v>0.003</v>
      </c>
      <c r="AO287" s="25" t="n">
        <f aca="false">IF(P287&lt;=AA287,VLOOKUP(DATEDIF(O287,P287,"m"),[1]Parameters!$L$2:$M$6,2,1),(DATEDIF(O287,P287,"m")+1)/12)</f>
        <v>1</v>
      </c>
      <c r="AP287" s="26" t="n">
        <f aca="false">(AJ287*(SUM(AD287,AE287,AF287,AH287,AI287,AK287,AL287,AN287)*K287+AG287)+AM287*K287)*AO287</f>
        <v>9136643.83561644</v>
      </c>
      <c r="AQ287" s="27" t="s">
        <v>607</v>
      </c>
    </row>
    <row r="288" customFormat="false" ht="13.8" hidden="false" customHeight="false" outlineLevel="0" collapsed="false">
      <c r="A288" s="17"/>
      <c r="B288" s="17" t="s">
        <v>608</v>
      </c>
      <c r="C288" s="0" t="s">
        <v>520</v>
      </c>
      <c r="D288" s="17" t="s">
        <v>528</v>
      </c>
      <c r="E288" s="18" t="s">
        <v>635</v>
      </c>
      <c r="F288" s="19" t="n">
        <v>0</v>
      </c>
      <c r="G288" s="18" t="s">
        <v>602</v>
      </c>
      <c r="H288" s="18" t="s">
        <v>47</v>
      </c>
      <c r="I288" s="18" t="s">
        <v>604</v>
      </c>
      <c r="J288" s="19" t="n">
        <v>390000000</v>
      </c>
      <c r="K288" s="19" t="n">
        <v>100000000</v>
      </c>
      <c r="L288" s="0" t="n">
        <v>2017</v>
      </c>
      <c r="M288" s="20" t="n">
        <v>42736</v>
      </c>
      <c r="N288" s="20" t="n">
        <v>43831</v>
      </c>
      <c r="O288" s="20" t="n">
        <v>43831</v>
      </c>
      <c r="P288" s="20" t="n">
        <v>44196</v>
      </c>
      <c r="Q288" s="21" t="s">
        <v>605</v>
      </c>
      <c r="R288" s="21" t="s">
        <v>605</v>
      </c>
      <c r="S288" s="19" t="s">
        <v>606</v>
      </c>
      <c r="T288" s="21" t="s">
        <v>605</v>
      </c>
      <c r="U288" s="21" t="s">
        <v>605</v>
      </c>
      <c r="V288" s="21" t="s">
        <v>605</v>
      </c>
      <c r="W288" s="21" t="s">
        <v>605</v>
      </c>
      <c r="X288" s="21" t="s">
        <v>605</v>
      </c>
      <c r="Y288" s="21" t="s">
        <v>605</v>
      </c>
      <c r="Z288" s="21" t="s">
        <v>605</v>
      </c>
      <c r="AA288" s="20" t="n">
        <f aca="false">DATE(YEAR(O288)+1,MONTH(O288),DAY(O288))</f>
        <v>44197</v>
      </c>
      <c r="AB288" s="0" t="n">
        <f aca="false">IF(G288="Trong nước", DATEDIF(DATE(YEAR(M288),MONTH(M288),1),DATE(YEAR(N288),MONTH(N288),1),"m"), DATEDIF(DATE(L288,1,1),DATE(YEAR(N288),MONTH(N288),1),"m"))</f>
        <v>36</v>
      </c>
      <c r="AC288" s="0" t="str">
        <f aca="false">VLOOKUP(AB288,[1]Parameters!$A$2:$B$6,2,1)</f>
        <v>36-72</v>
      </c>
      <c r="AD288" s="22" t="n">
        <f aca="false">IF(J288&lt;=[1]Parameters!$Y$2,INDEX('[1]Bieu phi VCX'!$D$8:$N$33,MATCH(E288,'[1]Bieu phi VCX'!$A$8:$A$33,0),MATCH(AC288,'[1]Bieu phi VCX'!$D$7:$I$7,)),INDEX('[1]Bieu phi VCX'!$J$8:$O$33,MATCH(E288,'[1]Bieu phi VCX'!$A$8:$A$33,0),MATCH(AC288,'[1]Bieu phi VCX'!$J$7:$O$7,)))</f>
        <v>0.038</v>
      </c>
      <c r="AE288" s="22" t="n">
        <f aca="false">IF(Q288="Y",[1]Parameters!$Z$2,0)</f>
        <v>0.0005</v>
      </c>
      <c r="AF288" s="22" t="n">
        <f aca="false">IF(R288="Y", INDEX('[1]Bieu phi VCX'!$R$8:$W$33,MATCH(E288,'[1]Bieu phi VCX'!$A$8:$A$33,0),MATCH(AC288,'[1]Bieu phi VCX'!$R$7:$V$7,0)), 0)</f>
        <v>0.004</v>
      </c>
      <c r="AG288" s="19" t="n">
        <f aca="false">VLOOKUP(S288,[1]Parameters!$F$2:$G$5,2,0)</f>
        <v>0</v>
      </c>
      <c r="AH288" s="22" t="n">
        <f aca="false">IF(T288="Y", INDEX('[1]Bieu phi VCX'!$X$8:$AB$33,MATCH(E288,'[1]Bieu phi VCX'!$A$8:$A$33,0),MATCH(AC288,'[1]Bieu phi VCX'!$X$7:$AB$7,0)),0)</f>
        <v>0.0035</v>
      </c>
      <c r="AI288" s="23" t="n">
        <f aca="false">IF(U288="Y",INDEX('[1]Bieu phi VCX'!$AJ$8:$AL$33,MATCH(E288,'[1]Bieu phi VCX'!$A$8:$A$33,0),MATCH(VLOOKUP(F288,[1]Parameters!$I$2:$J$4,2),'[1]Bieu phi VCX'!$AJ$7:$AL$7,0))-AD288, 0)</f>
        <v>0.012</v>
      </c>
      <c r="AJ288" s="0" t="n">
        <f aca="false">IF(V288="Y",[1]Parameters!$AA$2,1)</f>
        <v>1.5</v>
      </c>
      <c r="AK288" s="22" t="n">
        <f aca="false">IF(W288="Y", INDEX('[1]Bieu phi VCX'!$AE$8:$AE$33,MATCH(E288,'[1]Bieu phi VCX'!$A$8:$A$33,0),0),0)</f>
        <v>0.0025</v>
      </c>
      <c r="AL288" s="22" t="n">
        <f aca="false">IF(X288="Y",IF(AB288&lt;120,IF(OR(E288='[1]Bieu phi VCX'!$A$24,E288='[1]Bieu phi VCX'!$A$25,E288='[1]Bieu phi VCX'!$A$27),0.2%,IF(OR(AND(OR(H288="SEDAN",H288="HATCHBACK"),J288&gt;[1]Parameters!$AB$2),AND(OR(H288="SEDAN",H288="HATCHBACK"),I288="GERMANY")),INDEX('[1]Bieu phi VCX'!$AF$8:$AF$33,MATCH(E288,'[1]Bieu phi VCX'!$A$8:$A$33,0),0),INDEX('[1]Bieu phi VCX'!$AG$8:$AG$33,MATCH(E288,'[1]Bieu phi VCX'!$A$8:$A$33,0),0))),INDEX('[1]Bieu phi VCX'!$AH$8:$AH$33,MATCH(E288,'[1]Bieu phi VCX'!$A$8:$A$33,0),0)),0)</f>
        <v>0.002</v>
      </c>
      <c r="AM288" s="22" t="n">
        <f aca="false">IF(Y288="Y",IF(P288-O288&gt;[1]Parameters!$AC$2,1.5%*15/365,1.5%*(P288-O288)/365),0)</f>
        <v>0.000616438356164384</v>
      </c>
      <c r="AN288" s="24" t="n">
        <f aca="false">IF(Z288="Y",[1]Parameters!$AD$2,0)</f>
        <v>0.003</v>
      </c>
      <c r="AO288" s="25" t="n">
        <f aca="false">IF(P288&lt;=AA288,VLOOKUP(DATEDIF(O288,P288,"m"),[1]Parameters!$L$2:$M$6,2,1),(DATEDIF(O288,P288,"m")+1)/12)</f>
        <v>1</v>
      </c>
      <c r="AP288" s="26" t="n">
        <f aca="false">(AJ288*(SUM(AD288,AE288,AF288,AH288,AI288,AK288,AL288,AN288)*K288+AG288)+AM288*K288)*AO288</f>
        <v>9886643.83561644</v>
      </c>
      <c r="AQ288" s="27" t="s">
        <v>607</v>
      </c>
    </row>
    <row r="289" customFormat="false" ht="13.8" hidden="false" customHeight="false" outlineLevel="0" collapsed="false">
      <c r="A289" s="17"/>
      <c r="B289" s="17" t="s">
        <v>609</v>
      </c>
      <c r="C289" s="0" t="s">
        <v>520</v>
      </c>
      <c r="D289" s="17" t="s">
        <v>528</v>
      </c>
      <c r="E289" s="18" t="s">
        <v>635</v>
      </c>
      <c r="F289" s="19" t="n">
        <v>0</v>
      </c>
      <c r="G289" s="18" t="s">
        <v>602</v>
      </c>
      <c r="H289" s="18" t="s">
        <v>47</v>
      </c>
      <c r="I289" s="18" t="s">
        <v>604</v>
      </c>
      <c r="J289" s="19" t="n">
        <v>390000000</v>
      </c>
      <c r="K289" s="19" t="n">
        <v>100000000</v>
      </c>
      <c r="L289" s="0" t="n">
        <v>2014</v>
      </c>
      <c r="M289" s="20" t="n">
        <v>41640</v>
      </c>
      <c r="N289" s="20" t="n">
        <v>43831</v>
      </c>
      <c r="O289" s="20" t="n">
        <v>43831</v>
      </c>
      <c r="P289" s="20" t="n">
        <v>44196</v>
      </c>
      <c r="Q289" s="21" t="s">
        <v>605</v>
      </c>
      <c r="R289" s="21" t="s">
        <v>605</v>
      </c>
      <c r="S289" s="19" t="s">
        <v>606</v>
      </c>
      <c r="T289" s="21" t="s">
        <v>605</v>
      </c>
      <c r="U289" s="21" t="s">
        <v>605</v>
      </c>
      <c r="V289" s="21" t="s">
        <v>605</v>
      </c>
      <c r="W289" s="21" t="s">
        <v>605</v>
      </c>
      <c r="X289" s="21" t="s">
        <v>605</v>
      </c>
      <c r="Y289" s="21" t="s">
        <v>605</v>
      </c>
      <c r="Z289" s="21" t="s">
        <v>605</v>
      </c>
      <c r="AA289" s="20" t="n">
        <f aca="false">DATE(YEAR(O289)+1,MONTH(O289),DAY(O289))</f>
        <v>44197</v>
      </c>
      <c r="AB289" s="0" t="n">
        <f aca="false">IF(G289="Trong nước", DATEDIF(DATE(YEAR(M289),MONTH(M289),1),DATE(YEAR(N289),MONTH(N289),1),"m"), DATEDIF(DATE(L289,1,1),DATE(YEAR(N289),MONTH(N289),1),"m"))</f>
        <v>72</v>
      </c>
      <c r="AC289" s="0" t="str">
        <f aca="false">VLOOKUP(AB289,[1]Parameters!$A$2:$B$6,2,1)</f>
        <v>72-120</v>
      </c>
      <c r="AD289" s="22" t="n">
        <f aca="false">IF(J289&lt;=[1]Parameters!$Y$2,INDEX('[1]Bieu phi VCX'!$D$8:$N$33,MATCH(E289,'[1]Bieu phi VCX'!$A$8:$A$33,0),MATCH(AC289,'[1]Bieu phi VCX'!$D$7:$I$7,)),INDEX('[1]Bieu phi VCX'!$J$8:$O$33,MATCH(E289,'[1]Bieu phi VCX'!$A$8:$A$33,0),MATCH(AC289,'[1]Bieu phi VCX'!$J$7:$O$7,)))</f>
        <v>0.055</v>
      </c>
      <c r="AE289" s="22" t="n">
        <f aca="false">IF(Q289="Y",[1]Parameters!$Z$2,0)</f>
        <v>0.0005</v>
      </c>
      <c r="AF289" s="22" t="n">
        <f aca="false">IF(R289="Y", INDEX('[1]Bieu phi VCX'!$R$8:$W$33,MATCH(E289,'[1]Bieu phi VCX'!$A$8:$A$33,0),MATCH(AC289,'[1]Bieu phi VCX'!$R$7:$V$7,0)), 0)</f>
        <v>0.005</v>
      </c>
      <c r="AG289" s="19" t="n">
        <f aca="false">VLOOKUP(S289,[1]Parameters!$F$2:$G$5,2,0)</f>
        <v>0</v>
      </c>
      <c r="AH289" s="22" t="n">
        <f aca="false">IF(T289="Y", INDEX('[1]Bieu phi VCX'!$X$8:$AB$33,MATCH(E289,'[1]Bieu phi VCX'!$A$8:$A$33,0),MATCH(AC289,'[1]Bieu phi VCX'!$X$7:$AB$7,0)),0)</f>
        <v>0.0045</v>
      </c>
      <c r="AI289" s="23" t="n">
        <f aca="false">IF(U289="Y",INDEX('[1]Bieu phi VCX'!$AJ$8:$AL$33,MATCH(E289,'[1]Bieu phi VCX'!$A$8:$A$33,0),MATCH(VLOOKUP(F289,[1]Parameters!$I$2:$J$4,2),'[1]Bieu phi VCX'!$AJ$7:$AL$7,0))-AD289, 0)</f>
        <v>-0.005</v>
      </c>
      <c r="AJ289" s="0" t="n">
        <f aca="false">IF(V289="Y",[1]Parameters!$AA$2,1)</f>
        <v>1.5</v>
      </c>
      <c r="AK289" s="22" t="n">
        <f aca="false">IF(W289="Y", INDEX('[1]Bieu phi VCX'!$AE$8:$AE$33,MATCH(E289,'[1]Bieu phi VCX'!$A$8:$A$33,0),0),0)</f>
        <v>0.0025</v>
      </c>
      <c r="AL289" s="22" t="n">
        <f aca="false">IF(X289="Y",IF(AB289&lt;120,IF(OR(E289='[1]Bieu phi VCX'!$A$24,E289='[1]Bieu phi VCX'!$A$25,E289='[1]Bieu phi VCX'!$A$27),0.2%,IF(OR(AND(OR(H289="SEDAN",H289="HATCHBACK"),J289&gt;[1]Parameters!$AB$2),AND(OR(H289="SEDAN",H289="HATCHBACK"),I289="GERMANY")),INDEX('[1]Bieu phi VCX'!$AF$8:$AF$33,MATCH(E289,'[1]Bieu phi VCX'!$A$8:$A$33,0),0),INDEX('[1]Bieu phi VCX'!$AG$8:$AG$33,MATCH(E289,'[1]Bieu phi VCX'!$A$8:$A$33,0),0))),INDEX('[1]Bieu phi VCX'!$AH$8:$AH$33,MATCH(E289,'[1]Bieu phi VCX'!$A$8:$A$33,0),0)),0)</f>
        <v>0.002</v>
      </c>
      <c r="AM289" s="22" t="n">
        <f aca="false">IF(Y289="Y",IF(P289-O289&gt;[1]Parameters!$AC$2,1.5%*15/365,1.5%*(P289-O289)/365),0)</f>
        <v>0.000616438356164384</v>
      </c>
      <c r="AN289" s="24" t="n">
        <f aca="false">IF(Z289="Y",[1]Parameters!$AD$2,0)</f>
        <v>0.003</v>
      </c>
      <c r="AO289" s="25" t="n">
        <f aca="false">IF(P289&lt;=AA289,VLOOKUP(DATEDIF(O289,P289,"m"),[1]Parameters!$L$2:$M$6,2,1),(DATEDIF(O289,P289,"m")+1)/12)</f>
        <v>1</v>
      </c>
      <c r="AP289" s="26" t="n">
        <f aca="false">(AJ289*(SUM(AD289,AE289,AF289,AH289,AI289,AK289,AL289,AN289)*K289+AG289)+AM289*K289)*AO289</f>
        <v>10186643.8356164</v>
      </c>
      <c r="AQ289" s="27" t="s">
        <v>607</v>
      </c>
    </row>
    <row r="290" customFormat="false" ht="13.8" hidden="false" customHeight="false" outlineLevel="0" collapsed="false">
      <c r="A290" s="17"/>
      <c r="B290" s="17" t="s">
        <v>610</v>
      </c>
      <c r="C290" s="0" t="s">
        <v>520</v>
      </c>
      <c r="D290" s="17" t="s">
        <v>528</v>
      </c>
      <c r="E290" s="18" t="s">
        <v>635</v>
      </c>
      <c r="F290" s="19" t="n">
        <v>0</v>
      </c>
      <c r="G290" s="18" t="s">
        <v>602</v>
      </c>
      <c r="H290" s="18" t="s">
        <v>47</v>
      </c>
      <c r="I290" s="18" t="s">
        <v>604</v>
      </c>
      <c r="J290" s="19" t="n">
        <v>390000000</v>
      </c>
      <c r="K290" s="19" t="n">
        <v>100000000</v>
      </c>
      <c r="L290" s="0" t="n">
        <v>2010</v>
      </c>
      <c r="M290" s="20" t="n">
        <v>40179</v>
      </c>
      <c r="N290" s="20" t="n">
        <v>43831</v>
      </c>
      <c r="O290" s="20" t="n">
        <v>43831</v>
      </c>
      <c r="P290" s="20" t="n">
        <v>44196</v>
      </c>
      <c r="Q290" s="21" t="s">
        <v>605</v>
      </c>
      <c r="R290" s="21" t="s">
        <v>605</v>
      </c>
      <c r="S290" s="19" t="s">
        <v>606</v>
      </c>
      <c r="T290" s="21" t="s">
        <v>605</v>
      </c>
      <c r="U290" s="21" t="s">
        <v>605</v>
      </c>
      <c r="V290" s="21" t="s">
        <v>605</v>
      </c>
      <c r="W290" s="21" t="s">
        <v>605</v>
      </c>
      <c r="X290" s="21" t="s">
        <v>605</v>
      </c>
      <c r="Y290" s="21" t="s">
        <v>605</v>
      </c>
      <c r="Z290" s="21" t="s">
        <v>605</v>
      </c>
      <c r="AA290" s="20" t="n">
        <f aca="false">DATE(YEAR(O290)+1,MONTH(O290),DAY(O290))</f>
        <v>44197</v>
      </c>
      <c r="AB290" s="0" t="n">
        <f aca="false">IF(G290="Trong nước", DATEDIF(DATE(YEAR(M290),MONTH(M290),1),DATE(YEAR(N290),MONTH(N290),1),"m"), DATEDIF(DATE(L290,1,1),DATE(YEAR(N290),MONTH(N290),1),"m"))</f>
        <v>120</v>
      </c>
      <c r="AC290" s="0" t="str">
        <f aca="false">VLOOKUP(AB290,[1]Parameters!$A$2:$B$6,2,1)</f>
        <v>&gt;=120</v>
      </c>
      <c r="AD290" s="22" t="n">
        <f aca="false">IF(J290&lt;=[1]Parameters!$Y$2,INDEX('[1]Bieu phi VCX'!$D$8:$N$33,MATCH(E290,'[1]Bieu phi VCX'!$A$8:$A$33,0),MATCH(AC290,'[1]Bieu phi VCX'!$D$7:$I$7,)),INDEX('[1]Bieu phi VCX'!$J$8:$O$33,MATCH(E290,'[1]Bieu phi VCX'!$A$8:$A$33,0),MATCH(AC290,'[1]Bieu phi VCX'!$J$7:$O$7,)))</f>
        <v>0.06</v>
      </c>
      <c r="AE290" s="22" t="n">
        <f aca="false">IF(Q290="Y",[1]Parameters!$Z$2,0)</f>
        <v>0.0005</v>
      </c>
      <c r="AF290" s="22" t="n">
        <f aca="false">IF(R290="Y", INDEX('[1]Bieu phi VCX'!$R$8:$W$33,MATCH(E290,'[1]Bieu phi VCX'!$A$8:$A$33,0),MATCH(AC290,'[1]Bieu phi VCX'!$R$7:$V$7,0)), 0)</f>
        <v>0.006</v>
      </c>
      <c r="AG290" s="19" t="n">
        <f aca="false">VLOOKUP(S290,[1]Parameters!$F$2:$G$5,2,0)</f>
        <v>0</v>
      </c>
      <c r="AH290" s="22" t="n">
        <f aca="false">IF(T290="Y", INDEX('[1]Bieu phi VCX'!$X$8:$AB$33,MATCH(E290,'[1]Bieu phi VCX'!$A$8:$A$33,0),MATCH(AC290,'[1]Bieu phi VCX'!$X$7:$AB$7,0)),0)</f>
        <v>0.0055</v>
      </c>
      <c r="AI290" s="23" t="n">
        <f aca="false">IF(U290="Y",INDEX('[1]Bieu phi VCX'!$AJ$8:$AL$33,MATCH(E290,'[1]Bieu phi VCX'!$A$8:$A$33,0),MATCH(VLOOKUP(F290,[1]Parameters!$I$2:$J$4,2),'[1]Bieu phi VCX'!$AJ$7:$AL$7,0))-AD290, 0)</f>
        <v>-0.01</v>
      </c>
      <c r="AJ290" s="0" t="n">
        <f aca="false">IF(V290="Y",[1]Parameters!$AA$2,1)</f>
        <v>1.5</v>
      </c>
      <c r="AK290" s="22" t="n">
        <f aca="false">IF(W290="Y", INDEX('[1]Bieu phi VCX'!$AE$8:$AE$33,MATCH(E290,'[1]Bieu phi VCX'!$A$8:$A$33,0),0),0)</f>
        <v>0.0025</v>
      </c>
      <c r="AL290" s="22" t="n">
        <f aca="false">IF(X290="Y",IF(AB290&lt;120,IF(OR(E290='[1]Bieu phi VCX'!$A$24,E290='[1]Bieu phi VCX'!$A$25,E290='[1]Bieu phi VCX'!$A$27),0.2%,IF(OR(AND(OR(H290="SEDAN",H290="HATCHBACK"),J290&gt;[1]Parameters!$AB$2),AND(OR(H290="SEDAN",H290="HATCHBACK"),I290="GERMANY")),INDEX('[1]Bieu phi VCX'!$AF$8:$AF$33,MATCH(E290,'[1]Bieu phi VCX'!$A$8:$A$33,0),0),INDEX('[1]Bieu phi VCX'!$AG$8:$AG$33,MATCH(E290,'[1]Bieu phi VCX'!$A$8:$A$33,0),0))),INDEX('[1]Bieu phi VCX'!$AH$8:$AH$33,MATCH(E290,'[1]Bieu phi VCX'!$A$8:$A$33,0),0)),0)</f>
        <v>0.003</v>
      </c>
      <c r="AM290" s="22" t="n">
        <f aca="false">IF(Y290="Y",IF(P290-O290&gt;[1]Parameters!$AC$2,1.5%*15/365,1.5%*(P290-O290)/365),0)</f>
        <v>0.000616438356164384</v>
      </c>
      <c r="AN290" s="24" t="n">
        <f aca="false">IF(Z290="Y",[1]Parameters!$AD$2,0)</f>
        <v>0.003</v>
      </c>
      <c r="AO290" s="25" t="n">
        <f aca="false">IF(P290&lt;=AA290,VLOOKUP(DATEDIF(O290,P290,"m"),[1]Parameters!$L$2:$M$6,2,1),(DATEDIF(O290,P290,"m")+1)/12)</f>
        <v>1</v>
      </c>
      <c r="AP290" s="26" t="n">
        <f aca="false">(AJ290*(SUM(AD290,AE290,AF290,AH290,AI290,AK290,AL290,AN290)*K290+AG290)+AM290*K290)*AO290</f>
        <v>10636643.8356164</v>
      </c>
      <c r="AQ290" s="27" t="s">
        <v>607</v>
      </c>
    </row>
    <row r="291" customFormat="false" ht="13.8" hidden="false" customHeight="false" outlineLevel="0" collapsed="false">
      <c r="A291" s="17"/>
      <c r="B291" s="17" t="s">
        <v>611</v>
      </c>
      <c r="C291" s="0" t="s">
        <v>520</v>
      </c>
      <c r="D291" s="17" t="s">
        <v>528</v>
      </c>
      <c r="E291" s="18" t="s">
        <v>635</v>
      </c>
      <c r="F291" s="19" t="n">
        <v>0</v>
      </c>
      <c r="G291" s="18" t="s">
        <v>602</v>
      </c>
      <c r="H291" s="18" t="s">
        <v>47</v>
      </c>
      <c r="I291" s="18" t="s">
        <v>604</v>
      </c>
      <c r="J291" s="19" t="n">
        <v>390000000</v>
      </c>
      <c r="K291" s="19" t="n">
        <v>400000000</v>
      </c>
      <c r="L291" s="0" t="n">
        <v>2005</v>
      </c>
      <c r="M291" s="20" t="n">
        <v>38353</v>
      </c>
      <c r="N291" s="20" t="n">
        <v>43831</v>
      </c>
      <c r="O291" s="20" t="n">
        <v>43831</v>
      </c>
      <c r="P291" s="20" t="n">
        <v>44196</v>
      </c>
      <c r="Q291" s="21" t="s">
        <v>605</v>
      </c>
      <c r="R291" s="21" t="s">
        <v>605</v>
      </c>
      <c r="S291" s="19" t="n">
        <v>9000000</v>
      </c>
      <c r="T291" s="21" t="s">
        <v>605</v>
      </c>
      <c r="U291" s="21" t="s">
        <v>605</v>
      </c>
      <c r="V291" s="21" t="s">
        <v>605</v>
      </c>
      <c r="W291" s="21" t="s">
        <v>605</v>
      </c>
      <c r="X291" s="21" t="s">
        <v>605</v>
      </c>
      <c r="Y291" s="21" t="s">
        <v>605</v>
      </c>
      <c r="Z291" s="21" t="s">
        <v>605</v>
      </c>
      <c r="AA291" s="20" t="n">
        <f aca="false">DATE(YEAR(O291)+1,MONTH(O291),DAY(O291))</f>
        <v>44197</v>
      </c>
      <c r="AB291" s="0" t="n">
        <f aca="false">IF(G291="Trong nước", DATEDIF(DATE(YEAR(M291),MONTH(M291),1),DATE(YEAR(N291),MONTH(N291),1),"m"), DATEDIF(DATE(L291,1,1),DATE(YEAR(N291),MONTH(N291),1),"m"))</f>
        <v>180</v>
      </c>
      <c r="AC291" s="0" t="str">
        <f aca="false">VLOOKUP(AB291,[1]Parameters!$A$2:$B$7,2,1)</f>
        <v>&gt;=180</v>
      </c>
      <c r="AD291" s="22" t="n">
        <f aca="false">IF(J291&lt;=[1]Parameters!$Y$2,INDEX('[1]Bieu phi VCX'!$D$8:$N$33,MATCH(E291,'[1]Bieu phi VCX'!$A$8:$A$33,0),MATCH(AC291,'[1]Bieu phi VCX'!$D$7:$I$7,)),INDEX('[1]Bieu phi VCX'!$J$8:$O$33,MATCH(E291,'[1]Bieu phi VCX'!$A$8:$A$33,0),MATCH(AC291,'[1]Bieu phi VCX'!$J$7:$O$7,)))</f>
        <v>0.06</v>
      </c>
      <c r="AE291" s="22" t="n">
        <f aca="false">IF(Q291="Y",[1]Parameters!$Z$2,0)</f>
        <v>0.0005</v>
      </c>
      <c r="AF291" s="22" t="n">
        <f aca="false">IF(R291="Y", INDEX('[1]Bieu phi VCX'!$R$8:$W$33,MATCH(E291,'[1]Bieu phi VCX'!$A$8:$A$33,0),MATCH(AC291,'[1]Bieu phi VCX'!$R$7:$W$7,0)), 0)</f>
        <v>0.007</v>
      </c>
      <c r="AG291" s="19" t="n">
        <f aca="false">VLOOKUP(S291,[1]Parameters!$F$2:$G$5,2,0)</f>
        <v>1400000</v>
      </c>
      <c r="AH291" s="22" t="n">
        <f aca="false">IF(T291="Y", INDEX('[1]Bieu phi VCX'!$X$8:$AC$33,MATCH(E291,'[1]Bieu phi VCX'!$A$8:$A$33,0),MATCH(AC291,'[1]Bieu phi VCX'!$X$7:$AC$7,0)),0)</f>
        <v>0.0055</v>
      </c>
      <c r="AI291" s="23" t="n">
        <f aca="false">IF(U291="Y",INDEX('[1]Bieu phi VCX'!$AJ$8:$AL$33,MATCH(E291,'[1]Bieu phi VCX'!$A$8:$A$33,0),MATCH(VLOOKUP(F291,[1]Parameters!$I$2:$J$4,2),'[1]Bieu phi VCX'!$AJ$7:$AL$7,0))-AD291, 0)</f>
        <v>-0.01</v>
      </c>
      <c r="AJ291" s="0" t="n">
        <f aca="false">IF(V291="Y",[1]Parameters!$AA$2,1)</f>
        <v>1.5</v>
      </c>
      <c r="AK291" s="22" t="n">
        <f aca="false">IF(W291="Y", INDEX('[1]Bieu phi VCX'!$AE$8:$AE$33,MATCH(E291,'[1]Bieu phi VCX'!$A$8:$A$33,0),0),0)</f>
        <v>0.0025</v>
      </c>
      <c r="AL291" s="22" t="n">
        <f aca="false">IF(X291="Y",IF(AB291&lt;120,IF(OR(E291='[1]Bieu phi VCX'!$A$24,E291='[1]Bieu phi VCX'!$A$25,E291='[1]Bieu phi VCX'!$A$27),0.2%,IF(OR(AND(OR(H291="SEDAN",H291="HATCHBACK"),J291&gt;[1]Parameters!$AB$2),AND(OR(H291="SEDAN",H291="HATCHBACK"),I291="GERMANY")),INDEX('[1]Bieu phi VCX'!$AF$8:$AF$33,MATCH(E291,'[1]Bieu phi VCX'!$A$8:$A$33,0),0),INDEX('[1]Bieu phi VCX'!$AG$8:$AG$33,MATCH(E291,'[1]Bieu phi VCX'!$A$8:$A$33,0),0))),INDEX('[1]Bieu phi VCX'!$AH$8:$AH$33,MATCH(E291,'[1]Bieu phi VCX'!$A$8:$A$33,0),0)),0)</f>
        <v>0.003</v>
      </c>
      <c r="AM291" s="22" t="n">
        <f aca="false">IF(Y291="Y",IF(P291-O291&gt;[1]Parameters!$AC$2,1.5%*15/365,1.5%*(P291-O291)/365),0)</f>
        <v>0.000616438356164384</v>
      </c>
      <c r="AN291" s="24" t="n">
        <f aca="false">IF(Z291="Y",[1]Parameters!$AD$2,0)</f>
        <v>0.003</v>
      </c>
      <c r="AO291" s="25" t="n">
        <f aca="false">IF(P291&lt;=AA291,VLOOKUP(DATEDIF(O291,P291,"m"),[1]Parameters!$L$2:$M$6,2,1),(DATEDIF(O291,P291,"m")+1)/12)</f>
        <v>1</v>
      </c>
      <c r="AP291" s="26" t="n">
        <f aca="false">(AJ291*(SUM(AD291,AE291,AF291,AH291,AI291,AK291,AL291,AN291)*K291+AG291)+AM291*K291)*AO291</f>
        <v>45246575.3424658</v>
      </c>
      <c r="AQ291" s="27" t="s">
        <v>607</v>
      </c>
    </row>
    <row r="292" customFormat="false" ht="13.8" hidden="false" customHeight="false" outlineLevel="0" collapsed="false">
      <c r="A292" s="17" t="s">
        <v>612</v>
      </c>
      <c r="B292" s="17" t="s">
        <v>600</v>
      </c>
      <c r="C292" s="0" t="s">
        <v>520</v>
      </c>
      <c r="D292" s="17" t="s">
        <v>528</v>
      </c>
      <c r="E292" s="18" t="s">
        <v>635</v>
      </c>
      <c r="F292" s="19" t="n">
        <v>0</v>
      </c>
      <c r="G292" s="18" t="s">
        <v>602</v>
      </c>
      <c r="H292" s="18" t="s">
        <v>47</v>
      </c>
      <c r="I292" s="18" t="s">
        <v>604</v>
      </c>
      <c r="J292" s="19" t="n">
        <v>400000000</v>
      </c>
      <c r="K292" s="19" t="n">
        <v>100000000</v>
      </c>
      <c r="L292" s="0" t="n">
        <v>2020</v>
      </c>
      <c r="M292" s="20" t="n">
        <v>43831</v>
      </c>
      <c r="N292" s="20" t="n">
        <v>43831</v>
      </c>
      <c r="O292" s="20" t="n">
        <v>43831</v>
      </c>
      <c r="P292" s="20" t="n">
        <v>44196</v>
      </c>
      <c r="Q292" s="21" t="s">
        <v>605</v>
      </c>
      <c r="R292" s="21" t="s">
        <v>605</v>
      </c>
      <c r="S292" s="19" t="s">
        <v>606</v>
      </c>
      <c r="T292" s="21" t="s">
        <v>605</v>
      </c>
      <c r="U292" s="21" t="s">
        <v>605</v>
      </c>
      <c r="V292" s="21" t="s">
        <v>605</v>
      </c>
      <c r="W292" s="21" t="s">
        <v>605</v>
      </c>
      <c r="X292" s="21" t="s">
        <v>605</v>
      </c>
      <c r="Y292" s="21" t="s">
        <v>605</v>
      </c>
      <c r="Z292" s="21" t="s">
        <v>605</v>
      </c>
      <c r="AA292" s="20" t="n">
        <f aca="false">DATE(YEAR(O292)+1,MONTH(O292),DAY(O292))</f>
        <v>44197</v>
      </c>
      <c r="AB292" s="0" t="n">
        <f aca="false">IF(G292="Trong nước", DATEDIF(DATE(YEAR(M292),MONTH(M292),1),DATE(YEAR(N292),MONTH(N292),1),"m"), DATEDIF(DATE(L292,1,1),DATE(YEAR(N292),MONTH(N292),1),"m"))</f>
        <v>0</v>
      </c>
      <c r="AC292" s="0" t="str">
        <f aca="false">VLOOKUP(AB292,[1]Parameters!$A$2:$B$6,2,1)</f>
        <v>&lt;6</v>
      </c>
      <c r="AD292" s="22" t="n">
        <f aca="false">IF(J292&lt;=[1]Parameters!$Y$2,INDEX('[1]Bieu phi VCX'!$D$8:$N$33,MATCH(E292,'[1]Bieu phi VCX'!$A$8:$A$33,0),MATCH(AC292,'[1]Bieu phi VCX'!$D$7:$I$7,)),INDEX('[1]Bieu phi VCX'!$J$8:$O$33,MATCH(E292,'[1]Bieu phi VCX'!$A$8:$A$33,0),MATCH(AC292,'[1]Bieu phi VCX'!$J$7:$O$7,)))</f>
        <v>0.0352</v>
      </c>
      <c r="AE292" s="22" t="n">
        <f aca="false">IF(Q292="Y",[1]Parameters!$Z$2,0)</f>
        <v>0.0005</v>
      </c>
      <c r="AF292" s="22" t="n">
        <f aca="false">IF(R292="Y", INDEX('[1]Bieu phi VCX'!$R$8:$W$33,MATCH(E292,'[1]Bieu phi VCX'!$A$8:$A$33,0),MATCH(AC292,'[1]Bieu phi VCX'!$R$7:$V$7,0)), 0)</f>
        <v>0</v>
      </c>
      <c r="AG292" s="19" t="n">
        <f aca="false">VLOOKUP(S292,[1]Parameters!$F$2:$G$5,2,0)</f>
        <v>0</v>
      </c>
      <c r="AH292" s="22" t="n">
        <f aca="false">IF(T292="Y", INDEX('[1]Bieu phi VCX'!$X$8:$AB$33,MATCH(E292,'[1]Bieu phi VCX'!$A$8:$A$33,0),MATCH(AC292,'[1]Bieu phi VCX'!$X$7:$AB$7,0)),0)</f>
        <v>0.0025</v>
      </c>
      <c r="AI292" s="23" t="n">
        <f aca="false">IF(U292="Y",INDEX('[1]Bieu phi VCX'!$AJ$8:$AL$33,MATCH(E292,'[1]Bieu phi VCX'!$A$8:$A$33,0),MATCH(VLOOKUP(F292,[1]Parameters!$I$2:$J$4,2),'[1]Bieu phi VCX'!$AJ$7:$AL$7,0))-AD292, 0)</f>
        <v>0.0148</v>
      </c>
      <c r="AJ292" s="0" t="n">
        <f aca="false">IF(V292="Y",[1]Parameters!$AA$2,1)</f>
        <v>1.5</v>
      </c>
      <c r="AK292" s="22" t="n">
        <f aca="false">IF(W292="Y", INDEX('[1]Bieu phi VCX'!$AE$8:$AE$33,MATCH(E292,'[1]Bieu phi VCX'!$A$8:$A$33,0),0),0)</f>
        <v>0.0025</v>
      </c>
      <c r="AL292" s="22" t="n">
        <f aca="false">IF(X292="Y",IF(AB292&lt;120,IF(OR(E292='[1]Bieu phi VCX'!$A$24,E292='[1]Bieu phi VCX'!$A$25,E292='[1]Bieu phi VCX'!$A$27),0.2%,IF(OR(AND(OR(H292="SEDAN",H292="HATCHBACK"),J292&gt;[1]Parameters!$AB$2),AND(OR(H292="SEDAN",H292="HATCHBACK"),I292="GERMANY")),INDEX('[1]Bieu phi VCX'!$AF$8:$AF$33,MATCH(E292,'[1]Bieu phi VCX'!$A$8:$A$33,0),0),INDEX('[1]Bieu phi VCX'!$AG$8:$AG$33,MATCH(E292,'[1]Bieu phi VCX'!$A$8:$A$33,0),0))),INDEX('[1]Bieu phi VCX'!$AH$8:$AH$33,MATCH(E292,'[1]Bieu phi VCX'!$A$8:$A$33,0),0)),0)</f>
        <v>0.002</v>
      </c>
      <c r="AM292" s="22" t="n">
        <f aca="false">IF(Y292="Y",IF(P292-O292&gt;[1]Parameters!$AC$2,1.5%*15/365,1.5%*(P292-O292)/365),0)</f>
        <v>0.000616438356164384</v>
      </c>
      <c r="AN292" s="24" t="n">
        <f aca="false">IF(Z292="Y",[1]Parameters!$AD$2,0)</f>
        <v>0.003</v>
      </c>
      <c r="AO292" s="25" t="n">
        <f aca="false">IF(P292&lt;=AA292,VLOOKUP(DATEDIF(O292,P292,"m"),[1]Parameters!$L$2:$M$6,2,1),(DATEDIF(O292,P292,"m")+1)/12)</f>
        <v>1</v>
      </c>
      <c r="AP292" s="26" t="n">
        <f aca="false">(AJ292*(SUM(AD292,AE292,AF292,AH292,AI292,AK292,AL292,AN292)*K292+AG292)+AM292*K292)*AO292</f>
        <v>9136643.83561644</v>
      </c>
      <c r="AQ292" s="27" t="s">
        <v>607</v>
      </c>
    </row>
    <row r="293" customFormat="false" ht="13.8" hidden="false" customHeight="false" outlineLevel="0" collapsed="false">
      <c r="A293" s="17"/>
      <c r="B293" s="17" t="s">
        <v>608</v>
      </c>
      <c r="C293" s="0" t="s">
        <v>520</v>
      </c>
      <c r="D293" s="17" t="s">
        <v>528</v>
      </c>
      <c r="E293" s="18" t="s">
        <v>635</v>
      </c>
      <c r="F293" s="19" t="n">
        <v>0</v>
      </c>
      <c r="G293" s="18" t="s">
        <v>602</v>
      </c>
      <c r="H293" s="18" t="s">
        <v>47</v>
      </c>
      <c r="I293" s="18" t="s">
        <v>604</v>
      </c>
      <c r="J293" s="19" t="n">
        <v>400000000</v>
      </c>
      <c r="K293" s="19" t="n">
        <v>100000000</v>
      </c>
      <c r="L293" s="0" t="n">
        <v>2017</v>
      </c>
      <c r="M293" s="20" t="n">
        <v>42736</v>
      </c>
      <c r="N293" s="20" t="n">
        <v>43831</v>
      </c>
      <c r="O293" s="20" t="n">
        <v>43831</v>
      </c>
      <c r="P293" s="20" t="n">
        <v>44196</v>
      </c>
      <c r="Q293" s="21" t="s">
        <v>605</v>
      </c>
      <c r="R293" s="21" t="s">
        <v>605</v>
      </c>
      <c r="S293" s="19" t="s">
        <v>606</v>
      </c>
      <c r="T293" s="21" t="s">
        <v>605</v>
      </c>
      <c r="U293" s="21" t="s">
        <v>605</v>
      </c>
      <c r="V293" s="21" t="s">
        <v>605</v>
      </c>
      <c r="W293" s="21" t="s">
        <v>605</v>
      </c>
      <c r="X293" s="21" t="s">
        <v>605</v>
      </c>
      <c r="Y293" s="21" t="s">
        <v>605</v>
      </c>
      <c r="Z293" s="21" t="s">
        <v>605</v>
      </c>
      <c r="AA293" s="20" t="n">
        <f aca="false">DATE(YEAR(O293)+1,MONTH(O293),DAY(O293))</f>
        <v>44197</v>
      </c>
      <c r="AB293" s="0" t="n">
        <f aca="false">IF(G293="Trong nước", DATEDIF(DATE(YEAR(M293),MONTH(M293),1),DATE(YEAR(N293),MONTH(N293),1),"m"), DATEDIF(DATE(L293,1,1),DATE(YEAR(N293),MONTH(N293),1),"m"))</f>
        <v>36</v>
      </c>
      <c r="AC293" s="0" t="str">
        <f aca="false">VLOOKUP(AB293,[1]Parameters!$A$2:$B$6,2,1)</f>
        <v>36-72</v>
      </c>
      <c r="AD293" s="22" t="n">
        <f aca="false">IF(J293&lt;=[1]Parameters!$Y$2,INDEX('[1]Bieu phi VCX'!$D$8:$N$33,MATCH(E293,'[1]Bieu phi VCX'!$A$8:$A$33,0),MATCH(AC293,'[1]Bieu phi VCX'!$D$7:$I$7,)),INDEX('[1]Bieu phi VCX'!$J$8:$O$33,MATCH(E293,'[1]Bieu phi VCX'!$A$8:$A$33,0),MATCH(AC293,'[1]Bieu phi VCX'!$J$7:$O$7,)))</f>
        <v>0.038</v>
      </c>
      <c r="AE293" s="22" t="n">
        <f aca="false">IF(Q293="Y",[1]Parameters!$Z$2,0)</f>
        <v>0.0005</v>
      </c>
      <c r="AF293" s="22" t="n">
        <f aca="false">IF(R293="Y", INDEX('[1]Bieu phi VCX'!$R$8:$W$33,MATCH(E293,'[1]Bieu phi VCX'!$A$8:$A$33,0),MATCH(AC293,'[1]Bieu phi VCX'!$R$7:$V$7,0)), 0)</f>
        <v>0.004</v>
      </c>
      <c r="AG293" s="19" t="n">
        <f aca="false">VLOOKUP(S293,[1]Parameters!$F$2:$G$5,2,0)</f>
        <v>0</v>
      </c>
      <c r="AH293" s="22" t="n">
        <f aca="false">IF(T293="Y", INDEX('[1]Bieu phi VCX'!$X$8:$AB$33,MATCH(E293,'[1]Bieu phi VCX'!$A$8:$A$33,0),MATCH(AC293,'[1]Bieu phi VCX'!$X$7:$AB$7,0)),0)</f>
        <v>0.0035</v>
      </c>
      <c r="AI293" s="23" t="n">
        <f aca="false">IF(U293="Y",INDEX('[1]Bieu phi VCX'!$AJ$8:$AL$33,MATCH(E293,'[1]Bieu phi VCX'!$A$8:$A$33,0),MATCH(VLOOKUP(F293,[1]Parameters!$I$2:$J$4,2),'[1]Bieu phi VCX'!$AJ$7:$AL$7,0))-AD293, 0)</f>
        <v>0.012</v>
      </c>
      <c r="AJ293" s="0" t="n">
        <f aca="false">IF(V293="Y",[1]Parameters!$AA$2,1)</f>
        <v>1.5</v>
      </c>
      <c r="AK293" s="22" t="n">
        <f aca="false">IF(W293="Y", INDEX('[1]Bieu phi VCX'!$AE$8:$AE$33,MATCH(E293,'[1]Bieu phi VCX'!$A$8:$A$33,0),0),0)</f>
        <v>0.0025</v>
      </c>
      <c r="AL293" s="22" t="n">
        <f aca="false">IF(X293="Y",IF(AB293&lt;120,IF(OR(E293='[1]Bieu phi VCX'!$A$24,E293='[1]Bieu phi VCX'!$A$25,E293='[1]Bieu phi VCX'!$A$27),0.2%,IF(OR(AND(OR(H293="SEDAN",H293="HATCHBACK"),J293&gt;[1]Parameters!$AB$2),AND(OR(H293="SEDAN",H293="HATCHBACK"),I293="GERMANY")),INDEX('[1]Bieu phi VCX'!$AF$8:$AF$33,MATCH(E293,'[1]Bieu phi VCX'!$A$8:$A$33,0),0),INDEX('[1]Bieu phi VCX'!$AG$8:$AG$33,MATCH(E293,'[1]Bieu phi VCX'!$A$8:$A$33,0),0))),INDEX('[1]Bieu phi VCX'!$AH$8:$AH$33,MATCH(E293,'[1]Bieu phi VCX'!$A$8:$A$33,0),0)),0)</f>
        <v>0.002</v>
      </c>
      <c r="AM293" s="22" t="n">
        <f aca="false">IF(Y293="Y",IF(P293-O293&gt;[1]Parameters!$AC$2,1.5%*15/365,1.5%*(P293-O293)/365),0)</f>
        <v>0.000616438356164384</v>
      </c>
      <c r="AN293" s="24" t="n">
        <f aca="false">IF(Z293="Y",[1]Parameters!$AD$2,0)</f>
        <v>0.003</v>
      </c>
      <c r="AO293" s="25" t="n">
        <f aca="false">IF(P293&lt;=AA293,VLOOKUP(DATEDIF(O293,P293,"m"),[1]Parameters!$L$2:$M$6,2,1),(DATEDIF(O293,P293,"m")+1)/12)</f>
        <v>1</v>
      </c>
      <c r="AP293" s="26" t="n">
        <f aca="false">(AJ293*(SUM(AD293,AE293,AF293,AH293,AI293,AK293,AL293,AN293)*K293+AG293)+AM293*K293)*AO293</f>
        <v>9886643.83561644</v>
      </c>
      <c r="AQ293" s="27" t="s">
        <v>607</v>
      </c>
    </row>
    <row r="294" customFormat="false" ht="13.8" hidden="false" customHeight="false" outlineLevel="0" collapsed="false">
      <c r="A294" s="17"/>
      <c r="B294" s="17" t="s">
        <v>609</v>
      </c>
      <c r="C294" s="0" t="s">
        <v>520</v>
      </c>
      <c r="D294" s="17" t="s">
        <v>528</v>
      </c>
      <c r="E294" s="18" t="s">
        <v>635</v>
      </c>
      <c r="F294" s="19" t="n">
        <v>0</v>
      </c>
      <c r="G294" s="18" t="s">
        <v>602</v>
      </c>
      <c r="H294" s="18" t="s">
        <v>47</v>
      </c>
      <c r="I294" s="18" t="s">
        <v>604</v>
      </c>
      <c r="J294" s="19" t="n">
        <v>400000000</v>
      </c>
      <c r="K294" s="19" t="n">
        <v>100000000</v>
      </c>
      <c r="L294" s="0" t="n">
        <v>2014</v>
      </c>
      <c r="M294" s="20" t="n">
        <v>41640</v>
      </c>
      <c r="N294" s="20" t="n">
        <v>43831</v>
      </c>
      <c r="O294" s="20" t="n">
        <v>43831</v>
      </c>
      <c r="P294" s="20" t="n">
        <v>44196</v>
      </c>
      <c r="Q294" s="21" t="s">
        <v>605</v>
      </c>
      <c r="R294" s="21" t="s">
        <v>605</v>
      </c>
      <c r="S294" s="19" t="s">
        <v>606</v>
      </c>
      <c r="T294" s="21" t="s">
        <v>605</v>
      </c>
      <c r="U294" s="21" t="s">
        <v>605</v>
      </c>
      <c r="V294" s="21" t="s">
        <v>605</v>
      </c>
      <c r="W294" s="21" t="s">
        <v>605</v>
      </c>
      <c r="X294" s="21" t="s">
        <v>605</v>
      </c>
      <c r="Y294" s="21" t="s">
        <v>605</v>
      </c>
      <c r="Z294" s="21" t="s">
        <v>605</v>
      </c>
      <c r="AA294" s="20" t="n">
        <f aca="false">DATE(YEAR(O294)+1,MONTH(O294),DAY(O294))</f>
        <v>44197</v>
      </c>
      <c r="AB294" s="0" t="n">
        <f aca="false">IF(G294="Trong nước", DATEDIF(DATE(YEAR(M294),MONTH(M294),1),DATE(YEAR(N294),MONTH(N294),1),"m"), DATEDIF(DATE(L294,1,1),DATE(YEAR(N294),MONTH(N294),1),"m"))</f>
        <v>72</v>
      </c>
      <c r="AC294" s="0" t="str">
        <f aca="false">VLOOKUP(AB294,[1]Parameters!$A$2:$B$6,2,1)</f>
        <v>72-120</v>
      </c>
      <c r="AD294" s="22" t="n">
        <f aca="false">IF(J294&lt;=[1]Parameters!$Y$2,INDEX('[1]Bieu phi VCX'!$D$8:$N$33,MATCH(E294,'[1]Bieu phi VCX'!$A$8:$A$33,0),MATCH(AC294,'[1]Bieu phi VCX'!$D$7:$I$7,)),INDEX('[1]Bieu phi VCX'!$J$8:$O$33,MATCH(E294,'[1]Bieu phi VCX'!$A$8:$A$33,0),MATCH(AC294,'[1]Bieu phi VCX'!$J$7:$O$7,)))</f>
        <v>0.055</v>
      </c>
      <c r="AE294" s="22" t="n">
        <f aca="false">IF(Q294="Y",[1]Parameters!$Z$2,0)</f>
        <v>0.0005</v>
      </c>
      <c r="AF294" s="22" t="n">
        <f aca="false">IF(R294="Y", INDEX('[1]Bieu phi VCX'!$R$8:$W$33,MATCH(E294,'[1]Bieu phi VCX'!$A$8:$A$33,0),MATCH(AC294,'[1]Bieu phi VCX'!$R$7:$V$7,0)), 0)</f>
        <v>0.005</v>
      </c>
      <c r="AG294" s="19" t="n">
        <f aca="false">VLOOKUP(S294,[1]Parameters!$F$2:$G$5,2,0)</f>
        <v>0</v>
      </c>
      <c r="AH294" s="22" t="n">
        <f aca="false">IF(T294="Y", INDEX('[1]Bieu phi VCX'!$X$8:$AB$33,MATCH(E294,'[1]Bieu phi VCX'!$A$8:$A$33,0),MATCH(AC294,'[1]Bieu phi VCX'!$X$7:$AB$7,0)),0)</f>
        <v>0.0045</v>
      </c>
      <c r="AI294" s="23" t="n">
        <f aca="false">IF(U294="Y",INDEX('[1]Bieu phi VCX'!$AJ$8:$AL$33,MATCH(E294,'[1]Bieu phi VCX'!$A$8:$A$33,0),MATCH(VLOOKUP(F294,[1]Parameters!$I$2:$J$4,2),'[1]Bieu phi VCX'!$AJ$7:$AL$7,0))-AD294, 0)</f>
        <v>-0.005</v>
      </c>
      <c r="AJ294" s="0" t="n">
        <f aca="false">IF(V294="Y",[1]Parameters!$AA$2,1)</f>
        <v>1.5</v>
      </c>
      <c r="AK294" s="22" t="n">
        <f aca="false">IF(W294="Y", INDEX('[1]Bieu phi VCX'!$AE$8:$AE$33,MATCH(E294,'[1]Bieu phi VCX'!$A$8:$A$33,0),0),0)</f>
        <v>0.0025</v>
      </c>
      <c r="AL294" s="22" t="n">
        <f aca="false">IF(X294="Y",IF(AB294&lt;120,IF(OR(E294='[1]Bieu phi VCX'!$A$24,E294='[1]Bieu phi VCX'!$A$25,E294='[1]Bieu phi VCX'!$A$27),0.2%,IF(OR(AND(OR(H294="SEDAN",H294="HATCHBACK"),J294&gt;[1]Parameters!$AB$2),AND(OR(H294="SEDAN",H294="HATCHBACK"),I294="GERMANY")),INDEX('[1]Bieu phi VCX'!$AF$8:$AF$33,MATCH(E294,'[1]Bieu phi VCX'!$A$8:$A$33,0),0),INDEX('[1]Bieu phi VCX'!$AG$8:$AG$33,MATCH(E294,'[1]Bieu phi VCX'!$A$8:$A$33,0),0))),INDEX('[1]Bieu phi VCX'!$AH$8:$AH$33,MATCH(E294,'[1]Bieu phi VCX'!$A$8:$A$33,0),0)),0)</f>
        <v>0.002</v>
      </c>
      <c r="AM294" s="22" t="n">
        <f aca="false">IF(Y294="Y",IF(P294-O294&gt;[1]Parameters!$AC$2,1.5%*15/365,1.5%*(P294-O294)/365),0)</f>
        <v>0.000616438356164384</v>
      </c>
      <c r="AN294" s="24" t="n">
        <f aca="false">IF(Z294="Y",[1]Parameters!$AD$2,0)</f>
        <v>0.003</v>
      </c>
      <c r="AO294" s="25" t="n">
        <f aca="false">IF(P294&lt;=AA294,VLOOKUP(DATEDIF(O294,P294,"m"),[1]Parameters!$L$2:$M$6,2,1),(DATEDIF(O294,P294,"m")+1)/12)</f>
        <v>1</v>
      </c>
      <c r="AP294" s="26" t="n">
        <f aca="false">(AJ294*(SUM(AD294,AE294,AF294,AH294,AI294,AK294,AL294,AN294)*K294+AG294)+AM294*K294)*AO294</f>
        <v>10186643.8356164</v>
      </c>
      <c r="AQ294" s="27" t="s">
        <v>607</v>
      </c>
    </row>
    <row r="295" customFormat="false" ht="13.8" hidden="false" customHeight="false" outlineLevel="0" collapsed="false">
      <c r="A295" s="17"/>
      <c r="B295" s="17" t="s">
        <v>610</v>
      </c>
      <c r="C295" s="0" t="s">
        <v>520</v>
      </c>
      <c r="D295" s="17" t="s">
        <v>528</v>
      </c>
      <c r="E295" s="18" t="s">
        <v>635</v>
      </c>
      <c r="F295" s="19" t="n">
        <v>0</v>
      </c>
      <c r="G295" s="18" t="s">
        <v>602</v>
      </c>
      <c r="H295" s="18" t="s">
        <v>47</v>
      </c>
      <c r="I295" s="18" t="s">
        <v>604</v>
      </c>
      <c r="J295" s="19" t="n">
        <v>400000000</v>
      </c>
      <c r="K295" s="19" t="n">
        <v>100000000</v>
      </c>
      <c r="L295" s="0" t="n">
        <v>2010</v>
      </c>
      <c r="M295" s="20" t="n">
        <v>40179</v>
      </c>
      <c r="N295" s="20" t="n">
        <v>43831</v>
      </c>
      <c r="O295" s="20" t="n">
        <v>43831</v>
      </c>
      <c r="P295" s="20" t="n">
        <v>44196</v>
      </c>
      <c r="Q295" s="21" t="s">
        <v>605</v>
      </c>
      <c r="R295" s="21" t="s">
        <v>605</v>
      </c>
      <c r="S295" s="19" t="s">
        <v>606</v>
      </c>
      <c r="T295" s="21" t="s">
        <v>605</v>
      </c>
      <c r="U295" s="21" t="s">
        <v>605</v>
      </c>
      <c r="V295" s="21" t="s">
        <v>605</v>
      </c>
      <c r="W295" s="21" t="s">
        <v>605</v>
      </c>
      <c r="X295" s="21" t="s">
        <v>605</v>
      </c>
      <c r="Y295" s="21" t="s">
        <v>605</v>
      </c>
      <c r="Z295" s="21" t="s">
        <v>605</v>
      </c>
      <c r="AA295" s="20" t="n">
        <f aca="false">DATE(YEAR(O295)+1,MONTH(O295),DAY(O295))</f>
        <v>44197</v>
      </c>
      <c r="AB295" s="0" t="n">
        <f aca="false">IF(G295="Trong nước", DATEDIF(DATE(YEAR(M295),MONTH(M295),1),DATE(YEAR(N295),MONTH(N295),1),"m"), DATEDIF(DATE(L295,1,1),DATE(YEAR(N295),MONTH(N295),1),"m"))</f>
        <v>120</v>
      </c>
      <c r="AC295" s="0" t="str">
        <f aca="false">VLOOKUP(AB295,[1]Parameters!$A$2:$B$6,2,1)</f>
        <v>&gt;=120</v>
      </c>
      <c r="AD295" s="22" t="n">
        <f aca="false">IF(J295&lt;=[1]Parameters!$Y$2,INDEX('[1]Bieu phi VCX'!$D$8:$N$33,MATCH(E295,'[1]Bieu phi VCX'!$A$8:$A$33,0),MATCH(AC295,'[1]Bieu phi VCX'!$D$7:$I$7,)),INDEX('[1]Bieu phi VCX'!$J$8:$O$33,MATCH(E295,'[1]Bieu phi VCX'!$A$8:$A$33,0),MATCH(AC295,'[1]Bieu phi VCX'!$J$7:$O$7,)))</f>
        <v>0.06</v>
      </c>
      <c r="AE295" s="22" t="n">
        <f aca="false">IF(Q295="Y",[1]Parameters!$Z$2,0)</f>
        <v>0.0005</v>
      </c>
      <c r="AF295" s="22" t="n">
        <f aca="false">IF(R295="Y", INDEX('[1]Bieu phi VCX'!$R$8:$W$33,MATCH(E295,'[1]Bieu phi VCX'!$A$8:$A$33,0),MATCH(AC295,'[1]Bieu phi VCX'!$R$7:$V$7,0)), 0)</f>
        <v>0.006</v>
      </c>
      <c r="AG295" s="19" t="n">
        <f aca="false">VLOOKUP(S295,[1]Parameters!$F$2:$G$5,2,0)</f>
        <v>0</v>
      </c>
      <c r="AH295" s="22" t="n">
        <f aca="false">IF(T295="Y", INDEX('[1]Bieu phi VCX'!$X$8:$AB$33,MATCH(E295,'[1]Bieu phi VCX'!$A$8:$A$33,0),MATCH(AC295,'[1]Bieu phi VCX'!$X$7:$AB$7,0)),0)</f>
        <v>0.0055</v>
      </c>
      <c r="AI295" s="23" t="n">
        <f aca="false">IF(U295="Y",INDEX('[1]Bieu phi VCX'!$AJ$8:$AL$33,MATCH(E295,'[1]Bieu phi VCX'!$A$8:$A$33,0),MATCH(VLOOKUP(F295,[1]Parameters!$I$2:$J$4,2),'[1]Bieu phi VCX'!$AJ$7:$AL$7,0))-AD295, 0)</f>
        <v>-0.01</v>
      </c>
      <c r="AJ295" s="0" t="n">
        <f aca="false">IF(V295="Y",[1]Parameters!$AA$2,1)</f>
        <v>1.5</v>
      </c>
      <c r="AK295" s="22" t="n">
        <f aca="false">IF(W295="Y", INDEX('[1]Bieu phi VCX'!$AE$8:$AE$33,MATCH(E295,'[1]Bieu phi VCX'!$A$8:$A$33,0),0),0)</f>
        <v>0.0025</v>
      </c>
      <c r="AL295" s="22" t="n">
        <f aca="false">IF(X295="Y",IF(AB295&lt;120,IF(OR(E295='[1]Bieu phi VCX'!$A$24,E295='[1]Bieu phi VCX'!$A$25,E295='[1]Bieu phi VCX'!$A$27),0.2%,IF(OR(AND(OR(H295="SEDAN",H295="HATCHBACK"),J295&gt;[1]Parameters!$AB$2),AND(OR(H295="SEDAN",H295="HATCHBACK"),I295="GERMANY")),INDEX('[1]Bieu phi VCX'!$AF$8:$AF$33,MATCH(E295,'[1]Bieu phi VCX'!$A$8:$A$33,0),0),INDEX('[1]Bieu phi VCX'!$AG$8:$AG$33,MATCH(E295,'[1]Bieu phi VCX'!$A$8:$A$33,0),0))),INDEX('[1]Bieu phi VCX'!$AH$8:$AH$33,MATCH(E295,'[1]Bieu phi VCX'!$A$8:$A$33,0),0)),0)</f>
        <v>0.003</v>
      </c>
      <c r="AM295" s="22" t="n">
        <f aca="false">IF(Y295="Y",IF(P295-O295&gt;[1]Parameters!$AC$2,1.5%*15/365,1.5%*(P295-O295)/365),0)</f>
        <v>0.000616438356164384</v>
      </c>
      <c r="AN295" s="24" t="n">
        <f aca="false">IF(Z295="Y",[1]Parameters!$AD$2,0)</f>
        <v>0.003</v>
      </c>
      <c r="AO295" s="25" t="n">
        <f aca="false">IF(P295&lt;=AA295,VLOOKUP(DATEDIF(O295,P295,"m"),[1]Parameters!$L$2:$M$6,2,1),(DATEDIF(O295,P295,"m")+1)/12)</f>
        <v>1</v>
      </c>
      <c r="AP295" s="26" t="n">
        <f aca="false">(AJ295*(SUM(AD295,AE295,AF295,AH295,AI295,AK295,AL295,AN295)*K295+AG295)+AM295*K295)*AO295</f>
        <v>10636643.8356164</v>
      </c>
      <c r="AQ295" s="27" t="s">
        <v>607</v>
      </c>
    </row>
    <row r="296" customFormat="false" ht="13.8" hidden="false" customHeight="false" outlineLevel="0" collapsed="false">
      <c r="A296" s="17"/>
      <c r="B296" s="17" t="s">
        <v>611</v>
      </c>
      <c r="C296" s="0" t="s">
        <v>520</v>
      </c>
      <c r="D296" s="17" t="s">
        <v>528</v>
      </c>
      <c r="E296" s="18" t="s">
        <v>635</v>
      </c>
      <c r="F296" s="19" t="n">
        <v>0</v>
      </c>
      <c r="G296" s="18" t="s">
        <v>602</v>
      </c>
      <c r="H296" s="18" t="s">
        <v>47</v>
      </c>
      <c r="I296" s="18" t="s">
        <v>604</v>
      </c>
      <c r="J296" s="19" t="n">
        <v>400000000</v>
      </c>
      <c r="K296" s="19" t="n">
        <v>400000000</v>
      </c>
      <c r="L296" s="0" t="n">
        <v>2005</v>
      </c>
      <c r="M296" s="20" t="n">
        <v>38353</v>
      </c>
      <c r="N296" s="20" t="n">
        <v>43831</v>
      </c>
      <c r="O296" s="20" t="n">
        <v>43831</v>
      </c>
      <c r="P296" s="20" t="n">
        <v>44196</v>
      </c>
      <c r="Q296" s="21" t="s">
        <v>605</v>
      </c>
      <c r="R296" s="21" t="s">
        <v>605</v>
      </c>
      <c r="S296" s="19" t="n">
        <v>9000000</v>
      </c>
      <c r="T296" s="21" t="s">
        <v>605</v>
      </c>
      <c r="U296" s="21" t="s">
        <v>605</v>
      </c>
      <c r="V296" s="21" t="s">
        <v>605</v>
      </c>
      <c r="W296" s="21" t="s">
        <v>605</v>
      </c>
      <c r="X296" s="21" t="s">
        <v>605</v>
      </c>
      <c r="Y296" s="21" t="s">
        <v>605</v>
      </c>
      <c r="Z296" s="21" t="s">
        <v>605</v>
      </c>
      <c r="AA296" s="20" t="n">
        <f aca="false">DATE(YEAR(O296)+1,MONTH(O296),DAY(O296))</f>
        <v>44197</v>
      </c>
      <c r="AB296" s="0" t="n">
        <f aca="false">IF(G296="Trong nước", DATEDIF(DATE(YEAR(M296),MONTH(M296),1),DATE(YEAR(N296),MONTH(N296),1),"m"), DATEDIF(DATE(L296,1,1),DATE(YEAR(N296),MONTH(N296),1),"m"))</f>
        <v>180</v>
      </c>
      <c r="AC296" s="0" t="str">
        <f aca="false">VLOOKUP(AB296,[1]Parameters!$A$2:$B$7,2,1)</f>
        <v>&gt;=180</v>
      </c>
      <c r="AD296" s="22" t="n">
        <f aca="false">IF(J296&lt;=[1]Parameters!$Y$2,INDEX('[1]Bieu phi VCX'!$D$8:$N$33,MATCH(E296,'[1]Bieu phi VCX'!$A$8:$A$33,0),MATCH(AC296,'[1]Bieu phi VCX'!$D$7:$I$7,)),INDEX('[1]Bieu phi VCX'!$J$8:$O$33,MATCH(E296,'[1]Bieu phi VCX'!$A$8:$A$33,0),MATCH(AC296,'[1]Bieu phi VCX'!$J$7:$O$7,)))</f>
        <v>0.06</v>
      </c>
      <c r="AE296" s="22" t="n">
        <f aca="false">IF(Q296="Y",[1]Parameters!$Z$2,0)</f>
        <v>0.0005</v>
      </c>
      <c r="AF296" s="22" t="n">
        <f aca="false">IF(R296="Y", INDEX('[1]Bieu phi VCX'!$R$8:$W$33,MATCH(E296,'[1]Bieu phi VCX'!$A$8:$A$33,0),MATCH(AC296,'[1]Bieu phi VCX'!$R$7:$W$7,0)), 0)</f>
        <v>0.007</v>
      </c>
      <c r="AG296" s="19" t="n">
        <f aca="false">VLOOKUP(S296,[1]Parameters!$F$2:$G$5,2,0)</f>
        <v>1400000</v>
      </c>
      <c r="AH296" s="22" t="n">
        <f aca="false">IF(T296="Y", INDEX('[1]Bieu phi VCX'!$X$8:$AC$33,MATCH(E296,'[1]Bieu phi VCX'!$A$8:$A$33,0),MATCH(AC296,'[1]Bieu phi VCX'!$X$7:$AC$7,0)),0)</f>
        <v>0.0055</v>
      </c>
      <c r="AI296" s="23" t="n">
        <f aca="false">IF(U296="Y",INDEX('[1]Bieu phi VCX'!$AJ$8:$AL$33,MATCH(E296,'[1]Bieu phi VCX'!$A$8:$A$33,0),MATCH(VLOOKUP(F296,[1]Parameters!$I$2:$J$4,2),'[1]Bieu phi VCX'!$AJ$7:$AL$7,0))-AD296, 0)</f>
        <v>-0.01</v>
      </c>
      <c r="AJ296" s="0" t="n">
        <f aca="false">IF(V296="Y",[1]Parameters!$AA$2,1)</f>
        <v>1.5</v>
      </c>
      <c r="AK296" s="22" t="n">
        <f aca="false">IF(W296="Y", INDEX('[1]Bieu phi VCX'!$AE$8:$AE$33,MATCH(E296,'[1]Bieu phi VCX'!$A$8:$A$33,0),0),0)</f>
        <v>0.0025</v>
      </c>
      <c r="AL296" s="22" t="n">
        <f aca="false">IF(X296="Y",IF(AB296&lt;120,IF(OR(E296='[1]Bieu phi VCX'!$A$24,E296='[1]Bieu phi VCX'!$A$25,E296='[1]Bieu phi VCX'!$A$27),0.2%,IF(OR(AND(OR(H296="SEDAN",H296="HATCHBACK"),J296&gt;[1]Parameters!$AB$2),AND(OR(H296="SEDAN",H296="HATCHBACK"),I296="GERMANY")),INDEX('[1]Bieu phi VCX'!$AF$8:$AF$33,MATCH(E296,'[1]Bieu phi VCX'!$A$8:$A$33,0),0),INDEX('[1]Bieu phi VCX'!$AG$8:$AG$33,MATCH(E296,'[1]Bieu phi VCX'!$A$8:$A$33,0),0))),INDEX('[1]Bieu phi VCX'!$AH$8:$AH$33,MATCH(E296,'[1]Bieu phi VCX'!$A$8:$A$33,0),0)),0)</f>
        <v>0.003</v>
      </c>
      <c r="AM296" s="22" t="n">
        <f aca="false">IF(Y296="Y",IF(P296-O296&gt;[1]Parameters!$AC$2,1.5%*15/365,1.5%*(P296-O296)/365),0)</f>
        <v>0.000616438356164384</v>
      </c>
      <c r="AN296" s="24" t="n">
        <f aca="false">IF(Z296="Y",[1]Parameters!$AD$2,0)</f>
        <v>0.003</v>
      </c>
      <c r="AO296" s="25" t="n">
        <f aca="false">IF(P296&lt;=AA296,VLOOKUP(DATEDIF(O296,P296,"m"),[1]Parameters!$L$2:$M$6,2,1),(DATEDIF(O296,P296,"m")+1)/12)</f>
        <v>1</v>
      </c>
      <c r="AP296" s="26" t="n">
        <f aca="false">(AJ296*(SUM(AD296,AE296,AF296,AH296,AI296,AK296,AL296,AN296)*K296+AG296)+AM296*K296)*AO296</f>
        <v>45246575.3424658</v>
      </c>
      <c r="AQ296" s="27" t="s">
        <v>607</v>
      </c>
    </row>
    <row r="297" customFormat="false" ht="13.8" hidden="false" customHeight="false" outlineLevel="0" collapsed="false">
      <c r="A297" s="17" t="s">
        <v>613</v>
      </c>
      <c r="B297" s="17" t="s">
        <v>600</v>
      </c>
      <c r="C297" s="0" t="s">
        <v>520</v>
      </c>
      <c r="D297" s="17" t="s">
        <v>528</v>
      </c>
      <c r="E297" s="18" t="s">
        <v>635</v>
      </c>
      <c r="F297" s="19" t="n">
        <v>0</v>
      </c>
      <c r="G297" s="18" t="s">
        <v>602</v>
      </c>
      <c r="H297" s="18" t="s">
        <v>47</v>
      </c>
      <c r="I297" s="18" t="s">
        <v>604</v>
      </c>
      <c r="J297" s="19" t="n">
        <v>410000000</v>
      </c>
      <c r="K297" s="19" t="n">
        <v>400000000</v>
      </c>
      <c r="L297" s="0" t="n">
        <v>2020</v>
      </c>
      <c r="M297" s="20" t="n">
        <v>43831</v>
      </c>
      <c r="N297" s="20" t="n">
        <v>43831</v>
      </c>
      <c r="O297" s="20" t="n">
        <v>43831</v>
      </c>
      <c r="P297" s="20" t="n">
        <v>44196</v>
      </c>
      <c r="Q297" s="21" t="s">
        <v>605</v>
      </c>
      <c r="R297" s="21" t="s">
        <v>605</v>
      </c>
      <c r="S297" s="19" t="s">
        <v>606</v>
      </c>
      <c r="T297" s="21" t="s">
        <v>605</v>
      </c>
      <c r="U297" s="21" t="s">
        <v>605</v>
      </c>
      <c r="V297" s="21" t="s">
        <v>605</v>
      </c>
      <c r="W297" s="21" t="s">
        <v>605</v>
      </c>
      <c r="X297" s="21" t="s">
        <v>605</v>
      </c>
      <c r="Y297" s="21" t="s">
        <v>605</v>
      </c>
      <c r="Z297" s="21" t="s">
        <v>605</v>
      </c>
      <c r="AA297" s="20" t="n">
        <f aca="false">DATE(YEAR(O297)+1,MONTH(O297),DAY(O297))</f>
        <v>44197</v>
      </c>
      <c r="AB297" s="0" t="n">
        <f aca="false">IF(G297="Trong nước", DATEDIF(DATE(YEAR(M297),MONTH(M297),1),DATE(YEAR(N297),MONTH(N297),1),"m"), DATEDIF(DATE(L297,1,1),DATE(YEAR(N297),MONTH(N297),1),"m"))</f>
        <v>0</v>
      </c>
      <c r="AC297" s="0" t="str">
        <f aca="false">VLOOKUP(AB297,[1]Parameters!$A$2:$B$6,2,1)</f>
        <v>&lt;6</v>
      </c>
      <c r="AD297" s="22" t="n">
        <f aca="false">IF(J297&lt;=[1]Parameters!$Y$2,INDEX('[1]Bieu phi VCX'!$D$8:$N$33,MATCH(E297,'[1]Bieu phi VCX'!$A$8:$A$33,0),MATCH(AC297,'[1]Bieu phi VCX'!$D$7:$I$7,)),INDEX('[1]Bieu phi VCX'!$J$8:$O$33,MATCH(E297,'[1]Bieu phi VCX'!$A$8:$A$33,0),MATCH(AC297,'[1]Bieu phi VCX'!$J$7:$O$7,)))</f>
        <v>0.026</v>
      </c>
      <c r="AE297" s="22" t="n">
        <f aca="false">IF(Q297="Y",[1]Parameters!$Z$2,0)</f>
        <v>0.0005</v>
      </c>
      <c r="AF297" s="22" t="n">
        <f aca="false">IF(R297="Y", INDEX('[1]Bieu phi VCX'!$R$8:$W$33,MATCH(E297,'[1]Bieu phi VCX'!$A$8:$A$33,0),MATCH(AC297,'[1]Bieu phi VCX'!$R$7:$V$7,0)), 0)</f>
        <v>0</v>
      </c>
      <c r="AG297" s="19" t="n">
        <f aca="false">VLOOKUP(S297,[1]Parameters!$F$2:$G$5,2,0)</f>
        <v>0</v>
      </c>
      <c r="AH297" s="22" t="n">
        <f aca="false">IF(T297="Y", INDEX('[1]Bieu phi VCX'!$X$8:$AB$33,MATCH(E297,'[1]Bieu phi VCX'!$A$8:$A$33,0),MATCH(AC297,'[1]Bieu phi VCX'!$X$7:$AB$7,0)),0)</f>
        <v>0.0025</v>
      </c>
      <c r="AI297" s="23" t="n">
        <f aca="false">IF(U297="Y",INDEX('[1]Bieu phi VCX'!$AJ$8:$AL$33,MATCH(E297,'[1]Bieu phi VCX'!$A$8:$A$33,0),MATCH(VLOOKUP(F297,[1]Parameters!$I$2:$J$4,2),'[1]Bieu phi VCX'!$AJ$7:$AL$7,0))-AD297, 0)</f>
        <v>0.024</v>
      </c>
      <c r="AJ297" s="0" t="n">
        <f aca="false">IF(V297="Y",[1]Parameters!$AA$2,1)</f>
        <v>1.5</v>
      </c>
      <c r="AK297" s="22" t="n">
        <f aca="false">IF(W297="Y", INDEX('[1]Bieu phi VCX'!$AE$8:$AE$33,MATCH(E297,'[1]Bieu phi VCX'!$A$8:$A$33,0),0),0)</f>
        <v>0.0025</v>
      </c>
      <c r="AL297" s="22" t="n">
        <f aca="false">IF(X297="Y",IF(AB297&lt;120,IF(OR(E297='[1]Bieu phi VCX'!$A$24,E297='[1]Bieu phi VCX'!$A$25,E297='[1]Bieu phi VCX'!$A$27),0.2%,IF(OR(AND(OR(H297="SEDAN",H297="HATCHBACK"),J297&gt;[1]Parameters!$AB$2),AND(OR(H297="SEDAN",H297="HATCHBACK"),I297="GERMANY")),INDEX('[1]Bieu phi VCX'!$AF$8:$AF$33,MATCH(E297,'[1]Bieu phi VCX'!$A$8:$A$33,0),0),INDEX('[1]Bieu phi VCX'!$AG$8:$AG$33,MATCH(E297,'[1]Bieu phi VCX'!$A$8:$A$33,0),0))),INDEX('[1]Bieu phi VCX'!$AH$8:$AH$33,MATCH(E297,'[1]Bieu phi VCX'!$A$8:$A$33,0),0)),0)</f>
        <v>0.002</v>
      </c>
      <c r="AM297" s="22" t="n">
        <f aca="false">IF(Y297="Y",IF(P297-O297&gt;[1]Parameters!$AC$2,1.5%*15/365,1.5%*(P297-O297)/365),0)</f>
        <v>0.000616438356164384</v>
      </c>
      <c r="AN297" s="24" t="n">
        <f aca="false">IF(Z297="Y",[1]Parameters!$AD$2,0)</f>
        <v>0.003</v>
      </c>
      <c r="AO297" s="25" t="n">
        <f aca="false">IF(P297&lt;=AA297,VLOOKUP(DATEDIF(O297,P297,"m"),[1]Parameters!$L$2:$M$6,2,1),(DATEDIF(O297,P297,"m")+1)/12)</f>
        <v>1</v>
      </c>
      <c r="AP297" s="26" t="n">
        <f aca="false">(AJ297*(SUM(AD297,AE297,AF297,AH297,AI297,AK297,AL297,AN297)*K297+AG297)+AM297*K297)*AO297</f>
        <v>36546575.3424658</v>
      </c>
      <c r="AQ297" s="27" t="s">
        <v>607</v>
      </c>
    </row>
    <row r="298" customFormat="false" ht="13.8" hidden="false" customHeight="false" outlineLevel="0" collapsed="false">
      <c r="A298" s="17"/>
      <c r="B298" s="17" t="s">
        <v>608</v>
      </c>
      <c r="C298" s="0" t="s">
        <v>520</v>
      </c>
      <c r="D298" s="17" t="s">
        <v>528</v>
      </c>
      <c r="E298" s="18" t="s">
        <v>635</v>
      </c>
      <c r="F298" s="19" t="n">
        <v>0</v>
      </c>
      <c r="G298" s="18" t="s">
        <v>602</v>
      </c>
      <c r="H298" s="18" t="s">
        <v>47</v>
      </c>
      <c r="I298" s="18" t="s">
        <v>604</v>
      </c>
      <c r="J298" s="19" t="n">
        <v>500000000</v>
      </c>
      <c r="K298" s="19" t="n">
        <v>400000000</v>
      </c>
      <c r="L298" s="0" t="n">
        <v>2017</v>
      </c>
      <c r="M298" s="20" t="n">
        <v>42736</v>
      </c>
      <c r="N298" s="20" t="n">
        <v>43831</v>
      </c>
      <c r="O298" s="20" t="n">
        <v>43831</v>
      </c>
      <c r="P298" s="20" t="n">
        <v>44196</v>
      </c>
      <c r="Q298" s="21" t="s">
        <v>605</v>
      </c>
      <c r="R298" s="21" t="s">
        <v>605</v>
      </c>
      <c r="S298" s="19" t="s">
        <v>606</v>
      </c>
      <c r="T298" s="21" t="s">
        <v>605</v>
      </c>
      <c r="U298" s="21" t="s">
        <v>605</v>
      </c>
      <c r="V298" s="21" t="s">
        <v>605</v>
      </c>
      <c r="W298" s="21" t="s">
        <v>605</v>
      </c>
      <c r="X298" s="21" t="s">
        <v>605</v>
      </c>
      <c r="Y298" s="21" t="s">
        <v>605</v>
      </c>
      <c r="Z298" s="21" t="s">
        <v>605</v>
      </c>
      <c r="AA298" s="20" t="n">
        <f aca="false">DATE(YEAR(O298)+1,MONTH(O298),DAY(O298))</f>
        <v>44197</v>
      </c>
      <c r="AB298" s="0" t="n">
        <f aca="false">IF(G298="Trong nước", DATEDIF(DATE(YEAR(M298),MONTH(M298),1),DATE(YEAR(N298),MONTH(N298),1),"m"), DATEDIF(DATE(L298,1,1),DATE(YEAR(N298),MONTH(N298),1),"m"))</f>
        <v>36</v>
      </c>
      <c r="AC298" s="0" t="str">
        <f aca="false">VLOOKUP(AB298,[1]Parameters!$A$2:$B$6,2,1)</f>
        <v>36-72</v>
      </c>
      <c r="AD298" s="22" t="n">
        <f aca="false">IF(J298&lt;=[1]Parameters!$Y$2,INDEX('[1]Bieu phi VCX'!$D$8:$N$33,MATCH(E298,'[1]Bieu phi VCX'!$A$8:$A$33,0),MATCH(AC298,'[1]Bieu phi VCX'!$D$7:$I$7,)),INDEX('[1]Bieu phi VCX'!$J$8:$O$33,MATCH(E298,'[1]Bieu phi VCX'!$A$8:$A$33,0),MATCH(AC298,'[1]Bieu phi VCX'!$J$7:$O$7,)))</f>
        <v>0.035</v>
      </c>
      <c r="AE298" s="22" t="n">
        <f aca="false">IF(Q298="Y",[1]Parameters!$Z$2,0)</f>
        <v>0.0005</v>
      </c>
      <c r="AF298" s="22" t="n">
        <f aca="false">IF(R298="Y", INDEX('[1]Bieu phi VCX'!$R$8:$W$33,MATCH(E298,'[1]Bieu phi VCX'!$A$8:$A$33,0),MATCH(AC298,'[1]Bieu phi VCX'!$R$7:$V$7,0)), 0)</f>
        <v>0.004</v>
      </c>
      <c r="AG298" s="19" t="n">
        <f aca="false">VLOOKUP(S298,[1]Parameters!$F$2:$G$5,2,0)</f>
        <v>0</v>
      </c>
      <c r="AH298" s="22" t="n">
        <f aca="false">IF(T298="Y", INDEX('[1]Bieu phi VCX'!$X$8:$AB$33,MATCH(E298,'[1]Bieu phi VCX'!$A$8:$A$33,0),MATCH(AC298,'[1]Bieu phi VCX'!$X$7:$AB$7,0)),0)</f>
        <v>0.0035</v>
      </c>
      <c r="AI298" s="23" t="n">
        <f aca="false">IF(U298="Y",INDEX('[1]Bieu phi VCX'!$AJ$8:$AL$33,MATCH(E298,'[1]Bieu phi VCX'!$A$8:$A$33,0),MATCH(VLOOKUP(F298,[1]Parameters!$I$2:$J$4,2),'[1]Bieu phi VCX'!$AJ$7:$AL$7,0))-AD298, 0)</f>
        <v>0.015</v>
      </c>
      <c r="AJ298" s="0" t="n">
        <f aca="false">IF(V298="Y",[1]Parameters!$AA$2,1)</f>
        <v>1.5</v>
      </c>
      <c r="AK298" s="22" t="n">
        <f aca="false">IF(W298="Y", INDEX('[1]Bieu phi VCX'!$AE$8:$AE$33,MATCH(E298,'[1]Bieu phi VCX'!$A$8:$A$33,0),0),0)</f>
        <v>0.0025</v>
      </c>
      <c r="AL298" s="22" t="n">
        <f aca="false">IF(X298="Y",IF(AB298&lt;120,IF(OR(E298='[1]Bieu phi VCX'!$A$24,E298='[1]Bieu phi VCX'!$A$25,E298='[1]Bieu phi VCX'!$A$27),0.2%,IF(OR(AND(OR(H298="SEDAN",H298="HATCHBACK"),J298&gt;[1]Parameters!$AB$2),AND(OR(H298="SEDAN",H298="HATCHBACK"),I298="GERMANY")),INDEX('[1]Bieu phi VCX'!$AF$8:$AF$33,MATCH(E298,'[1]Bieu phi VCX'!$A$8:$A$33,0),0),INDEX('[1]Bieu phi VCX'!$AG$8:$AG$33,MATCH(E298,'[1]Bieu phi VCX'!$A$8:$A$33,0),0))),INDEX('[1]Bieu phi VCX'!$AH$8:$AH$33,MATCH(E298,'[1]Bieu phi VCX'!$A$8:$A$33,0),0)),0)</f>
        <v>0.002</v>
      </c>
      <c r="AM298" s="22" t="n">
        <f aca="false">IF(Y298="Y",IF(P298-O298&gt;[1]Parameters!$AC$2,1.5%*15/365,1.5%*(P298-O298)/365),0)</f>
        <v>0.000616438356164384</v>
      </c>
      <c r="AN298" s="24" t="n">
        <f aca="false">IF(Z298="Y",[1]Parameters!$AD$2,0)</f>
        <v>0.003</v>
      </c>
      <c r="AO298" s="25" t="n">
        <f aca="false">IF(P298&lt;=AA298,VLOOKUP(DATEDIF(O298,P298,"m"),[1]Parameters!$L$2:$M$6,2,1),(DATEDIF(O298,P298,"m")+1)/12)</f>
        <v>1</v>
      </c>
      <c r="AP298" s="26" t="n">
        <f aca="false">(AJ298*(SUM(AD298,AE298,AF298,AH298,AI298,AK298,AL298,AN298)*K298+AG298)+AM298*K298)*AO298</f>
        <v>39546575.3424658</v>
      </c>
      <c r="AQ298" s="27" t="s">
        <v>607</v>
      </c>
    </row>
    <row r="299" customFormat="false" ht="13.8" hidden="false" customHeight="false" outlineLevel="0" collapsed="false">
      <c r="A299" s="17"/>
      <c r="B299" s="17" t="s">
        <v>609</v>
      </c>
      <c r="C299" s="0" t="s">
        <v>520</v>
      </c>
      <c r="D299" s="17" t="s">
        <v>528</v>
      </c>
      <c r="E299" s="18" t="s">
        <v>635</v>
      </c>
      <c r="F299" s="19" t="n">
        <v>0</v>
      </c>
      <c r="G299" s="18" t="s">
        <v>602</v>
      </c>
      <c r="H299" s="18" t="s">
        <v>47</v>
      </c>
      <c r="I299" s="18" t="s">
        <v>604</v>
      </c>
      <c r="J299" s="19" t="n">
        <v>450000000</v>
      </c>
      <c r="K299" s="19" t="n">
        <v>400000000</v>
      </c>
      <c r="L299" s="0" t="n">
        <v>2014</v>
      </c>
      <c r="M299" s="20" t="n">
        <v>41640</v>
      </c>
      <c r="N299" s="20" t="n">
        <v>43831</v>
      </c>
      <c r="O299" s="20" t="n">
        <v>43831</v>
      </c>
      <c r="P299" s="20" t="n">
        <v>44196</v>
      </c>
      <c r="Q299" s="21" t="s">
        <v>605</v>
      </c>
      <c r="R299" s="21" t="s">
        <v>605</v>
      </c>
      <c r="S299" s="19" t="s">
        <v>606</v>
      </c>
      <c r="T299" s="21" t="s">
        <v>605</v>
      </c>
      <c r="U299" s="21" t="s">
        <v>605</v>
      </c>
      <c r="V299" s="21" t="s">
        <v>605</v>
      </c>
      <c r="W299" s="21" t="s">
        <v>605</v>
      </c>
      <c r="X299" s="21" t="s">
        <v>605</v>
      </c>
      <c r="Y299" s="21" t="s">
        <v>605</v>
      </c>
      <c r="Z299" s="21" t="s">
        <v>605</v>
      </c>
      <c r="AA299" s="20" t="n">
        <f aca="false">DATE(YEAR(O299)+1,MONTH(O299),DAY(O299))</f>
        <v>44197</v>
      </c>
      <c r="AB299" s="0" t="n">
        <f aca="false">IF(G299="Trong nước", DATEDIF(DATE(YEAR(M299),MONTH(M299),1),DATE(YEAR(N299),MONTH(N299),1),"m"), DATEDIF(DATE(L299,1,1),DATE(YEAR(N299),MONTH(N299),1),"m"))</f>
        <v>72</v>
      </c>
      <c r="AC299" s="0" t="str">
        <f aca="false">VLOOKUP(AB299,[1]Parameters!$A$2:$B$6,2,1)</f>
        <v>72-120</v>
      </c>
      <c r="AD299" s="22" t="n">
        <f aca="false">IF(J299&lt;=[1]Parameters!$Y$2,INDEX('[1]Bieu phi VCX'!$D$8:$N$33,MATCH(E299,'[1]Bieu phi VCX'!$A$8:$A$33,0),MATCH(AC299,'[1]Bieu phi VCX'!$D$7:$I$7,)),INDEX('[1]Bieu phi VCX'!$J$8:$O$33,MATCH(E299,'[1]Bieu phi VCX'!$A$8:$A$33,0),MATCH(AC299,'[1]Bieu phi VCX'!$J$7:$O$7,)))</f>
        <v>0.05</v>
      </c>
      <c r="AE299" s="22" t="n">
        <f aca="false">IF(Q299="Y",[1]Parameters!$Z$2,0)</f>
        <v>0.0005</v>
      </c>
      <c r="AF299" s="22" t="n">
        <f aca="false">IF(R299="Y", INDEX('[1]Bieu phi VCX'!$R$8:$W$33,MATCH(E299,'[1]Bieu phi VCX'!$A$8:$A$33,0),MATCH(AC299,'[1]Bieu phi VCX'!$R$7:$V$7,0)), 0)</f>
        <v>0.005</v>
      </c>
      <c r="AG299" s="19" t="n">
        <f aca="false">VLOOKUP(S299,[1]Parameters!$F$2:$G$5,2,0)</f>
        <v>0</v>
      </c>
      <c r="AH299" s="22" t="n">
        <f aca="false">IF(T299="Y", INDEX('[1]Bieu phi VCX'!$X$8:$AB$33,MATCH(E299,'[1]Bieu phi VCX'!$A$8:$A$33,0),MATCH(AC299,'[1]Bieu phi VCX'!$X$7:$AB$7,0)),0)</f>
        <v>0.0045</v>
      </c>
      <c r="AI299" s="23" t="n">
        <f aca="false">IF(U299="Y",INDEX('[1]Bieu phi VCX'!$AJ$8:$AL$33,MATCH(E299,'[1]Bieu phi VCX'!$A$8:$A$33,0),MATCH(VLOOKUP(F299,[1]Parameters!$I$2:$J$4,2),'[1]Bieu phi VCX'!$AJ$7:$AL$7,0))-AD299, 0)</f>
        <v>0</v>
      </c>
      <c r="AJ299" s="0" t="n">
        <f aca="false">IF(V299="Y",[1]Parameters!$AA$2,1)</f>
        <v>1.5</v>
      </c>
      <c r="AK299" s="22" t="n">
        <f aca="false">IF(W299="Y", INDEX('[1]Bieu phi VCX'!$AE$8:$AE$33,MATCH(E299,'[1]Bieu phi VCX'!$A$8:$A$33,0),0),0)</f>
        <v>0.0025</v>
      </c>
      <c r="AL299" s="22" t="n">
        <f aca="false">IF(X299="Y",IF(AB299&lt;120,IF(OR(E299='[1]Bieu phi VCX'!$A$24,E299='[1]Bieu phi VCX'!$A$25,E299='[1]Bieu phi VCX'!$A$27),0.2%,IF(OR(AND(OR(H299="SEDAN",H299="HATCHBACK"),J299&gt;[1]Parameters!$AB$2),AND(OR(H299="SEDAN",H299="HATCHBACK"),I299="GERMANY")),INDEX('[1]Bieu phi VCX'!$AF$8:$AF$33,MATCH(E299,'[1]Bieu phi VCX'!$A$8:$A$33,0),0),INDEX('[1]Bieu phi VCX'!$AG$8:$AG$33,MATCH(E299,'[1]Bieu phi VCX'!$A$8:$A$33,0),0))),INDEX('[1]Bieu phi VCX'!$AH$8:$AH$33,MATCH(E299,'[1]Bieu phi VCX'!$A$8:$A$33,0),0)),0)</f>
        <v>0.002</v>
      </c>
      <c r="AM299" s="22" t="n">
        <f aca="false">IF(Y299="Y",IF(P299-O299&gt;[1]Parameters!$AC$2,1.5%*15/365,1.5%*(P299-O299)/365),0)</f>
        <v>0.000616438356164384</v>
      </c>
      <c r="AN299" s="24" t="n">
        <f aca="false">IF(Z299="Y",[1]Parameters!$AD$2,0)</f>
        <v>0.003</v>
      </c>
      <c r="AO299" s="25" t="n">
        <f aca="false">IF(P299&lt;=AA299,VLOOKUP(DATEDIF(O299,P299,"m"),[1]Parameters!$L$2:$M$6,2,1),(DATEDIF(O299,P299,"m")+1)/12)</f>
        <v>1</v>
      </c>
      <c r="AP299" s="26" t="n">
        <f aca="false">(AJ299*(SUM(AD299,AE299,AF299,AH299,AI299,AK299,AL299,AN299)*K299+AG299)+AM299*K299)*AO299</f>
        <v>40746575.3424658</v>
      </c>
      <c r="AQ299" s="27" t="s">
        <v>607</v>
      </c>
    </row>
    <row r="300" customFormat="false" ht="13.8" hidden="false" customHeight="false" outlineLevel="0" collapsed="false">
      <c r="A300" s="17"/>
      <c r="B300" s="17" t="s">
        <v>610</v>
      </c>
      <c r="C300" s="0" t="s">
        <v>520</v>
      </c>
      <c r="D300" s="17" t="s">
        <v>528</v>
      </c>
      <c r="E300" s="18" t="s">
        <v>635</v>
      </c>
      <c r="F300" s="19" t="n">
        <v>0</v>
      </c>
      <c r="G300" s="18" t="s">
        <v>602</v>
      </c>
      <c r="H300" s="18" t="s">
        <v>47</v>
      </c>
      <c r="I300" s="18" t="s">
        <v>604</v>
      </c>
      <c r="J300" s="19" t="n">
        <v>600000000</v>
      </c>
      <c r="K300" s="19" t="n">
        <v>400000000</v>
      </c>
      <c r="L300" s="0" t="n">
        <v>2010</v>
      </c>
      <c r="M300" s="20" t="n">
        <v>40179</v>
      </c>
      <c r="N300" s="20" t="n">
        <v>43831</v>
      </c>
      <c r="O300" s="20" t="n">
        <v>43831</v>
      </c>
      <c r="P300" s="20" t="n">
        <v>44196</v>
      </c>
      <c r="Q300" s="21" t="s">
        <v>605</v>
      </c>
      <c r="R300" s="21" t="s">
        <v>605</v>
      </c>
      <c r="S300" s="19" t="s">
        <v>606</v>
      </c>
      <c r="T300" s="21" t="s">
        <v>605</v>
      </c>
      <c r="U300" s="21" t="s">
        <v>605</v>
      </c>
      <c r="V300" s="21" t="s">
        <v>605</v>
      </c>
      <c r="W300" s="21" t="s">
        <v>605</v>
      </c>
      <c r="X300" s="21" t="s">
        <v>605</v>
      </c>
      <c r="Y300" s="21" t="s">
        <v>605</v>
      </c>
      <c r="Z300" s="21" t="s">
        <v>605</v>
      </c>
      <c r="AA300" s="20" t="n">
        <f aca="false">DATE(YEAR(O300)+1,MONTH(O300),DAY(O300))</f>
        <v>44197</v>
      </c>
      <c r="AB300" s="0" t="n">
        <f aca="false">IF(G300="Trong nước", DATEDIF(DATE(YEAR(M300),MONTH(M300),1),DATE(YEAR(N300),MONTH(N300),1),"m"), DATEDIF(DATE(L300,1,1),DATE(YEAR(N300),MONTH(N300),1),"m"))</f>
        <v>120</v>
      </c>
      <c r="AC300" s="0" t="str">
        <f aca="false">VLOOKUP(AB300,[1]Parameters!$A$2:$B$6,2,1)</f>
        <v>&gt;=120</v>
      </c>
      <c r="AD300" s="22" t="n">
        <f aca="false">IF(J300&lt;=[1]Parameters!$Y$2,INDEX('[1]Bieu phi VCX'!$D$8:$N$33,MATCH(E300,'[1]Bieu phi VCX'!$A$8:$A$33,0),MATCH(AC300,'[1]Bieu phi VCX'!$D$7:$I$7,)),INDEX('[1]Bieu phi VCX'!$J$8:$O$33,MATCH(E300,'[1]Bieu phi VCX'!$A$8:$A$33,0),MATCH(AC300,'[1]Bieu phi VCX'!$J$7:$O$7,)))</f>
        <v>0.055</v>
      </c>
      <c r="AE300" s="22" t="n">
        <f aca="false">IF(Q300="Y",[1]Parameters!$Z$2,0)</f>
        <v>0.0005</v>
      </c>
      <c r="AF300" s="22" t="n">
        <f aca="false">IF(R300="Y", INDEX('[1]Bieu phi VCX'!$R$8:$W$33,MATCH(E300,'[1]Bieu phi VCX'!$A$8:$A$33,0),MATCH(AC300,'[1]Bieu phi VCX'!$R$7:$V$7,0)), 0)</f>
        <v>0.006</v>
      </c>
      <c r="AG300" s="19" t="n">
        <f aca="false">VLOOKUP(S300,[1]Parameters!$F$2:$G$5,2,0)</f>
        <v>0</v>
      </c>
      <c r="AH300" s="22" t="n">
        <f aca="false">IF(T300="Y", INDEX('[1]Bieu phi VCX'!$X$8:$AB$33,MATCH(E300,'[1]Bieu phi VCX'!$A$8:$A$33,0),MATCH(AC300,'[1]Bieu phi VCX'!$X$7:$AB$7,0)),0)</f>
        <v>0.0055</v>
      </c>
      <c r="AI300" s="23" t="n">
        <f aca="false">IF(U300="Y",INDEX('[1]Bieu phi VCX'!$AJ$8:$AL$33,MATCH(E300,'[1]Bieu phi VCX'!$A$8:$A$33,0),MATCH(VLOOKUP(F300,[1]Parameters!$I$2:$J$4,2),'[1]Bieu phi VCX'!$AJ$7:$AL$7,0))-AD300, 0)</f>
        <v>-0.005</v>
      </c>
      <c r="AJ300" s="0" t="n">
        <f aca="false">IF(V300="Y",[1]Parameters!$AA$2,1)</f>
        <v>1.5</v>
      </c>
      <c r="AK300" s="22" t="n">
        <f aca="false">IF(W300="Y", INDEX('[1]Bieu phi VCX'!$AE$8:$AE$33,MATCH(E300,'[1]Bieu phi VCX'!$A$8:$A$33,0),0),0)</f>
        <v>0.0025</v>
      </c>
      <c r="AL300" s="22" t="n">
        <f aca="false">IF(X300="Y",IF(AB300&lt;120,IF(OR(E300='[1]Bieu phi VCX'!$A$24,E300='[1]Bieu phi VCX'!$A$25,E300='[1]Bieu phi VCX'!$A$27),0.2%,IF(OR(AND(OR(H300="SEDAN",H300="HATCHBACK"),J300&gt;[1]Parameters!$AB$2),AND(OR(H300="SEDAN",H300="HATCHBACK"),I300="GERMANY")),INDEX('[1]Bieu phi VCX'!$AF$8:$AF$33,MATCH(E300,'[1]Bieu phi VCX'!$A$8:$A$33,0),0),INDEX('[1]Bieu phi VCX'!$AG$8:$AG$33,MATCH(E300,'[1]Bieu phi VCX'!$A$8:$A$33,0),0))),INDEX('[1]Bieu phi VCX'!$AH$8:$AH$33,MATCH(E300,'[1]Bieu phi VCX'!$A$8:$A$33,0),0)),0)</f>
        <v>0.003</v>
      </c>
      <c r="AM300" s="22" t="n">
        <f aca="false">IF(Y300="Y",IF(P300-O300&gt;[1]Parameters!$AC$2,1.5%*15/365,1.5%*(P300-O300)/365),0)</f>
        <v>0.000616438356164384</v>
      </c>
      <c r="AN300" s="24" t="n">
        <f aca="false">IF(Z300="Y",[1]Parameters!$AD$2,0)</f>
        <v>0.003</v>
      </c>
      <c r="AO300" s="25" t="n">
        <f aca="false">IF(P300&lt;=AA300,VLOOKUP(DATEDIF(O300,P300,"m"),[1]Parameters!$L$2:$M$6,2,1),(DATEDIF(O300,P300,"m")+1)/12)</f>
        <v>1</v>
      </c>
      <c r="AP300" s="26" t="n">
        <f aca="false">(AJ300*(SUM(AD300,AE300,AF300,AH300,AI300,AK300,AL300,AN300)*K300+AG300)+AM300*K300)*AO300</f>
        <v>42546575.3424658</v>
      </c>
      <c r="AQ300" s="27" t="s">
        <v>607</v>
      </c>
    </row>
    <row r="301" customFormat="false" ht="13.8" hidden="false" customHeight="false" outlineLevel="0" collapsed="false">
      <c r="A301" s="17"/>
      <c r="B301" s="17" t="s">
        <v>611</v>
      </c>
      <c r="C301" s="0" t="s">
        <v>520</v>
      </c>
      <c r="D301" s="17" t="s">
        <v>528</v>
      </c>
      <c r="E301" s="18" t="s">
        <v>635</v>
      </c>
      <c r="F301" s="19" t="n">
        <v>0</v>
      </c>
      <c r="G301" s="18" t="s">
        <v>602</v>
      </c>
      <c r="H301" s="18" t="s">
        <v>47</v>
      </c>
      <c r="I301" s="18" t="s">
        <v>604</v>
      </c>
      <c r="J301" s="19" t="n">
        <v>600000000</v>
      </c>
      <c r="K301" s="19" t="n">
        <v>400000000</v>
      </c>
      <c r="L301" s="0" t="n">
        <v>2005</v>
      </c>
      <c r="M301" s="20" t="n">
        <v>38353</v>
      </c>
      <c r="N301" s="20" t="n">
        <v>43831</v>
      </c>
      <c r="O301" s="20" t="n">
        <v>43831</v>
      </c>
      <c r="P301" s="20" t="n">
        <v>44196</v>
      </c>
      <c r="Q301" s="21" t="s">
        <v>605</v>
      </c>
      <c r="R301" s="21" t="s">
        <v>605</v>
      </c>
      <c r="S301" s="19" t="n">
        <v>9000000</v>
      </c>
      <c r="T301" s="21" t="s">
        <v>605</v>
      </c>
      <c r="U301" s="21" t="s">
        <v>605</v>
      </c>
      <c r="V301" s="21" t="s">
        <v>605</v>
      </c>
      <c r="W301" s="21" t="s">
        <v>605</v>
      </c>
      <c r="X301" s="21" t="s">
        <v>605</v>
      </c>
      <c r="Y301" s="21" t="s">
        <v>605</v>
      </c>
      <c r="Z301" s="21" t="s">
        <v>605</v>
      </c>
      <c r="AA301" s="20" t="n">
        <f aca="false">DATE(YEAR(O301)+1,MONTH(O301),DAY(O301))</f>
        <v>44197</v>
      </c>
      <c r="AB301" s="0" t="n">
        <f aca="false">IF(G301="Trong nước", DATEDIF(DATE(YEAR(M301),MONTH(M301),1),DATE(YEAR(N301),MONTH(N301),1),"m"), DATEDIF(DATE(L301,1,1),DATE(YEAR(N301),MONTH(N301),1),"m"))</f>
        <v>180</v>
      </c>
      <c r="AC301" s="0" t="str">
        <f aca="false">VLOOKUP(AB301,[1]Parameters!$A$2:$B$7,2,1)</f>
        <v>&gt;=180</v>
      </c>
      <c r="AD301" s="22" t="n">
        <f aca="false">IF(J301&lt;=[1]Parameters!$Y$2,INDEX('[1]Bieu phi VCX'!$D$8:$N$33,MATCH(E301,'[1]Bieu phi VCX'!$A$8:$A$33,0),MATCH(AC301,'[1]Bieu phi VCX'!$D$7:$I$7,)),INDEX('[1]Bieu phi VCX'!$J$8:$O$33,MATCH(E301,'[1]Bieu phi VCX'!$A$8:$A$33,0),MATCH(AC301,'[1]Bieu phi VCX'!$J$7:$O$7,)))</f>
        <v>0.055</v>
      </c>
      <c r="AE301" s="22" t="n">
        <f aca="false">IF(Q301="Y",[1]Parameters!$Z$2,0)</f>
        <v>0.0005</v>
      </c>
      <c r="AF301" s="22" t="n">
        <f aca="false">IF(R301="Y", INDEX('[1]Bieu phi VCX'!$R$8:$W$33,MATCH(E301,'[1]Bieu phi VCX'!$A$8:$A$33,0),MATCH(AC301,'[1]Bieu phi VCX'!$R$7:$W$7,0)), 0)</f>
        <v>0.007</v>
      </c>
      <c r="AG301" s="19" t="n">
        <f aca="false">VLOOKUP(S301,[1]Parameters!$F$2:$G$5,2,0)</f>
        <v>1400000</v>
      </c>
      <c r="AH301" s="22" t="n">
        <f aca="false">IF(T301="Y", INDEX('[1]Bieu phi VCX'!$X$8:$AC$33,MATCH(E301,'[1]Bieu phi VCX'!$A$8:$A$33,0),MATCH(AC301,'[1]Bieu phi VCX'!$X$7:$AC$7,0)),0)</f>
        <v>0.0055</v>
      </c>
      <c r="AI301" s="23" t="n">
        <f aca="false">IF(U301="Y",INDEX('[1]Bieu phi VCX'!$AJ$8:$AL$33,MATCH(E301,'[1]Bieu phi VCX'!$A$8:$A$33,0),MATCH(VLOOKUP(F301,[1]Parameters!$I$2:$J$4,2),'[1]Bieu phi VCX'!$AJ$7:$AL$7,0))-AD301, 0)</f>
        <v>-0.005</v>
      </c>
      <c r="AJ301" s="0" t="n">
        <f aca="false">IF(V301="Y",[1]Parameters!$AA$2,1)</f>
        <v>1.5</v>
      </c>
      <c r="AK301" s="22" t="n">
        <f aca="false">IF(W301="Y", INDEX('[1]Bieu phi VCX'!$AE$8:$AE$33,MATCH(E301,'[1]Bieu phi VCX'!$A$8:$A$33,0),0),0)</f>
        <v>0.0025</v>
      </c>
      <c r="AL301" s="22" t="n">
        <f aca="false">IF(X301="Y",IF(AB301&lt;120,IF(OR(E301='[1]Bieu phi VCX'!$A$24,E301='[1]Bieu phi VCX'!$A$25,E301='[1]Bieu phi VCX'!$A$27),0.2%,IF(OR(AND(OR(H301="SEDAN",H301="HATCHBACK"),J301&gt;[1]Parameters!$AB$2),AND(OR(H301="SEDAN",H301="HATCHBACK"),I301="GERMANY")),INDEX('[1]Bieu phi VCX'!$AF$8:$AF$33,MATCH(E301,'[1]Bieu phi VCX'!$A$8:$A$33,0),0),INDEX('[1]Bieu phi VCX'!$AG$8:$AG$33,MATCH(E301,'[1]Bieu phi VCX'!$A$8:$A$33,0),0))),INDEX('[1]Bieu phi VCX'!$AH$8:$AH$33,MATCH(E301,'[1]Bieu phi VCX'!$A$8:$A$33,0),0)),0)</f>
        <v>0.003</v>
      </c>
      <c r="AM301" s="22" t="n">
        <f aca="false">IF(Y301="Y",IF(P301-O301&gt;[1]Parameters!$AC$2,1.5%*15/365,1.5%*(P301-O301)/365),0)</f>
        <v>0.000616438356164384</v>
      </c>
      <c r="AN301" s="24" t="n">
        <f aca="false">IF(Z301="Y",[1]Parameters!$AD$2,0)</f>
        <v>0.003</v>
      </c>
      <c r="AO301" s="25" t="n">
        <f aca="false">IF(P301&lt;=AA301,VLOOKUP(DATEDIF(O301,P301,"m"),[1]Parameters!$L$2:$M$6,2,1),(DATEDIF(O301,P301,"m")+1)/12)</f>
        <v>1</v>
      </c>
      <c r="AP301" s="26" t="n">
        <f aca="false">(AJ301*(SUM(AD301,AE301,AF301,AH301,AI301,AK301,AL301,AN301)*K301+AG301)+AM301*K301)*AO301</f>
        <v>45246575.3424658</v>
      </c>
      <c r="AQ301" s="27" t="s">
        <v>607</v>
      </c>
    </row>
    <row r="302" customFormat="false" ht="13.8" hidden="false" customHeight="false" outlineLevel="0" collapsed="false">
      <c r="A302" s="17" t="s">
        <v>599</v>
      </c>
      <c r="B302" s="17" t="s">
        <v>600</v>
      </c>
      <c r="C302" s="0" t="s">
        <v>520</v>
      </c>
      <c r="D302" s="17" t="s">
        <v>533</v>
      </c>
      <c r="E302" s="18" t="s">
        <v>636</v>
      </c>
      <c r="F302" s="19" t="n">
        <v>0</v>
      </c>
      <c r="G302" s="18" t="s">
        <v>602</v>
      </c>
      <c r="H302" s="18" t="s">
        <v>47</v>
      </c>
      <c r="I302" s="18" t="s">
        <v>604</v>
      </c>
      <c r="J302" s="19" t="n">
        <v>390000000</v>
      </c>
      <c r="K302" s="19" t="n">
        <v>100000000</v>
      </c>
      <c r="L302" s="0" t="n">
        <v>2020</v>
      </c>
      <c r="M302" s="20" t="n">
        <v>43831</v>
      </c>
      <c r="N302" s="20" t="n">
        <v>43831</v>
      </c>
      <c r="O302" s="20" t="n">
        <v>43831</v>
      </c>
      <c r="P302" s="20" t="n">
        <v>44196</v>
      </c>
      <c r="Q302" s="21" t="s">
        <v>605</v>
      </c>
      <c r="R302" s="21" t="s">
        <v>605</v>
      </c>
      <c r="S302" s="19" t="s">
        <v>606</v>
      </c>
      <c r="T302" s="21" t="s">
        <v>605</v>
      </c>
      <c r="U302" s="21" t="s">
        <v>605</v>
      </c>
      <c r="V302" s="21" t="s">
        <v>605</v>
      </c>
      <c r="W302" s="21" t="s">
        <v>605</v>
      </c>
      <c r="X302" s="21" t="s">
        <v>605</v>
      </c>
      <c r="Y302" s="21" t="s">
        <v>605</v>
      </c>
      <c r="Z302" s="21" t="s">
        <v>605</v>
      </c>
      <c r="AA302" s="20" t="n">
        <f aca="false">DATE(YEAR(O302)+1,MONTH(O302),DAY(O302))</f>
        <v>44197</v>
      </c>
      <c r="AB302" s="0" t="n">
        <f aca="false">IF(G302="Trong nước", DATEDIF(DATE(YEAR(M302),MONTH(M302),1),DATE(YEAR(N302),MONTH(N302),1),"m"), DATEDIF(DATE(L302,1,1),DATE(YEAR(N302),MONTH(N302),1),"m"))</f>
        <v>0</v>
      </c>
      <c r="AC302" s="0" t="str">
        <f aca="false">VLOOKUP(AB302,[1]Parameters!$A$2:$B$6,2,1)</f>
        <v>&lt;6</v>
      </c>
      <c r="AD302" s="22" t="n">
        <f aca="false">IF(J302&lt;=[1]Parameters!$Y$2,INDEX('[1]Bieu phi VCX'!$D$8:$N$33,MATCH(E302,'[1]Bieu phi VCX'!$A$8:$A$33,0),MATCH(AC302,'[1]Bieu phi VCX'!$D$7:$I$7,)),INDEX('[1]Bieu phi VCX'!$J$8:$O$33,MATCH(E302,'[1]Bieu phi VCX'!$A$8:$A$33,0),MATCH(AC302,'[1]Bieu phi VCX'!$J$7:$O$7,)))</f>
        <v>0.028</v>
      </c>
      <c r="AE302" s="22" t="n">
        <f aca="false">IF(Q302="Y",[1]Parameters!$Z$2,0)</f>
        <v>0.0005</v>
      </c>
      <c r="AF302" s="22" t="n">
        <f aca="false">IF(R302="Y", INDEX('[1]Bieu phi VCX'!$R$8:$W$33,MATCH(E302,'[1]Bieu phi VCX'!$A$8:$A$33,0),MATCH(AC302,'[1]Bieu phi VCX'!$R$7:$V$7,0)), 0)</f>
        <v>0</v>
      </c>
      <c r="AG302" s="19" t="n">
        <f aca="false">VLOOKUP(S302,[1]Parameters!$F$2:$G$5,2,0)</f>
        <v>0</v>
      </c>
      <c r="AH302" s="22" t="n">
        <f aca="false">IF(T302="Y", INDEX('[1]Bieu phi VCX'!$X$8:$AB$33,MATCH(E302,'[1]Bieu phi VCX'!$A$8:$A$33,0),MATCH(AC302,'[1]Bieu phi VCX'!$X$7:$AB$7,0)),0)</f>
        <v>0.0025</v>
      </c>
      <c r="AI302" s="23" t="n">
        <f aca="false">IF(U302="Y",INDEX('[1]Bieu phi VCX'!$AJ$8:$AL$33,MATCH(E302,'[1]Bieu phi VCX'!$A$8:$A$33,0),MATCH(VLOOKUP(F302,[1]Parameters!$I$2:$J$4,2),'[1]Bieu phi VCX'!$AJ$7:$AL$7,0))-AD302, 0)</f>
        <v>0.012</v>
      </c>
      <c r="AJ302" s="0" t="n">
        <f aca="false">IF(V302="Y",[1]Parameters!$AA$2,1)</f>
        <v>1.5</v>
      </c>
      <c r="AK302" s="22" t="n">
        <f aca="false">IF(W302="Y", INDEX('[1]Bieu phi VCX'!$AE$8:$AE$33,MATCH(E302,'[1]Bieu phi VCX'!$A$8:$A$33,0),0),0)</f>
        <v>0.0025</v>
      </c>
      <c r="AL302" s="22" t="n">
        <f aca="false">IF(X302="Y",IF(AB302&lt;120,IF(OR(E302='[1]Bieu phi VCX'!$A$24,E302='[1]Bieu phi VCX'!$A$25,E302='[1]Bieu phi VCX'!$A$27),0.2%,IF(OR(AND(OR(H302="SEDAN",H302="HATCHBACK"),J302&gt;[1]Parameters!$AB$2),AND(OR(H302="SEDAN",H302="HATCHBACK"),I302="GERMANY")),INDEX('[1]Bieu phi VCX'!$AF$8:$AF$33,MATCH(E302,'[1]Bieu phi VCX'!$A$8:$A$33,0),0),INDEX('[1]Bieu phi VCX'!$AG$8:$AG$33,MATCH(E302,'[1]Bieu phi VCX'!$A$8:$A$33,0),0))),INDEX('[1]Bieu phi VCX'!$AH$8:$AH$33,MATCH(E302,'[1]Bieu phi VCX'!$A$8:$A$33,0),0)),0)</f>
        <v>0.0005</v>
      </c>
      <c r="AM302" s="22" t="n">
        <f aca="false">IF(Y302="Y",IF(P302-O302&gt;[1]Parameters!$AC$2,1.5%*15/365,1.5%*(P302-O302)/365),0)</f>
        <v>0.000616438356164384</v>
      </c>
      <c r="AN302" s="24" t="n">
        <f aca="false">IF(Z302="Y",[1]Parameters!$AD$2,0)</f>
        <v>0.003</v>
      </c>
      <c r="AO302" s="25" t="n">
        <f aca="false">IF(P302&lt;=AA302,VLOOKUP(DATEDIF(O302,P302,"m"),[1]Parameters!$L$2:$M$6,2,1),(DATEDIF(O302,P302,"m")+1)/12)</f>
        <v>1</v>
      </c>
      <c r="AP302" s="26" t="n">
        <f aca="false">(AJ302*(SUM(AD302,AE302,AF302,AH302,AI302,AK302,AL302,AN302)*K302+AG302)+AM302*K302)*AO302</f>
        <v>7411643.83561644</v>
      </c>
      <c r="AQ302" s="27" t="s">
        <v>607</v>
      </c>
    </row>
    <row r="303" customFormat="false" ht="13.8" hidden="false" customHeight="false" outlineLevel="0" collapsed="false">
      <c r="A303" s="17"/>
      <c r="B303" s="17" t="s">
        <v>608</v>
      </c>
      <c r="C303" s="0" t="s">
        <v>520</v>
      </c>
      <c r="D303" s="17" t="s">
        <v>533</v>
      </c>
      <c r="E303" s="18" t="s">
        <v>636</v>
      </c>
      <c r="F303" s="19" t="n">
        <v>0</v>
      </c>
      <c r="G303" s="18" t="s">
        <v>602</v>
      </c>
      <c r="H303" s="18" t="s">
        <v>47</v>
      </c>
      <c r="I303" s="18" t="s">
        <v>604</v>
      </c>
      <c r="J303" s="19" t="n">
        <v>390000000</v>
      </c>
      <c r="K303" s="19" t="n">
        <v>100000000</v>
      </c>
      <c r="L303" s="0" t="n">
        <v>2017</v>
      </c>
      <c r="M303" s="20" t="n">
        <v>42736</v>
      </c>
      <c r="N303" s="20" t="n">
        <v>43831</v>
      </c>
      <c r="O303" s="20" t="n">
        <v>43831</v>
      </c>
      <c r="P303" s="20" t="n">
        <v>44196</v>
      </c>
      <c r="Q303" s="21" t="s">
        <v>605</v>
      </c>
      <c r="R303" s="21" t="s">
        <v>605</v>
      </c>
      <c r="S303" s="19" t="s">
        <v>606</v>
      </c>
      <c r="T303" s="21" t="s">
        <v>605</v>
      </c>
      <c r="U303" s="21" t="s">
        <v>605</v>
      </c>
      <c r="V303" s="21" t="s">
        <v>605</v>
      </c>
      <c r="W303" s="21" t="s">
        <v>605</v>
      </c>
      <c r="X303" s="21" t="s">
        <v>605</v>
      </c>
      <c r="Y303" s="21" t="s">
        <v>605</v>
      </c>
      <c r="Z303" s="21" t="s">
        <v>605</v>
      </c>
      <c r="AA303" s="20" t="n">
        <f aca="false">DATE(YEAR(O303)+1,MONTH(O303),DAY(O303))</f>
        <v>44197</v>
      </c>
      <c r="AB303" s="0" t="n">
        <f aca="false">IF(G303="Trong nước", DATEDIF(DATE(YEAR(M303),MONTH(M303),1),DATE(YEAR(N303),MONTH(N303),1),"m"), DATEDIF(DATE(L303,1,1),DATE(YEAR(N303),MONTH(N303),1),"m"))</f>
        <v>36</v>
      </c>
      <c r="AC303" s="0" t="str">
        <f aca="false">VLOOKUP(AB303,[1]Parameters!$A$2:$B$6,2,1)</f>
        <v>36-72</v>
      </c>
      <c r="AD303" s="22" t="n">
        <f aca="false">IF(J303&lt;=[1]Parameters!$Y$2,INDEX('[1]Bieu phi VCX'!$D$8:$N$33,MATCH(E303,'[1]Bieu phi VCX'!$A$8:$A$33,0),MATCH(AC303,'[1]Bieu phi VCX'!$D$7:$I$7,)),INDEX('[1]Bieu phi VCX'!$J$8:$O$33,MATCH(E303,'[1]Bieu phi VCX'!$A$8:$A$33,0),MATCH(AC303,'[1]Bieu phi VCX'!$J$7:$O$7,)))</f>
        <v>0.032</v>
      </c>
      <c r="AE303" s="22" t="n">
        <f aca="false">IF(Q303="Y",[1]Parameters!$Z$2,0)</f>
        <v>0.0005</v>
      </c>
      <c r="AF303" s="22" t="n">
        <f aca="false">IF(R303="Y", INDEX('[1]Bieu phi VCX'!$R$8:$W$33,MATCH(E303,'[1]Bieu phi VCX'!$A$8:$A$33,0),MATCH(AC303,'[1]Bieu phi VCX'!$R$7:$V$7,0)), 0)</f>
        <v>0.002</v>
      </c>
      <c r="AG303" s="19" t="n">
        <f aca="false">VLOOKUP(S303,[1]Parameters!$F$2:$G$5,2,0)</f>
        <v>0</v>
      </c>
      <c r="AH303" s="22" t="n">
        <f aca="false">IF(T303="Y", INDEX('[1]Bieu phi VCX'!$X$8:$AB$33,MATCH(E303,'[1]Bieu phi VCX'!$A$8:$A$33,0),MATCH(AC303,'[1]Bieu phi VCX'!$X$7:$AB$7,0)),0)</f>
        <v>0.0035</v>
      </c>
      <c r="AI303" s="23" t="n">
        <f aca="false">IF(U303="Y",INDEX('[1]Bieu phi VCX'!$AJ$8:$AL$33,MATCH(E303,'[1]Bieu phi VCX'!$A$8:$A$33,0),MATCH(VLOOKUP(F303,[1]Parameters!$I$2:$J$4,2),'[1]Bieu phi VCX'!$AJ$7:$AL$7,0))-AD303, 0)</f>
        <v>0.008</v>
      </c>
      <c r="AJ303" s="0" t="n">
        <f aca="false">IF(V303="Y",[1]Parameters!$AA$2,1)</f>
        <v>1.5</v>
      </c>
      <c r="AK303" s="22" t="n">
        <f aca="false">IF(W303="Y", INDEX('[1]Bieu phi VCX'!$AE$8:$AE$33,MATCH(E303,'[1]Bieu phi VCX'!$A$8:$A$33,0),0),0)</f>
        <v>0.0025</v>
      </c>
      <c r="AL303" s="22" t="n">
        <f aca="false">IF(X303="Y",IF(AB303&lt;120,IF(OR(E303='[1]Bieu phi VCX'!$A$24,E303='[1]Bieu phi VCX'!$A$25,E303='[1]Bieu phi VCX'!$A$27),0.2%,IF(OR(AND(OR(H303="SEDAN",H303="HATCHBACK"),J303&gt;[1]Parameters!$AB$2),AND(OR(H303="SEDAN",H303="HATCHBACK"),I303="GERMANY")),INDEX('[1]Bieu phi VCX'!$AF$8:$AF$33,MATCH(E303,'[1]Bieu phi VCX'!$A$8:$A$33,0),0),INDEX('[1]Bieu phi VCX'!$AG$8:$AG$33,MATCH(E303,'[1]Bieu phi VCX'!$A$8:$A$33,0),0))),INDEX('[1]Bieu phi VCX'!$AH$8:$AH$33,MATCH(E303,'[1]Bieu phi VCX'!$A$8:$A$33,0),0)),0)</f>
        <v>0.0005</v>
      </c>
      <c r="AM303" s="22" t="n">
        <f aca="false">IF(Y303="Y",IF(P303-O303&gt;[1]Parameters!$AC$2,1.5%*15/365,1.5%*(P303-O303)/365),0)</f>
        <v>0.000616438356164384</v>
      </c>
      <c r="AN303" s="24" t="n">
        <f aca="false">IF(Z303="Y",[1]Parameters!$AD$2,0)</f>
        <v>0.003</v>
      </c>
      <c r="AO303" s="25" t="n">
        <f aca="false">IF(P303&lt;=AA303,VLOOKUP(DATEDIF(O303,P303,"m"),[1]Parameters!$L$2:$M$6,2,1),(DATEDIF(O303,P303,"m")+1)/12)</f>
        <v>1</v>
      </c>
      <c r="AP303" s="26" t="n">
        <f aca="false">(AJ303*(SUM(AD303,AE303,AF303,AH303,AI303,AK303,AL303,AN303)*K303+AG303)+AM303*K303)*AO303</f>
        <v>7861643.83561644</v>
      </c>
      <c r="AQ303" s="27" t="s">
        <v>607</v>
      </c>
    </row>
    <row r="304" customFormat="false" ht="13.8" hidden="false" customHeight="false" outlineLevel="0" collapsed="false">
      <c r="A304" s="17"/>
      <c r="B304" s="17" t="s">
        <v>609</v>
      </c>
      <c r="C304" s="0" t="s">
        <v>520</v>
      </c>
      <c r="D304" s="17" t="s">
        <v>533</v>
      </c>
      <c r="E304" s="18" t="s">
        <v>636</v>
      </c>
      <c r="F304" s="19" t="n">
        <v>0</v>
      </c>
      <c r="G304" s="18" t="s">
        <v>602</v>
      </c>
      <c r="H304" s="18" t="s">
        <v>47</v>
      </c>
      <c r="I304" s="18" t="s">
        <v>604</v>
      </c>
      <c r="J304" s="19" t="n">
        <v>390000000</v>
      </c>
      <c r="K304" s="19" t="n">
        <v>100000000</v>
      </c>
      <c r="L304" s="0" t="n">
        <v>2014</v>
      </c>
      <c r="M304" s="20" t="n">
        <v>41640</v>
      </c>
      <c r="N304" s="20" t="n">
        <v>43831</v>
      </c>
      <c r="O304" s="20" t="n">
        <v>43831</v>
      </c>
      <c r="P304" s="20" t="n">
        <v>44196</v>
      </c>
      <c r="Q304" s="21" t="s">
        <v>605</v>
      </c>
      <c r="R304" s="21" t="s">
        <v>605</v>
      </c>
      <c r="S304" s="19" t="s">
        <v>606</v>
      </c>
      <c r="T304" s="21" t="s">
        <v>605</v>
      </c>
      <c r="U304" s="21" t="s">
        <v>605</v>
      </c>
      <c r="V304" s="21" t="s">
        <v>605</v>
      </c>
      <c r="W304" s="21" t="s">
        <v>605</v>
      </c>
      <c r="X304" s="21" t="s">
        <v>605</v>
      </c>
      <c r="Y304" s="21" t="s">
        <v>605</v>
      </c>
      <c r="Z304" s="21" t="s">
        <v>605</v>
      </c>
      <c r="AA304" s="20" t="n">
        <f aca="false">DATE(YEAR(O304)+1,MONTH(O304),DAY(O304))</f>
        <v>44197</v>
      </c>
      <c r="AB304" s="0" t="n">
        <f aca="false">IF(G304="Trong nước", DATEDIF(DATE(YEAR(M304),MONTH(M304),1),DATE(YEAR(N304),MONTH(N304),1),"m"), DATEDIF(DATE(L304,1,1),DATE(YEAR(N304),MONTH(N304),1),"m"))</f>
        <v>72</v>
      </c>
      <c r="AC304" s="0" t="str">
        <f aca="false">VLOOKUP(AB304,[1]Parameters!$A$2:$B$6,2,1)</f>
        <v>72-120</v>
      </c>
      <c r="AD304" s="22" t="n">
        <f aca="false">IF(J304&lt;=[1]Parameters!$Y$2,INDEX('[1]Bieu phi VCX'!$D$8:$N$33,MATCH(E304,'[1]Bieu phi VCX'!$A$8:$A$33,0),MATCH(AC304,'[1]Bieu phi VCX'!$D$7:$I$7,)),INDEX('[1]Bieu phi VCX'!$J$8:$O$33,MATCH(E304,'[1]Bieu phi VCX'!$A$8:$A$33,0),MATCH(AC304,'[1]Bieu phi VCX'!$J$7:$O$7,)))</f>
        <v>0.052</v>
      </c>
      <c r="AE304" s="22" t="n">
        <f aca="false">IF(Q304="Y",[1]Parameters!$Z$2,0)</f>
        <v>0.0005</v>
      </c>
      <c r="AF304" s="22" t="n">
        <f aca="false">IF(R304="Y", INDEX('[1]Bieu phi VCX'!$R$8:$W$33,MATCH(E304,'[1]Bieu phi VCX'!$A$8:$A$33,0),MATCH(AC304,'[1]Bieu phi VCX'!$R$7:$V$7,0)), 0)</f>
        <v>0.003</v>
      </c>
      <c r="AG304" s="19" t="n">
        <f aca="false">VLOOKUP(S304,[1]Parameters!$F$2:$G$5,2,0)</f>
        <v>0</v>
      </c>
      <c r="AH304" s="22" t="n">
        <f aca="false">IF(T304="Y", INDEX('[1]Bieu phi VCX'!$X$8:$AB$33,MATCH(E304,'[1]Bieu phi VCX'!$A$8:$A$33,0),MATCH(AC304,'[1]Bieu phi VCX'!$X$7:$AB$7,0)),0)</f>
        <v>0.0045</v>
      </c>
      <c r="AI304" s="23" t="n">
        <f aca="false">IF(U304="Y",INDEX('[1]Bieu phi VCX'!$AJ$8:$AL$33,MATCH(E304,'[1]Bieu phi VCX'!$A$8:$A$33,0),MATCH(VLOOKUP(F304,[1]Parameters!$I$2:$J$4,2),'[1]Bieu phi VCX'!$AJ$7:$AL$7,0))-AD304, 0)</f>
        <v>-0.012</v>
      </c>
      <c r="AJ304" s="0" t="n">
        <f aca="false">IF(V304="Y",[1]Parameters!$AA$2,1)</f>
        <v>1.5</v>
      </c>
      <c r="AK304" s="22" t="n">
        <f aca="false">IF(W304="Y", INDEX('[1]Bieu phi VCX'!$AE$8:$AE$33,MATCH(E304,'[1]Bieu phi VCX'!$A$8:$A$33,0),0),0)</f>
        <v>0.0025</v>
      </c>
      <c r="AL304" s="22" t="n">
        <f aca="false">IF(X304="Y",IF(AB304&lt;120,IF(OR(E304='[1]Bieu phi VCX'!$A$24,E304='[1]Bieu phi VCX'!$A$25,E304='[1]Bieu phi VCX'!$A$27),0.2%,IF(OR(AND(OR(H304="SEDAN",H304="HATCHBACK"),J304&gt;[1]Parameters!$AB$2),AND(OR(H304="SEDAN",H304="HATCHBACK"),I304="GERMANY")),INDEX('[1]Bieu phi VCX'!$AF$8:$AF$33,MATCH(E304,'[1]Bieu phi VCX'!$A$8:$A$33,0),0),INDEX('[1]Bieu phi VCX'!$AG$8:$AG$33,MATCH(E304,'[1]Bieu phi VCX'!$A$8:$A$33,0),0))),INDEX('[1]Bieu phi VCX'!$AH$8:$AH$33,MATCH(E304,'[1]Bieu phi VCX'!$A$8:$A$33,0),0)),0)</f>
        <v>0.0005</v>
      </c>
      <c r="AM304" s="22" t="n">
        <f aca="false">IF(Y304="Y",IF(P304-O304&gt;[1]Parameters!$AC$2,1.5%*15/365,1.5%*(P304-O304)/365),0)</f>
        <v>0.000616438356164384</v>
      </c>
      <c r="AN304" s="24" t="n">
        <f aca="false">IF(Z304="Y",[1]Parameters!$AD$2,0)</f>
        <v>0.003</v>
      </c>
      <c r="AO304" s="25" t="n">
        <f aca="false">IF(P304&lt;=AA304,VLOOKUP(DATEDIF(O304,P304,"m"),[1]Parameters!$L$2:$M$6,2,1),(DATEDIF(O304,P304,"m")+1)/12)</f>
        <v>1</v>
      </c>
      <c r="AP304" s="26" t="n">
        <f aca="false">(AJ304*(SUM(AD304,AE304,AF304,AH304,AI304,AK304,AL304,AN304)*K304+AG304)+AM304*K304)*AO304</f>
        <v>8161643.83561644</v>
      </c>
      <c r="AQ304" s="27" t="s">
        <v>607</v>
      </c>
    </row>
    <row r="305" customFormat="false" ht="13.8" hidden="false" customHeight="false" outlineLevel="0" collapsed="false">
      <c r="A305" s="17"/>
      <c r="B305" s="17" t="s">
        <v>610</v>
      </c>
      <c r="C305" s="0" t="s">
        <v>520</v>
      </c>
      <c r="D305" s="17" t="s">
        <v>533</v>
      </c>
      <c r="E305" s="18" t="s">
        <v>636</v>
      </c>
      <c r="F305" s="19" t="n">
        <v>0</v>
      </c>
      <c r="G305" s="18" t="s">
        <v>602</v>
      </c>
      <c r="H305" s="18" t="s">
        <v>47</v>
      </c>
      <c r="I305" s="18" t="s">
        <v>604</v>
      </c>
      <c r="J305" s="19" t="n">
        <v>390000000</v>
      </c>
      <c r="K305" s="19" t="n">
        <v>100000000</v>
      </c>
      <c r="L305" s="0" t="n">
        <v>2010</v>
      </c>
      <c r="M305" s="20" t="n">
        <v>40179</v>
      </c>
      <c r="N305" s="20" t="n">
        <v>43831</v>
      </c>
      <c r="O305" s="20" t="n">
        <v>43831</v>
      </c>
      <c r="P305" s="20" t="n">
        <v>44196</v>
      </c>
      <c r="Q305" s="21" t="s">
        <v>605</v>
      </c>
      <c r="R305" s="21" t="s">
        <v>605</v>
      </c>
      <c r="S305" s="19" t="s">
        <v>606</v>
      </c>
      <c r="T305" s="21" t="s">
        <v>605</v>
      </c>
      <c r="U305" s="21" t="s">
        <v>605</v>
      </c>
      <c r="V305" s="21" t="s">
        <v>605</v>
      </c>
      <c r="W305" s="21" t="s">
        <v>605</v>
      </c>
      <c r="X305" s="21" t="s">
        <v>605</v>
      </c>
      <c r="Y305" s="21" t="s">
        <v>605</v>
      </c>
      <c r="Z305" s="21" t="s">
        <v>605</v>
      </c>
      <c r="AA305" s="20" t="n">
        <f aca="false">DATE(YEAR(O305)+1,MONTH(O305),DAY(O305))</f>
        <v>44197</v>
      </c>
      <c r="AB305" s="0" t="n">
        <f aca="false">IF(G305="Trong nước", DATEDIF(DATE(YEAR(M305),MONTH(M305),1),DATE(YEAR(N305),MONTH(N305),1),"m"), DATEDIF(DATE(L305,1,1),DATE(YEAR(N305),MONTH(N305),1),"m"))</f>
        <v>120</v>
      </c>
      <c r="AC305" s="0" t="str">
        <f aca="false">VLOOKUP(AB305,[1]Parameters!$A$2:$B$6,2,1)</f>
        <v>&gt;=120</v>
      </c>
      <c r="AD305" s="22" t="n">
        <f aca="false">IF(J305&lt;=[1]Parameters!$Y$2,INDEX('[1]Bieu phi VCX'!$D$8:$N$33,MATCH(E305,'[1]Bieu phi VCX'!$A$8:$A$33,0),MATCH(AC305,'[1]Bieu phi VCX'!$D$7:$I$7,)),INDEX('[1]Bieu phi VCX'!$J$8:$O$33,MATCH(E305,'[1]Bieu phi VCX'!$A$8:$A$33,0),MATCH(AC305,'[1]Bieu phi VCX'!$J$7:$O$7,)))</f>
        <v>0.06</v>
      </c>
      <c r="AE305" s="22" t="n">
        <f aca="false">IF(Q305="Y",[1]Parameters!$Z$2,0)</f>
        <v>0.0005</v>
      </c>
      <c r="AF305" s="22" t="n">
        <f aca="false">IF(R305="Y", INDEX('[1]Bieu phi VCX'!$R$8:$W$33,MATCH(E305,'[1]Bieu phi VCX'!$A$8:$A$33,0),MATCH(AC305,'[1]Bieu phi VCX'!$R$7:$V$7,0)), 0)</f>
        <v>0.004</v>
      </c>
      <c r="AG305" s="19" t="n">
        <f aca="false">VLOOKUP(S305,[1]Parameters!$F$2:$G$5,2,0)</f>
        <v>0</v>
      </c>
      <c r="AH305" s="22" t="n">
        <f aca="false">IF(T305="Y", INDEX('[1]Bieu phi VCX'!$X$8:$AB$33,MATCH(E305,'[1]Bieu phi VCX'!$A$8:$A$33,0),MATCH(AC305,'[1]Bieu phi VCX'!$X$7:$AB$7,0)),0)</f>
        <v>0.0055</v>
      </c>
      <c r="AI305" s="23" t="n">
        <f aca="false">IF(U305="Y",INDEX('[1]Bieu phi VCX'!$AJ$8:$AL$33,MATCH(E305,'[1]Bieu phi VCX'!$A$8:$A$33,0),MATCH(VLOOKUP(F305,[1]Parameters!$I$2:$J$4,2),'[1]Bieu phi VCX'!$AJ$7:$AL$7,0))-AD305, 0)</f>
        <v>-0.02</v>
      </c>
      <c r="AJ305" s="0" t="n">
        <f aca="false">IF(V305="Y",[1]Parameters!$AA$2,1)</f>
        <v>1.5</v>
      </c>
      <c r="AK305" s="22" t="n">
        <f aca="false">IF(W305="Y", INDEX('[1]Bieu phi VCX'!$AE$8:$AE$33,MATCH(E305,'[1]Bieu phi VCX'!$A$8:$A$33,0),0),0)</f>
        <v>0.0025</v>
      </c>
      <c r="AL305" s="22" t="n">
        <f aca="false">IF(X305="Y",IF(AB305&lt;120,IF(OR(E305='[1]Bieu phi VCX'!$A$24,E305='[1]Bieu phi VCX'!$A$25,E305='[1]Bieu phi VCX'!$A$27),0.2%,IF(OR(AND(OR(H305="SEDAN",H305="HATCHBACK"),J305&gt;[1]Parameters!$AB$2),AND(OR(H305="SEDAN",H305="HATCHBACK"),I305="GERMANY")),INDEX('[1]Bieu phi VCX'!$AF$8:$AF$33,MATCH(E305,'[1]Bieu phi VCX'!$A$8:$A$33,0),0),INDEX('[1]Bieu phi VCX'!$AG$8:$AG$33,MATCH(E305,'[1]Bieu phi VCX'!$A$8:$A$33,0),0))),INDEX('[1]Bieu phi VCX'!$AH$8:$AH$33,MATCH(E305,'[1]Bieu phi VCX'!$A$8:$A$33,0),0)),0)</f>
        <v>0.0015</v>
      </c>
      <c r="AM305" s="22" t="n">
        <f aca="false">IF(Y305="Y",IF(P305-O305&gt;[1]Parameters!$AC$2,1.5%*15/365,1.5%*(P305-O305)/365),0)</f>
        <v>0.000616438356164384</v>
      </c>
      <c r="AN305" s="24" t="n">
        <f aca="false">IF(Z305="Y",[1]Parameters!$AD$2,0)</f>
        <v>0.003</v>
      </c>
      <c r="AO305" s="25" t="n">
        <f aca="false">IF(P305&lt;=AA305,VLOOKUP(DATEDIF(O305,P305,"m"),[1]Parameters!$L$2:$M$6,2,1),(DATEDIF(O305,P305,"m")+1)/12)</f>
        <v>1</v>
      </c>
      <c r="AP305" s="26" t="n">
        <f aca="false">(AJ305*(SUM(AD305,AE305,AF305,AH305,AI305,AK305,AL305,AN305)*K305+AG305)+AM305*K305)*AO305</f>
        <v>8611643.83561644</v>
      </c>
      <c r="AQ305" s="27" t="s">
        <v>607</v>
      </c>
    </row>
    <row r="306" customFormat="false" ht="13.8" hidden="false" customHeight="false" outlineLevel="0" collapsed="false">
      <c r="A306" s="17"/>
      <c r="B306" s="17" t="s">
        <v>611</v>
      </c>
      <c r="C306" s="0" t="s">
        <v>520</v>
      </c>
      <c r="D306" s="17" t="s">
        <v>533</v>
      </c>
      <c r="E306" s="18" t="s">
        <v>636</v>
      </c>
      <c r="F306" s="19" t="n">
        <v>0</v>
      </c>
      <c r="G306" s="18" t="s">
        <v>602</v>
      </c>
      <c r="H306" s="18" t="s">
        <v>47</v>
      </c>
      <c r="I306" s="18" t="s">
        <v>604</v>
      </c>
      <c r="J306" s="19" t="n">
        <v>390000000</v>
      </c>
      <c r="K306" s="19" t="n">
        <v>400000000</v>
      </c>
      <c r="L306" s="0" t="n">
        <v>2005</v>
      </c>
      <c r="M306" s="20" t="n">
        <v>38353</v>
      </c>
      <c r="N306" s="20" t="n">
        <v>43831</v>
      </c>
      <c r="O306" s="20" t="n">
        <v>43831</v>
      </c>
      <c r="P306" s="20" t="n">
        <v>44196</v>
      </c>
      <c r="Q306" s="21" t="s">
        <v>605</v>
      </c>
      <c r="R306" s="21" t="s">
        <v>605</v>
      </c>
      <c r="S306" s="19" t="n">
        <v>9000000</v>
      </c>
      <c r="T306" s="21" t="s">
        <v>605</v>
      </c>
      <c r="U306" s="21" t="s">
        <v>605</v>
      </c>
      <c r="V306" s="21" t="s">
        <v>605</v>
      </c>
      <c r="W306" s="21" t="s">
        <v>605</v>
      </c>
      <c r="X306" s="21" t="s">
        <v>605</v>
      </c>
      <c r="Y306" s="21" t="s">
        <v>605</v>
      </c>
      <c r="Z306" s="21" t="s">
        <v>605</v>
      </c>
      <c r="AA306" s="20" t="n">
        <f aca="false">DATE(YEAR(O306)+1,MONTH(O306),DAY(O306))</f>
        <v>44197</v>
      </c>
      <c r="AB306" s="0" t="n">
        <f aca="false">IF(G306="Trong nước", DATEDIF(DATE(YEAR(M306),MONTH(M306),1),DATE(YEAR(N306),MONTH(N306),1),"m"), DATEDIF(DATE(L306,1,1),DATE(YEAR(N306),MONTH(N306),1),"m"))</f>
        <v>180</v>
      </c>
      <c r="AC306" s="0" t="str">
        <f aca="false">VLOOKUP(AB306,[1]Parameters!$A$2:$B$7,2,1)</f>
        <v>&gt;=180</v>
      </c>
      <c r="AD306" s="22" t="n">
        <f aca="false">IF(J306&lt;=[1]Parameters!$Y$2,INDEX('[1]Bieu phi VCX'!$D$8:$N$33,MATCH(E306,'[1]Bieu phi VCX'!$A$8:$A$33,0),MATCH(AC306,'[1]Bieu phi VCX'!$D$7:$I$7,)),INDEX('[1]Bieu phi VCX'!$J$8:$O$33,MATCH(E306,'[1]Bieu phi VCX'!$A$8:$A$33,0),MATCH(AC306,'[1]Bieu phi VCX'!$J$7:$O$7,)))</f>
        <v>0.06</v>
      </c>
      <c r="AE306" s="22" t="n">
        <f aca="false">IF(Q306="Y",[1]Parameters!$Z$2,0)</f>
        <v>0.0005</v>
      </c>
      <c r="AF306" s="22" t="n">
        <f aca="false">IF(R306="Y", INDEX('[1]Bieu phi VCX'!$R$8:$W$33,MATCH(E306,'[1]Bieu phi VCX'!$A$8:$A$33,0),MATCH(AC306,'[1]Bieu phi VCX'!$R$7:$W$7,0)), 0)</f>
        <v>0.005</v>
      </c>
      <c r="AG306" s="19" t="n">
        <f aca="false">VLOOKUP(S306,[1]Parameters!$F$2:$G$5,2,0)</f>
        <v>1400000</v>
      </c>
      <c r="AH306" s="22" t="n">
        <f aca="false">IF(T306="Y", INDEX('[1]Bieu phi VCX'!$X$8:$AC$33,MATCH(E306,'[1]Bieu phi VCX'!$A$8:$A$33,0),MATCH(AC306,'[1]Bieu phi VCX'!$X$7:$AC$7,0)),0)</f>
        <v>0.0055</v>
      </c>
      <c r="AI306" s="23" t="n">
        <f aca="false">IF(U306="Y",INDEX('[1]Bieu phi VCX'!$AJ$8:$AL$33,MATCH(E306,'[1]Bieu phi VCX'!$A$8:$A$33,0),MATCH(VLOOKUP(F306,[1]Parameters!$I$2:$J$4,2),'[1]Bieu phi VCX'!$AJ$7:$AL$7,0))-AD306, 0)</f>
        <v>-0.02</v>
      </c>
      <c r="AJ306" s="0" t="n">
        <f aca="false">IF(V306="Y",[1]Parameters!$AA$2,1)</f>
        <v>1.5</v>
      </c>
      <c r="AK306" s="22" t="n">
        <f aca="false">IF(W306="Y", INDEX('[1]Bieu phi VCX'!$AE$8:$AE$33,MATCH(E306,'[1]Bieu phi VCX'!$A$8:$A$33,0),0),0)</f>
        <v>0.0025</v>
      </c>
      <c r="AL306" s="22" t="n">
        <f aca="false">IF(X306="Y",IF(AB306&lt;120,IF(OR(E306='[1]Bieu phi VCX'!$A$24,E306='[1]Bieu phi VCX'!$A$25,E306='[1]Bieu phi VCX'!$A$27),0.2%,IF(OR(AND(OR(H306="SEDAN",H306="HATCHBACK"),J306&gt;[1]Parameters!$AB$2),AND(OR(H306="SEDAN",H306="HATCHBACK"),I306="GERMANY")),INDEX('[1]Bieu phi VCX'!$AF$8:$AF$33,MATCH(E306,'[1]Bieu phi VCX'!$A$8:$A$33,0),0),INDEX('[1]Bieu phi VCX'!$AG$8:$AG$33,MATCH(E306,'[1]Bieu phi VCX'!$A$8:$A$33,0),0))),INDEX('[1]Bieu phi VCX'!$AH$8:$AH$33,MATCH(E306,'[1]Bieu phi VCX'!$A$8:$A$33,0),0)),0)</f>
        <v>0.0015</v>
      </c>
      <c r="AM306" s="22" t="n">
        <f aca="false">IF(Y306="Y",IF(P306-O306&gt;[1]Parameters!$AC$2,1.5%*15/365,1.5%*(P306-O306)/365),0)</f>
        <v>0.000616438356164384</v>
      </c>
      <c r="AN306" s="24" t="n">
        <f aca="false">IF(Z306="Y",[1]Parameters!$AD$2,0)</f>
        <v>0.003</v>
      </c>
      <c r="AO306" s="25" t="n">
        <f aca="false">IF(P306&lt;=AA306,VLOOKUP(DATEDIF(O306,P306,"m"),[1]Parameters!$L$2:$M$6,2,1),(DATEDIF(O306,P306,"m")+1)/12)</f>
        <v>1</v>
      </c>
      <c r="AP306" s="26" t="n">
        <f aca="false">(AJ306*(SUM(AD306,AE306,AF306,AH306,AI306,AK306,AL306,AN306)*K306+AG306)+AM306*K306)*AO306</f>
        <v>37146575.3424658</v>
      </c>
      <c r="AQ306" s="27" t="s">
        <v>607</v>
      </c>
    </row>
    <row r="307" customFormat="false" ht="13.8" hidden="false" customHeight="false" outlineLevel="0" collapsed="false">
      <c r="A307" s="17" t="s">
        <v>612</v>
      </c>
      <c r="B307" s="17" t="s">
        <v>600</v>
      </c>
      <c r="C307" s="0" t="s">
        <v>520</v>
      </c>
      <c r="D307" s="17" t="s">
        <v>533</v>
      </c>
      <c r="E307" s="18" t="s">
        <v>636</v>
      </c>
      <c r="F307" s="19" t="n">
        <v>0</v>
      </c>
      <c r="G307" s="18" t="s">
        <v>602</v>
      </c>
      <c r="H307" s="18" t="s">
        <v>47</v>
      </c>
      <c r="I307" s="18" t="s">
        <v>604</v>
      </c>
      <c r="J307" s="19" t="n">
        <v>400000000</v>
      </c>
      <c r="K307" s="19" t="n">
        <v>100000000</v>
      </c>
      <c r="L307" s="0" t="n">
        <v>2020</v>
      </c>
      <c r="M307" s="20" t="n">
        <v>43831</v>
      </c>
      <c r="N307" s="20" t="n">
        <v>43831</v>
      </c>
      <c r="O307" s="20" t="n">
        <v>43831</v>
      </c>
      <c r="P307" s="20" t="n">
        <v>44196</v>
      </c>
      <c r="Q307" s="21" t="s">
        <v>605</v>
      </c>
      <c r="R307" s="21" t="s">
        <v>605</v>
      </c>
      <c r="S307" s="19" t="s">
        <v>606</v>
      </c>
      <c r="T307" s="21" t="s">
        <v>605</v>
      </c>
      <c r="U307" s="21" t="s">
        <v>605</v>
      </c>
      <c r="V307" s="21" t="s">
        <v>605</v>
      </c>
      <c r="W307" s="21" t="s">
        <v>605</v>
      </c>
      <c r="X307" s="21" t="s">
        <v>605</v>
      </c>
      <c r="Y307" s="21" t="s">
        <v>605</v>
      </c>
      <c r="Z307" s="21" t="s">
        <v>605</v>
      </c>
      <c r="AA307" s="20" t="n">
        <f aca="false">DATE(YEAR(O307)+1,MONTH(O307),DAY(O307))</f>
        <v>44197</v>
      </c>
      <c r="AB307" s="0" t="n">
        <f aca="false">IF(G307="Trong nước", DATEDIF(DATE(YEAR(M307),MONTH(M307),1),DATE(YEAR(N307),MONTH(N307),1),"m"), DATEDIF(DATE(L307,1,1),DATE(YEAR(N307),MONTH(N307),1),"m"))</f>
        <v>0</v>
      </c>
      <c r="AC307" s="0" t="str">
        <f aca="false">VLOOKUP(AB307,[1]Parameters!$A$2:$B$6,2,1)</f>
        <v>&lt;6</v>
      </c>
      <c r="AD307" s="22" t="n">
        <f aca="false">IF(J307&lt;=[1]Parameters!$Y$2,INDEX('[1]Bieu phi VCX'!$D$8:$N$33,MATCH(E307,'[1]Bieu phi VCX'!$A$8:$A$33,0),MATCH(AC307,'[1]Bieu phi VCX'!$D$7:$I$7,)),INDEX('[1]Bieu phi VCX'!$J$8:$O$33,MATCH(E307,'[1]Bieu phi VCX'!$A$8:$A$33,0),MATCH(AC307,'[1]Bieu phi VCX'!$J$7:$O$7,)))</f>
        <v>0.028</v>
      </c>
      <c r="AE307" s="22" t="n">
        <f aca="false">IF(Q307="Y",[1]Parameters!$Z$2,0)</f>
        <v>0.0005</v>
      </c>
      <c r="AF307" s="22" t="n">
        <f aca="false">IF(R307="Y", INDEX('[1]Bieu phi VCX'!$R$8:$W$33,MATCH(E307,'[1]Bieu phi VCX'!$A$8:$A$33,0),MATCH(AC307,'[1]Bieu phi VCX'!$R$7:$V$7,0)), 0)</f>
        <v>0</v>
      </c>
      <c r="AG307" s="19" t="n">
        <f aca="false">VLOOKUP(S307,[1]Parameters!$F$2:$G$5,2,0)</f>
        <v>0</v>
      </c>
      <c r="AH307" s="22" t="n">
        <f aca="false">IF(T307="Y", INDEX('[1]Bieu phi VCX'!$X$8:$AB$33,MATCH(E307,'[1]Bieu phi VCX'!$A$8:$A$33,0),MATCH(AC307,'[1]Bieu phi VCX'!$X$7:$AB$7,0)),0)</f>
        <v>0.0025</v>
      </c>
      <c r="AI307" s="23" t="n">
        <f aca="false">IF(U307="Y",INDEX('[1]Bieu phi VCX'!$AJ$8:$AL$33,MATCH(E307,'[1]Bieu phi VCX'!$A$8:$A$33,0),MATCH(VLOOKUP(F307,[1]Parameters!$I$2:$J$4,2),'[1]Bieu phi VCX'!$AJ$7:$AL$7,0))-AD307, 0)</f>
        <v>0.012</v>
      </c>
      <c r="AJ307" s="0" t="n">
        <f aca="false">IF(V307="Y",[1]Parameters!$AA$2,1)</f>
        <v>1.5</v>
      </c>
      <c r="AK307" s="22" t="n">
        <f aca="false">IF(W307="Y", INDEX('[1]Bieu phi VCX'!$AE$8:$AE$33,MATCH(E307,'[1]Bieu phi VCX'!$A$8:$A$33,0),0),0)</f>
        <v>0.0025</v>
      </c>
      <c r="AL307" s="22" t="n">
        <f aca="false">IF(X307="Y",IF(AB307&lt;120,IF(OR(E307='[1]Bieu phi VCX'!$A$24,E307='[1]Bieu phi VCX'!$A$25,E307='[1]Bieu phi VCX'!$A$27),0.2%,IF(OR(AND(OR(H307="SEDAN",H307="HATCHBACK"),J307&gt;[1]Parameters!$AB$2),AND(OR(H307="SEDAN",H307="HATCHBACK"),I307="GERMANY")),INDEX('[1]Bieu phi VCX'!$AF$8:$AF$33,MATCH(E307,'[1]Bieu phi VCX'!$A$8:$A$33,0),0),INDEX('[1]Bieu phi VCX'!$AG$8:$AG$33,MATCH(E307,'[1]Bieu phi VCX'!$A$8:$A$33,0),0))),INDEX('[1]Bieu phi VCX'!$AH$8:$AH$33,MATCH(E307,'[1]Bieu phi VCX'!$A$8:$A$33,0),0)),0)</f>
        <v>0.0005</v>
      </c>
      <c r="AM307" s="22" t="n">
        <f aca="false">IF(Y307="Y",IF(P307-O307&gt;[1]Parameters!$AC$2,1.5%*15/365,1.5%*(P307-O307)/365),0)</f>
        <v>0.000616438356164384</v>
      </c>
      <c r="AN307" s="24" t="n">
        <f aca="false">IF(Z307="Y",[1]Parameters!$AD$2,0)</f>
        <v>0.003</v>
      </c>
      <c r="AO307" s="25" t="n">
        <f aca="false">IF(P307&lt;=AA307,VLOOKUP(DATEDIF(O307,P307,"m"),[1]Parameters!$L$2:$M$6,2,1),(DATEDIF(O307,P307,"m")+1)/12)</f>
        <v>1</v>
      </c>
      <c r="AP307" s="26" t="n">
        <f aca="false">(AJ307*(SUM(AD307,AE307,AF307,AH307,AI307,AK307,AL307,AN307)*K307+AG307)+AM307*K307)*AO307</f>
        <v>7411643.83561644</v>
      </c>
      <c r="AQ307" s="27" t="s">
        <v>607</v>
      </c>
    </row>
    <row r="308" customFormat="false" ht="13.8" hidden="false" customHeight="false" outlineLevel="0" collapsed="false">
      <c r="A308" s="17"/>
      <c r="B308" s="17" t="s">
        <v>608</v>
      </c>
      <c r="C308" s="0" t="s">
        <v>520</v>
      </c>
      <c r="D308" s="17" t="s">
        <v>533</v>
      </c>
      <c r="E308" s="18" t="s">
        <v>636</v>
      </c>
      <c r="F308" s="19" t="n">
        <v>0</v>
      </c>
      <c r="G308" s="18" t="s">
        <v>602</v>
      </c>
      <c r="H308" s="18" t="s">
        <v>47</v>
      </c>
      <c r="I308" s="18" t="s">
        <v>604</v>
      </c>
      <c r="J308" s="19" t="n">
        <v>400000000</v>
      </c>
      <c r="K308" s="19" t="n">
        <v>100000000</v>
      </c>
      <c r="L308" s="0" t="n">
        <v>2017</v>
      </c>
      <c r="M308" s="20" t="n">
        <v>42736</v>
      </c>
      <c r="N308" s="20" t="n">
        <v>43831</v>
      </c>
      <c r="O308" s="20" t="n">
        <v>43831</v>
      </c>
      <c r="P308" s="20" t="n">
        <v>44196</v>
      </c>
      <c r="Q308" s="21" t="s">
        <v>605</v>
      </c>
      <c r="R308" s="21" t="s">
        <v>605</v>
      </c>
      <c r="S308" s="19" t="s">
        <v>606</v>
      </c>
      <c r="T308" s="21" t="s">
        <v>605</v>
      </c>
      <c r="U308" s="21" t="s">
        <v>605</v>
      </c>
      <c r="V308" s="21" t="s">
        <v>605</v>
      </c>
      <c r="W308" s="21" t="s">
        <v>605</v>
      </c>
      <c r="X308" s="21" t="s">
        <v>605</v>
      </c>
      <c r="Y308" s="21" t="s">
        <v>605</v>
      </c>
      <c r="Z308" s="21" t="s">
        <v>605</v>
      </c>
      <c r="AA308" s="20" t="n">
        <f aca="false">DATE(YEAR(O308)+1,MONTH(O308),DAY(O308))</f>
        <v>44197</v>
      </c>
      <c r="AB308" s="0" t="n">
        <f aca="false">IF(G308="Trong nước", DATEDIF(DATE(YEAR(M308),MONTH(M308),1),DATE(YEAR(N308),MONTH(N308),1),"m"), DATEDIF(DATE(L308,1,1),DATE(YEAR(N308),MONTH(N308),1),"m"))</f>
        <v>36</v>
      </c>
      <c r="AC308" s="0" t="str">
        <f aca="false">VLOOKUP(AB308,[1]Parameters!$A$2:$B$6,2,1)</f>
        <v>36-72</v>
      </c>
      <c r="AD308" s="22" t="n">
        <f aca="false">IF(J308&lt;=[1]Parameters!$Y$2,INDEX('[1]Bieu phi VCX'!$D$8:$N$33,MATCH(E308,'[1]Bieu phi VCX'!$A$8:$A$33,0),MATCH(AC308,'[1]Bieu phi VCX'!$D$7:$I$7,)),INDEX('[1]Bieu phi VCX'!$J$8:$O$33,MATCH(E308,'[1]Bieu phi VCX'!$A$8:$A$33,0),MATCH(AC308,'[1]Bieu phi VCX'!$J$7:$O$7,)))</f>
        <v>0.032</v>
      </c>
      <c r="AE308" s="22" t="n">
        <f aca="false">IF(Q308="Y",[1]Parameters!$Z$2,0)</f>
        <v>0.0005</v>
      </c>
      <c r="AF308" s="22" t="n">
        <f aca="false">IF(R308="Y", INDEX('[1]Bieu phi VCX'!$R$8:$W$33,MATCH(E308,'[1]Bieu phi VCX'!$A$8:$A$33,0),MATCH(AC308,'[1]Bieu phi VCX'!$R$7:$V$7,0)), 0)</f>
        <v>0.002</v>
      </c>
      <c r="AG308" s="19" t="n">
        <f aca="false">VLOOKUP(S308,[1]Parameters!$F$2:$G$5,2,0)</f>
        <v>0</v>
      </c>
      <c r="AH308" s="22" t="n">
        <f aca="false">IF(T308="Y", INDEX('[1]Bieu phi VCX'!$X$8:$AB$33,MATCH(E308,'[1]Bieu phi VCX'!$A$8:$A$33,0),MATCH(AC308,'[1]Bieu phi VCX'!$X$7:$AB$7,0)),0)</f>
        <v>0.0035</v>
      </c>
      <c r="AI308" s="23" t="n">
        <f aca="false">IF(U308="Y",INDEX('[1]Bieu phi VCX'!$AJ$8:$AL$33,MATCH(E308,'[1]Bieu phi VCX'!$A$8:$A$33,0),MATCH(VLOOKUP(F308,[1]Parameters!$I$2:$J$4,2),'[1]Bieu phi VCX'!$AJ$7:$AL$7,0))-AD308, 0)</f>
        <v>0.008</v>
      </c>
      <c r="AJ308" s="0" t="n">
        <f aca="false">IF(V308="Y",[1]Parameters!$AA$2,1)</f>
        <v>1.5</v>
      </c>
      <c r="AK308" s="22" t="n">
        <f aca="false">IF(W308="Y", INDEX('[1]Bieu phi VCX'!$AE$8:$AE$33,MATCH(E308,'[1]Bieu phi VCX'!$A$8:$A$33,0),0),0)</f>
        <v>0.0025</v>
      </c>
      <c r="AL308" s="22" t="n">
        <f aca="false">IF(X308="Y",IF(AB308&lt;120,IF(OR(E308='[1]Bieu phi VCX'!$A$24,E308='[1]Bieu phi VCX'!$A$25,E308='[1]Bieu phi VCX'!$A$27),0.2%,IF(OR(AND(OR(H308="SEDAN",H308="HATCHBACK"),J308&gt;[1]Parameters!$AB$2),AND(OR(H308="SEDAN",H308="HATCHBACK"),I308="GERMANY")),INDEX('[1]Bieu phi VCX'!$AF$8:$AF$33,MATCH(E308,'[1]Bieu phi VCX'!$A$8:$A$33,0),0),INDEX('[1]Bieu phi VCX'!$AG$8:$AG$33,MATCH(E308,'[1]Bieu phi VCX'!$A$8:$A$33,0),0))),INDEX('[1]Bieu phi VCX'!$AH$8:$AH$33,MATCH(E308,'[1]Bieu phi VCX'!$A$8:$A$33,0),0)),0)</f>
        <v>0.0005</v>
      </c>
      <c r="AM308" s="22" t="n">
        <f aca="false">IF(Y308="Y",IF(P308-O308&gt;[1]Parameters!$AC$2,1.5%*15/365,1.5%*(P308-O308)/365),0)</f>
        <v>0.000616438356164384</v>
      </c>
      <c r="AN308" s="24" t="n">
        <f aca="false">IF(Z308="Y",[1]Parameters!$AD$2,0)</f>
        <v>0.003</v>
      </c>
      <c r="AO308" s="25" t="n">
        <f aca="false">IF(P308&lt;=AA308,VLOOKUP(DATEDIF(O308,P308,"m"),[1]Parameters!$L$2:$M$6,2,1),(DATEDIF(O308,P308,"m")+1)/12)</f>
        <v>1</v>
      </c>
      <c r="AP308" s="26" t="n">
        <f aca="false">(AJ308*(SUM(AD308,AE308,AF308,AH308,AI308,AK308,AL308,AN308)*K308+AG308)+AM308*K308)*AO308</f>
        <v>7861643.83561644</v>
      </c>
      <c r="AQ308" s="27" t="s">
        <v>607</v>
      </c>
    </row>
    <row r="309" customFormat="false" ht="13.8" hidden="false" customHeight="false" outlineLevel="0" collapsed="false">
      <c r="A309" s="17"/>
      <c r="B309" s="17" t="s">
        <v>609</v>
      </c>
      <c r="C309" s="0" t="s">
        <v>520</v>
      </c>
      <c r="D309" s="17" t="s">
        <v>533</v>
      </c>
      <c r="E309" s="18" t="s">
        <v>636</v>
      </c>
      <c r="F309" s="19" t="n">
        <v>0</v>
      </c>
      <c r="G309" s="18" t="s">
        <v>602</v>
      </c>
      <c r="H309" s="18" t="s">
        <v>47</v>
      </c>
      <c r="I309" s="18" t="s">
        <v>604</v>
      </c>
      <c r="J309" s="19" t="n">
        <v>400000000</v>
      </c>
      <c r="K309" s="19" t="n">
        <v>100000000</v>
      </c>
      <c r="L309" s="0" t="n">
        <v>2014</v>
      </c>
      <c r="M309" s="20" t="n">
        <v>41640</v>
      </c>
      <c r="N309" s="20" t="n">
        <v>43831</v>
      </c>
      <c r="O309" s="20" t="n">
        <v>43831</v>
      </c>
      <c r="P309" s="20" t="n">
        <v>44196</v>
      </c>
      <c r="Q309" s="21" t="s">
        <v>605</v>
      </c>
      <c r="R309" s="21" t="s">
        <v>605</v>
      </c>
      <c r="S309" s="19" t="s">
        <v>606</v>
      </c>
      <c r="T309" s="21" t="s">
        <v>605</v>
      </c>
      <c r="U309" s="21" t="s">
        <v>605</v>
      </c>
      <c r="V309" s="21" t="s">
        <v>605</v>
      </c>
      <c r="W309" s="21" t="s">
        <v>605</v>
      </c>
      <c r="X309" s="21" t="s">
        <v>605</v>
      </c>
      <c r="Y309" s="21" t="s">
        <v>605</v>
      </c>
      <c r="Z309" s="21" t="s">
        <v>605</v>
      </c>
      <c r="AA309" s="20" t="n">
        <f aca="false">DATE(YEAR(O309)+1,MONTH(O309),DAY(O309))</f>
        <v>44197</v>
      </c>
      <c r="AB309" s="0" t="n">
        <f aca="false">IF(G309="Trong nước", DATEDIF(DATE(YEAR(M309),MONTH(M309),1),DATE(YEAR(N309),MONTH(N309),1),"m"), DATEDIF(DATE(L309,1,1),DATE(YEAR(N309),MONTH(N309),1),"m"))</f>
        <v>72</v>
      </c>
      <c r="AC309" s="0" t="str">
        <f aca="false">VLOOKUP(AB309,[1]Parameters!$A$2:$B$6,2,1)</f>
        <v>72-120</v>
      </c>
      <c r="AD309" s="22" t="n">
        <f aca="false">IF(J309&lt;=[1]Parameters!$Y$2,INDEX('[1]Bieu phi VCX'!$D$8:$N$33,MATCH(E309,'[1]Bieu phi VCX'!$A$8:$A$33,0),MATCH(AC309,'[1]Bieu phi VCX'!$D$7:$I$7,)),INDEX('[1]Bieu phi VCX'!$J$8:$O$33,MATCH(E309,'[1]Bieu phi VCX'!$A$8:$A$33,0),MATCH(AC309,'[1]Bieu phi VCX'!$J$7:$O$7,)))</f>
        <v>0.052</v>
      </c>
      <c r="AE309" s="22" t="n">
        <f aca="false">IF(Q309="Y",[1]Parameters!$Z$2,0)</f>
        <v>0.0005</v>
      </c>
      <c r="AF309" s="22" t="n">
        <f aca="false">IF(R309="Y", INDEX('[1]Bieu phi VCX'!$R$8:$W$33,MATCH(E309,'[1]Bieu phi VCX'!$A$8:$A$33,0),MATCH(AC309,'[1]Bieu phi VCX'!$R$7:$V$7,0)), 0)</f>
        <v>0.003</v>
      </c>
      <c r="AG309" s="19" t="n">
        <f aca="false">VLOOKUP(S309,[1]Parameters!$F$2:$G$5,2,0)</f>
        <v>0</v>
      </c>
      <c r="AH309" s="22" t="n">
        <f aca="false">IF(T309="Y", INDEX('[1]Bieu phi VCX'!$X$8:$AB$33,MATCH(E309,'[1]Bieu phi VCX'!$A$8:$A$33,0),MATCH(AC309,'[1]Bieu phi VCX'!$X$7:$AB$7,0)),0)</f>
        <v>0.0045</v>
      </c>
      <c r="AI309" s="23" t="n">
        <f aca="false">IF(U309="Y",INDEX('[1]Bieu phi VCX'!$AJ$8:$AL$33,MATCH(E309,'[1]Bieu phi VCX'!$A$8:$A$33,0),MATCH(VLOOKUP(F309,[1]Parameters!$I$2:$J$4,2),'[1]Bieu phi VCX'!$AJ$7:$AL$7,0))-AD309, 0)</f>
        <v>-0.012</v>
      </c>
      <c r="AJ309" s="0" t="n">
        <f aca="false">IF(V309="Y",[1]Parameters!$AA$2,1)</f>
        <v>1.5</v>
      </c>
      <c r="AK309" s="22" t="n">
        <f aca="false">IF(W309="Y", INDEX('[1]Bieu phi VCX'!$AE$8:$AE$33,MATCH(E309,'[1]Bieu phi VCX'!$A$8:$A$33,0),0),0)</f>
        <v>0.0025</v>
      </c>
      <c r="AL309" s="22" t="n">
        <f aca="false">IF(X309="Y",IF(AB309&lt;120,IF(OR(E309='[1]Bieu phi VCX'!$A$24,E309='[1]Bieu phi VCX'!$A$25,E309='[1]Bieu phi VCX'!$A$27),0.2%,IF(OR(AND(OR(H309="SEDAN",H309="HATCHBACK"),J309&gt;[1]Parameters!$AB$2),AND(OR(H309="SEDAN",H309="HATCHBACK"),I309="GERMANY")),INDEX('[1]Bieu phi VCX'!$AF$8:$AF$33,MATCH(E309,'[1]Bieu phi VCX'!$A$8:$A$33,0),0),INDEX('[1]Bieu phi VCX'!$AG$8:$AG$33,MATCH(E309,'[1]Bieu phi VCX'!$A$8:$A$33,0),0))),INDEX('[1]Bieu phi VCX'!$AH$8:$AH$33,MATCH(E309,'[1]Bieu phi VCX'!$A$8:$A$33,0),0)),0)</f>
        <v>0.0005</v>
      </c>
      <c r="AM309" s="22" t="n">
        <f aca="false">IF(Y309="Y",IF(P309-O309&gt;[1]Parameters!$AC$2,1.5%*15/365,1.5%*(P309-O309)/365),0)</f>
        <v>0.000616438356164384</v>
      </c>
      <c r="AN309" s="24" t="n">
        <f aca="false">IF(Z309="Y",[1]Parameters!$AD$2,0)</f>
        <v>0.003</v>
      </c>
      <c r="AO309" s="25" t="n">
        <f aca="false">IF(P309&lt;=AA309,VLOOKUP(DATEDIF(O309,P309,"m"),[1]Parameters!$L$2:$M$6,2,1),(DATEDIF(O309,P309,"m")+1)/12)</f>
        <v>1</v>
      </c>
      <c r="AP309" s="26" t="n">
        <f aca="false">(AJ309*(SUM(AD309,AE309,AF309,AH309,AI309,AK309,AL309,AN309)*K309+AG309)+AM309*K309)*AO309</f>
        <v>8161643.83561644</v>
      </c>
      <c r="AQ309" s="27" t="s">
        <v>607</v>
      </c>
    </row>
    <row r="310" customFormat="false" ht="13.8" hidden="false" customHeight="false" outlineLevel="0" collapsed="false">
      <c r="A310" s="17"/>
      <c r="B310" s="17" t="s">
        <v>610</v>
      </c>
      <c r="C310" s="0" t="s">
        <v>520</v>
      </c>
      <c r="D310" s="17" t="s">
        <v>533</v>
      </c>
      <c r="E310" s="18" t="s">
        <v>636</v>
      </c>
      <c r="F310" s="19" t="n">
        <v>0</v>
      </c>
      <c r="G310" s="18" t="s">
        <v>602</v>
      </c>
      <c r="H310" s="18" t="s">
        <v>47</v>
      </c>
      <c r="I310" s="18" t="s">
        <v>604</v>
      </c>
      <c r="J310" s="19" t="n">
        <v>400000000</v>
      </c>
      <c r="K310" s="19" t="n">
        <v>100000000</v>
      </c>
      <c r="L310" s="0" t="n">
        <v>2010</v>
      </c>
      <c r="M310" s="20" t="n">
        <v>40179</v>
      </c>
      <c r="N310" s="20" t="n">
        <v>43831</v>
      </c>
      <c r="O310" s="20" t="n">
        <v>43831</v>
      </c>
      <c r="P310" s="20" t="n">
        <v>44196</v>
      </c>
      <c r="Q310" s="21" t="s">
        <v>605</v>
      </c>
      <c r="R310" s="21" t="s">
        <v>605</v>
      </c>
      <c r="S310" s="19" t="s">
        <v>606</v>
      </c>
      <c r="T310" s="21" t="s">
        <v>605</v>
      </c>
      <c r="U310" s="21" t="s">
        <v>605</v>
      </c>
      <c r="V310" s="21" t="s">
        <v>605</v>
      </c>
      <c r="W310" s="21" t="s">
        <v>605</v>
      </c>
      <c r="X310" s="21" t="s">
        <v>605</v>
      </c>
      <c r="Y310" s="21" t="s">
        <v>605</v>
      </c>
      <c r="Z310" s="21" t="s">
        <v>605</v>
      </c>
      <c r="AA310" s="20" t="n">
        <f aca="false">DATE(YEAR(O310)+1,MONTH(O310),DAY(O310))</f>
        <v>44197</v>
      </c>
      <c r="AB310" s="0" t="n">
        <f aca="false">IF(G310="Trong nước", DATEDIF(DATE(YEAR(M310),MONTH(M310),1),DATE(YEAR(N310),MONTH(N310),1),"m"), DATEDIF(DATE(L310,1,1),DATE(YEAR(N310),MONTH(N310),1),"m"))</f>
        <v>120</v>
      </c>
      <c r="AC310" s="0" t="str">
        <f aca="false">VLOOKUP(AB310,[1]Parameters!$A$2:$B$6,2,1)</f>
        <v>&gt;=120</v>
      </c>
      <c r="AD310" s="22" t="n">
        <f aca="false">IF(J310&lt;=[1]Parameters!$Y$2,INDEX('[1]Bieu phi VCX'!$D$8:$N$33,MATCH(E310,'[1]Bieu phi VCX'!$A$8:$A$33,0),MATCH(AC310,'[1]Bieu phi VCX'!$D$7:$I$7,)),INDEX('[1]Bieu phi VCX'!$J$8:$O$33,MATCH(E310,'[1]Bieu phi VCX'!$A$8:$A$33,0),MATCH(AC310,'[1]Bieu phi VCX'!$J$7:$O$7,)))</f>
        <v>0.06</v>
      </c>
      <c r="AE310" s="22" t="n">
        <f aca="false">IF(Q310="Y",[1]Parameters!$Z$2,0)</f>
        <v>0.0005</v>
      </c>
      <c r="AF310" s="22" t="n">
        <f aca="false">IF(R310="Y", INDEX('[1]Bieu phi VCX'!$R$8:$W$33,MATCH(E310,'[1]Bieu phi VCX'!$A$8:$A$33,0),MATCH(AC310,'[1]Bieu phi VCX'!$R$7:$V$7,0)), 0)</f>
        <v>0.004</v>
      </c>
      <c r="AG310" s="19" t="n">
        <f aca="false">VLOOKUP(S310,[1]Parameters!$F$2:$G$5,2,0)</f>
        <v>0</v>
      </c>
      <c r="AH310" s="22" t="n">
        <f aca="false">IF(T310="Y", INDEX('[1]Bieu phi VCX'!$X$8:$AB$33,MATCH(E310,'[1]Bieu phi VCX'!$A$8:$A$33,0),MATCH(AC310,'[1]Bieu phi VCX'!$X$7:$AB$7,0)),0)</f>
        <v>0.0055</v>
      </c>
      <c r="AI310" s="23" t="n">
        <f aca="false">IF(U310="Y",INDEX('[1]Bieu phi VCX'!$AJ$8:$AL$33,MATCH(E310,'[1]Bieu phi VCX'!$A$8:$A$33,0),MATCH(VLOOKUP(F310,[1]Parameters!$I$2:$J$4,2),'[1]Bieu phi VCX'!$AJ$7:$AL$7,0))-AD310, 0)</f>
        <v>-0.02</v>
      </c>
      <c r="AJ310" s="0" t="n">
        <f aca="false">IF(V310="Y",[1]Parameters!$AA$2,1)</f>
        <v>1.5</v>
      </c>
      <c r="AK310" s="22" t="n">
        <f aca="false">IF(W310="Y", INDEX('[1]Bieu phi VCX'!$AE$8:$AE$33,MATCH(E310,'[1]Bieu phi VCX'!$A$8:$A$33,0),0),0)</f>
        <v>0.0025</v>
      </c>
      <c r="AL310" s="22" t="n">
        <f aca="false">IF(X310="Y",IF(AB310&lt;120,IF(OR(E310='[1]Bieu phi VCX'!$A$24,E310='[1]Bieu phi VCX'!$A$25,E310='[1]Bieu phi VCX'!$A$27),0.2%,IF(OR(AND(OR(H310="SEDAN",H310="HATCHBACK"),J310&gt;[1]Parameters!$AB$2),AND(OR(H310="SEDAN",H310="HATCHBACK"),I310="GERMANY")),INDEX('[1]Bieu phi VCX'!$AF$8:$AF$33,MATCH(E310,'[1]Bieu phi VCX'!$A$8:$A$33,0),0),INDEX('[1]Bieu phi VCX'!$AG$8:$AG$33,MATCH(E310,'[1]Bieu phi VCX'!$A$8:$A$33,0),0))),INDEX('[1]Bieu phi VCX'!$AH$8:$AH$33,MATCH(E310,'[1]Bieu phi VCX'!$A$8:$A$33,0),0)),0)</f>
        <v>0.0015</v>
      </c>
      <c r="AM310" s="22" t="n">
        <f aca="false">IF(Y310="Y",IF(P310-O310&gt;[1]Parameters!$AC$2,1.5%*15/365,1.5%*(P310-O310)/365),0)</f>
        <v>0.000616438356164384</v>
      </c>
      <c r="AN310" s="24" t="n">
        <f aca="false">IF(Z310="Y",[1]Parameters!$AD$2,0)</f>
        <v>0.003</v>
      </c>
      <c r="AO310" s="25" t="n">
        <f aca="false">IF(P310&lt;=AA310,VLOOKUP(DATEDIF(O310,P310,"m"),[1]Parameters!$L$2:$M$6,2,1),(DATEDIF(O310,P310,"m")+1)/12)</f>
        <v>1</v>
      </c>
      <c r="AP310" s="26" t="n">
        <f aca="false">(AJ310*(SUM(AD310,AE310,AF310,AH310,AI310,AK310,AL310,AN310)*K310+AG310)+AM310*K310)*AO310</f>
        <v>8611643.83561644</v>
      </c>
      <c r="AQ310" s="27" t="s">
        <v>607</v>
      </c>
    </row>
    <row r="311" customFormat="false" ht="13.8" hidden="false" customHeight="false" outlineLevel="0" collapsed="false">
      <c r="A311" s="17"/>
      <c r="B311" s="17" t="s">
        <v>611</v>
      </c>
      <c r="C311" s="0" t="s">
        <v>520</v>
      </c>
      <c r="D311" s="17" t="s">
        <v>533</v>
      </c>
      <c r="E311" s="18" t="s">
        <v>636</v>
      </c>
      <c r="F311" s="19" t="n">
        <v>0</v>
      </c>
      <c r="G311" s="18" t="s">
        <v>602</v>
      </c>
      <c r="H311" s="18" t="s">
        <v>47</v>
      </c>
      <c r="I311" s="18" t="s">
        <v>604</v>
      </c>
      <c r="J311" s="19" t="n">
        <v>400000000</v>
      </c>
      <c r="K311" s="19" t="n">
        <v>400000000</v>
      </c>
      <c r="L311" s="0" t="n">
        <v>2005</v>
      </c>
      <c r="M311" s="20" t="n">
        <v>38353</v>
      </c>
      <c r="N311" s="20" t="n">
        <v>43831</v>
      </c>
      <c r="O311" s="20" t="n">
        <v>43831</v>
      </c>
      <c r="P311" s="20" t="n">
        <v>44196</v>
      </c>
      <c r="Q311" s="21" t="s">
        <v>605</v>
      </c>
      <c r="R311" s="21" t="s">
        <v>605</v>
      </c>
      <c r="S311" s="19" t="n">
        <v>9000000</v>
      </c>
      <c r="T311" s="21" t="s">
        <v>605</v>
      </c>
      <c r="U311" s="21" t="s">
        <v>605</v>
      </c>
      <c r="V311" s="21" t="s">
        <v>605</v>
      </c>
      <c r="W311" s="21" t="s">
        <v>605</v>
      </c>
      <c r="X311" s="21" t="s">
        <v>605</v>
      </c>
      <c r="Y311" s="21" t="s">
        <v>605</v>
      </c>
      <c r="Z311" s="21" t="s">
        <v>605</v>
      </c>
      <c r="AA311" s="20" t="n">
        <f aca="false">DATE(YEAR(O311)+1,MONTH(O311),DAY(O311))</f>
        <v>44197</v>
      </c>
      <c r="AB311" s="0" t="n">
        <f aca="false">IF(G311="Trong nước", DATEDIF(DATE(YEAR(M311),MONTH(M311),1),DATE(YEAR(N311),MONTH(N311),1),"m"), DATEDIF(DATE(L311,1,1),DATE(YEAR(N311),MONTH(N311),1),"m"))</f>
        <v>180</v>
      </c>
      <c r="AC311" s="0" t="str">
        <f aca="false">VLOOKUP(AB311,[1]Parameters!$A$2:$B$7,2,1)</f>
        <v>&gt;=180</v>
      </c>
      <c r="AD311" s="22" t="n">
        <f aca="false">IF(J311&lt;=[1]Parameters!$Y$2,INDEX('[1]Bieu phi VCX'!$D$8:$N$33,MATCH(E311,'[1]Bieu phi VCX'!$A$8:$A$33,0),MATCH(AC311,'[1]Bieu phi VCX'!$D$7:$I$7,)),INDEX('[1]Bieu phi VCX'!$J$8:$O$33,MATCH(E311,'[1]Bieu phi VCX'!$A$8:$A$33,0),MATCH(AC311,'[1]Bieu phi VCX'!$J$7:$O$7,)))</f>
        <v>0.06</v>
      </c>
      <c r="AE311" s="22" t="n">
        <f aca="false">IF(Q311="Y",[1]Parameters!$Z$2,0)</f>
        <v>0.0005</v>
      </c>
      <c r="AF311" s="22" t="n">
        <f aca="false">IF(R311="Y", INDEX('[1]Bieu phi VCX'!$R$8:$W$33,MATCH(E311,'[1]Bieu phi VCX'!$A$8:$A$33,0),MATCH(AC311,'[1]Bieu phi VCX'!$R$7:$W$7,0)), 0)</f>
        <v>0.005</v>
      </c>
      <c r="AG311" s="19" t="n">
        <f aca="false">VLOOKUP(S311,[1]Parameters!$F$2:$G$5,2,0)</f>
        <v>1400000</v>
      </c>
      <c r="AH311" s="22" t="n">
        <f aca="false">IF(T311="Y", INDEX('[1]Bieu phi VCX'!$X$8:$AC$33,MATCH(E311,'[1]Bieu phi VCX'!$A$8:$A$33,0),MATCH(AC311,'[1]Bieu phi VCX'!$X$7:$AC$7,0)),0)</f>
        <v>0.0055</v>
      </c>
      <c r="AI311" s="23" t="n">
        <f aca="false">IF(U311="Y",INDEX('[1]Bieu phi VCX'!$AJ$8:$AL$33,MATCH(E311,'[1]Bieu phi VCX'!$A$8:$A$33,0),MATCH(VLOOKUP(F311,[1]Parameters!$I$2:$J$4,2),'[1]Bieu phi VCX'!$AJ$7:$AL$7,0))-AD311, 0)</f>
        <v>-0.02</v>
      </c>
      <c r="AJ311" s="0" t="n">
        <f aca="false">IF(V311="Y",[1]Parameters!$AA$2,1)</f>
        <v>1.5</v>
      </c>
      <c r="AK311" s="22" t="n">
        <f aca="false">IF(W311="Y", INDEX('[1]Bieu phi VCX'!$AE$8:$AE$33,MATCH(E311,'[1]Bieu phi VCX'!$A$8:$A$33,0),0),0)</f>
        <v>0.0025</v>
      </c>
      <c r="AL311" s="22" t="n">
        <f aca="false">IF(X311="Y",IF(AB311&lt;120,IF(OR(E311='[1]Bieu phi VCX'!$A$24,E311='[1]Bieu phi VCX'!$A$25,E311='[1]Bieu phi VCX'!$A$27),0.2%,IF(OR(AND(OR(H311="SEDAN",H311="HATCHBACK"),J311&gt;[1]Parameters!$AB$2),AND(OR(H311="SEDAN",H311="HATCHBACK"),I311="GERMANY")),INDEX('[1]Bieu phi VCX'!$AF$8:$AF$33,MATCH(E311,'[1]Bieu phi VCX'!$A$8:$A$33,0),0),INDEX('[1]Bieu phi VCX'!$AG$8:$AG$33,MATCH(E311,'[1]Bieu phi VCX'!$A$8:$A$33,0),0))),INDEX('[1]Bieu phi VCX'!$AH$8:$AH$33,MATCH(E311,'[1]Bieu phi VCX'!$A$8:$A$33,0),0)),0)</f>
        <v>0.0015</v>
      </c>
      <c r="AM311" s="22" t="n">
        <f aca="false">IF(Y311="Y",IF(P311-O311&gt;[1]Parameters!$AC$2,1.5%*15/365,1.5%*(P311-O311)/365),0)</f>
        <v>0.000616438356164384</v>
      </c>
      <c r="AN311" s="24" t="n">
        <f aca="false">IF(Z311="Y",[1]Parameters!$AD$2,0)</f>
        <v>0.003</v>
      </c>
      <c r="AO311" s="25" t="n">
        <f aca="false">IF(P311&lt;=AA311,VLOOKUP(DATEDIF(O311,P311,"m"),[1]Parameters!$L$2:$M$6,2,1),(DATEDIF(O311,P311,"m")+1)/12)</f>
        <v>1</v>
      </c>
      <c r="AP311" s="26" t="n">
        <f aca="false">(AJ311*(SUM(AD311,AE311,AF311,AH311,AI311,AK311,AL311,AN311)*K311+AG311)+AM311*K311)*AO311</f>
        <v>37146575.3424658</v>
      </c>
      <c r="AQ311" s="27" t="s">
        <v>607</v>
      </c>
    </row>
    <row r="312" customFormat="false" ht="13.8" hidden="false" customHeight="false" outlineLevel="0" collapsed="false">
      <c r="A312" s="17" t="s">
        <v>613</v>
      </c>
      <c r="B312" s="17" t="s">
        <v>600</v>
      </c>
      <c r="C312" s="0" t="s">
        <v>520</v>
      </c>
      <c r="D312" s="17" t="s">
        <v>533</v>
      </c>
      <c r="E312" s="18" t="s">
        <v>636</v>
      </c>
      <c r="F312" s="19" t="n">
        <v>0</v>
      </c>
      <c r="G312" s="18" t="s">
        <v>602</v>
      </c>
      <c r="H312" s="18" t="s">
        <v>47</v>
      </c>
      <c r="I312" s="18" t="s">
        <v>604</v>
      </c>
      <c r="J312" s="19" t="n">
        <v>410000000</v>
      </c>
      <c r="K312" s="19" t="n">
        <v>400000000</v>
      </c>
      <c r="L312" s="0" t="n">
        <v>2020</v>
      </c>
      <c r="M312" s="20" t="n">
        <v>43831</v>
      </c>
      <c r="N312" s="20" t="n">
        <v>43831</v>
      </c>
      <c r="O312" s="20" t="n">
        <v>43831</v>
      </c>
      <c r="P312" s="20" t="n">
        <v>44196</v>
      </c>
      <c r="Q312" s="21" t="s">
        <v>605</v>
      </c>
      <c r="R312" s="21" t="s">
        <v>605</v>
      </c>
      <c r="S312" s="19" t="s">
        <v>606</v>
      </c>
      <c r="T312" s="21" t="s">
        <v>605</v>
      </c>
      <c r="U312" s="21" t="s">
        <v>605</v>
      </c>
      <c r="V312" s="21" t="s">
        <v>605</v>
      </c>
      <c r="W312" s="21" t="s">
        <v>605</v>
      </c>
      <c r="X312" s="21" t="s">
        <v>605</v>
      </c>
      <c r="Y312" s="21" t="s">
        <v>605</v>
      </c>
      <c r="Z312" s="21" t="s">
        <v>605</v>
      </c>
      <c r="AA312" s="20" t="n">
        <f aca="false">DATE(YEAR(O312)+1,MONTH(O312),DAY(O312))</f>
        <v>44197</v>
      </c>
      <c r="AB312" s="0" t="n">
        <f aca="false">IF(G312="Trong nước", DATEDIF(DATE(YEAR(M312),MONTH(M312),1),DATE(YEAR(N312),MONTH(N312),1),"m"), DATEDIF(DATE(L312,1,1),DATE(YEAR(N312),MONTH(N312),1),"m"))</f>
        <v>0</v>
      </c>
      <c r="AC312" s="0" t="str">
        <f aca="false">VLOOKUP(AB312,[1]Parameters!$A$2:$B$6,2,1)</f>
        <v>&lt;6</v>
      </c>
      <c r="AD312" s="22" t="n">
        <f aca="false">IF(J312&lt;=[1]Parameters!$Y$2,INDEX('[1]Bieu phi VCX'!$D$8:$N$33,MATCH(E312,'[1]Bieu phi VCX'!$A$8:$A$33,0),MATCH(AC312,'[1]Bieu phi VCX'!$D$7:$I$7,)),INDEX('[1]Bieu phi VCX'!$J$8:$O$33,MATCH(E312,'[1]Bieu phi VCX'!$A$8:$A$33,0),MATCH(AC312,'[1]Bieu phi VCX'!$J$7:$O$7,)))</f>
        <v>0.022</v>
      </c>
      <c r="AE312" s="22" t="n">
        <f aca="false">IF(Q312="Y",[1]Parameters!$Z$2,0)</f>
        <v>0.0005</v>
      </c>
      <c r="AF312" s="22" t="n">
        <f aca="false">IF(R312="Y", INDEX('[1]Bieu phi VCX'!$R$8:$W$33,MATCH(E312,'[1]Bieu phi VCX'!$A$8:$A$33,0),MATCH(AC312,'[1]Bieu phi VCX'!$R$7:$V$7,0)), 0)</f>
        <v>0</v>
      </c>
      <c r="AG312" s="19" t="n">
        <f aca="false">VLOOKUP(S312,[1]Parameters!$F$2:$G$5,2,0)</f>
        <v>0</v>
      </c>
      <c r="AH312" s="22" t="n">
        <f aca="false">IF(T312="Y", INDEX('[1]Bieu phi VCX'!$X$8:$AB$33,MATCH(E312,'[1]Bieu phi VCX'!$A$8:$A$33,0),MATCH(AC312,'[1]Bieu phi VCX'!$X$7:$AB$7,0)),0)</f>
        <v>0.0025</v>
      </c>
      <c r="AI312" s="23" t="n">
        <f aca="false">IF(U312="Y",INDEX('[1]Bieu phi VCX'!$AJ$8:$AL$33,MATCH(E312,'[1]Bieu phi VCX'!$A$8:$A$33,0),MATCH(VLOOKUP(F312,[1]Parameters!$I$2:$J$4,2),'[1]Bieu phi VCX'!$AJ$7:$AL$7,0))-AD312, 0)</f>
        <v>0.018</v>
      </c>
      <c r="AJ312" s="0" t="n">
        <f aca="false">IF(V312="Y",[1]Parameters!$AA$2,1)</f>
        <v>1.5</v>
      </c>
      <c r="AK312" s="22" t="n">
        <f aca="false">IF(W312="Y", INDEX('[1]Bieu phi VCX'!$AE$8:$AE$33,MATCH(E312,'[1]Bieu phi VCX'!$A$8:$A$33,0),0),0)</f>
        <v>0.0025</v>
      </c>
      <c r="AL312" s="22" t="n">
        <f aca="false">IF(X312="Y",IF(AB312&lt;120,IF(OR(E312='[1]Bieu phi VCX'!$A$24,E312='[1]Bieu phi VCX'!$A$25,E312='[1]Bieu phi VCX'!$A$27),0.2%,IF(OR(AND(OR(H312="SEDAN",H312="HATCHBACK"),J312&gt;[1]Parameters!$AB$2),AND(OR(H312="SEDAN",H312="HATCHBACK"),I312="GERMANY")),INDEX('[1]Bieu phi VCX'!$AF$8:$AF$33,MATCH(E312,'[1]Bieu phi VCX'!$A$8:$A$33,0),0),INDEX('[1]Bieu phi VCX'!$AG$8:$AG$33,MATCH(E312,'[1]Bieu phi VCX'!$A$8:$A$33,0),0))),INDEX('[1]Bieu phi VCX'!$AH$8:$AH$33,MATCH(E312,'[1]Bieu phi VCX'!$A$8:$A$33,0),0)),0)</f>
        <v>0.0005</v>
      </c>
      <c r="AM312" s="22" t="n">
        <f aca="false">IF(Y312="Y",IF(P312-O312&gt;[1]Parameters!$AC$2,1.5%*15/365,1.5%*(P312-O312)/365),0)</f>
        <v>0.000616438356164384</v>
      </c>
      <c r="AN312" s="24" t="n">
        <f aca="false">IF(Z312="Y",[1]Parameters!$AD$2,0)</f>
        <v>0.003</v>
      </c>
      <c r="AO312" s="25" t="n">
        <f aca="false">IF(P312&lt;=AA312,VLOOKUP(DATEDIF(O312,P312,"m"),[1]Parameters!$L$2:$M$6,2,1),(DATEDIF(O312,P312,"m")+1)/12)</f>
        <v>1</v>
      </c>
      <c r="AP312" s="26" t="n">
        <f aca="false">(AJ312*(SUM(AD312,AE312,AF312,AH312,AI312,AK312,AL312,AN312)*K312+AG312)+AM312*K312)*AO312</f>
        <v>29646575.3424658</v>
      </c>
      <c r="AQ312" s="27" t="s">
        <v>607</v>
      </c>
    </row>
    <row r="313" customFormat="false" ht="13.8" hidden="false" customHeight="false" outlineLevel="0" collapsed="false">
      <c r="A313" s="17"/>
      <c r="B313" s="17" t="s">
        <v>608</v>
      </c>
      <c r="C313" s="0" t="s">
        <v>520</v>
      </c>
      <c r="D313" s="17" t="s">
        <v>533</v>
      </c>
      <c r="E313" s="18" t="s">
        <v>636</v>
      </c>
      <c r="F313" s="19" t="n">
        <v>0</v>
      </c>
      <c r="G313" s="18" t="s">
        <v>602</v>
      </c>
      <c r="H313" s="18" t="s">
        <v>47</v>
      </c>
      <c r="I313" s="18" t="s">
        <v>604</v>
      </c>
      <c r="J313" s="19" t="n">
        <v>500000000</v>
      </c>
      <c r="K313" s="19" t="n">
        <v>400000000</v>
      </c>
      <c r="L313" s="0" t="n">
        <v>2017</v>
      </c>
      <c r="M313" s="20" t="n">
        <v>42736</v>
      </c>
      <c r="N313" s="20" t="n">
        <v>43831</v>
      </c>
      <c r="O313" s="20" t="n">
        <v>43831</v>
      </c>
      <c r="P313" s="20" t="n">
        <v>44196</v>
      </c>
      <c r="Q313" s="21" t="s">
        <v>605</v>
      </c>
      <c r="R313" s="21" t="s">
        <v>605</v>
      </c>
      <c r="S313" s="19" t="s">
        <v>606</v>
      </c>
      <c r="T313" s="21" t="s">
        <v>605</v>
      </c>
      <c r="U313" s="21" t="s">
        <v>605</v>
      </c>
      <c r="V313" s="21" t="s">
        <v>605</v>
      </c>
      <c r="W313" s="21" t="s">
        <v>605</v>
      </c>
      <c r="X313" s="21" t="s">
        <v>605</v>
      </c>
      <c r="Y313" s="21" t="s">
        <v>605</v>
      </c>
      <c r="Z313" s="21" t="s">
        <v>605</v>
      </c>
      <c r="AA313" s="20" t="n">
        <f aca="false">DATE(YEAR(O313)+1,MONTH(O313),DAY(O313))</f>
        <v>44197</v>
      </c>
      <c r="AB313" s="0" t="n">
        <f aca="false">IF(G313="Trong nước", DATEDIF(DATE(YEAR(M313),MONTH(M313),1),DATE(YEAR(N313),MONTH(N313),1),"m"), DATEDIF(DATE(L313,1,1),DATE(YEAR(N313),MONTH(N313),1),"m"))</f>
        <v>36</v>
      </c>
      <c r="AC313" s="0" t="str">
        <f aca="false">VLOOKUP(AB313,[1]Parameters!$A$2:$B$6,2,1)</f>
        <v>36-72</v>
      </c>
      <c r="AD313" s="22" t="n">
        <f aca="false">IF(J313&lt;=[1]Parameters!$Y$2,INDEX('[1]Bieu phi VCX'!$D$8:$N$33,MATCH(E313,'[1]Bieu phi VCX'!$A$8:$A$33,0),MATCH(AC313,'[1]Bieu phi VCX'!$D$7:$I$7,)),INDEX('[1]Bieu phi VCX'!$J$8:$O$33,MATCH(E313,'[1]Bieu phi VCX'!$A$8:$A$33,0),MATCH(AC313,'[1]Bieu phi VCX'!$J$7:$O$7,)))</f>
        <v>0.025</v>
      </c>
      <c r="AE313" s="22" t="n">
        <f aca="false">IF(Q313="Y",[1]Parameters!$Z$2,0)</f>
        <v>0.0005</v>
      </c>
      <c r="AF313" s="22" t="n">
        <f aca="false">IF(R313="Y", INDEX('[1]Bieu phi VCX'!$R$8:$W$33,MATCH(E313,'[1]Bieu phi VCX'!$A$8:$A$33,0),MATCH(AC313,'[1]Bieu phi VCX'!$R$7:$V$7,0)), 0)</f>
        <v>0.002</v>
      </c>
      <c r="AG313" s="19" t="n">
        <f aca="false">VLOOKUP(S313,[1]Parameters!$F$2:$G$5,2,0)</f>
        <v>0</v>
      </c>
      <c r="AH313" s="22" t="n">
        <f aca="false">IF(T313="Y", INDEX('[1]Bieu phi VCX'!$X$8:$AB$33,MATCH(E313,'[1]Bieu phi VCX'!$A$8:$A$33,0),MATCH(AC313,'[1]Bieu phi VCX'!$X$7:$AB$7,0)),0)</f>
        <v>0.0035</v>
      </c>
      <c r="AI313" s="23" t="n">
        <f aca="false">IF(U313="Y",INDEX('[1]Bieu phi VCX'!$AJ$8:$AL$33,MATCH(E313,'[1]Bieu phi VCX'!$A$8:$A$33,0),MATCH(VLOOKUP(F313,[1]Parameters!$I$2:$J$4,2),'[1]Bieu phi VCX'!$AJ$7:$AL$7,0))-AD313, 0)</f>
        <v>0.015</v>
      </c>
      <c r="AJ313" s="0" t="n">
        <f aca="false">IF(V313="Y",[1]Parameters!$AA$2,1)</f>
        <v>1.5</v>
      </c>
      <c r="AK313" s="22" t="n">
        <f aca="false">IF(W313="Y", INDEX('[1]Bieu phi VCX'!$AE$8:$AE$33,MATCH(E313,'[1]Bieu phi VCX'!$A$8:$A$33,0),0),0)</f>
        <v>0.0025</v>
      </c>
      <c r="AL313" s="22" t="n">
        <f aca="false">IF(X313="Y",IF(AB313&lt;120,IF(OR(E313='[1]Bieu phi VCX'!$A$24,E313='[1]Bieu phi VCX'!$A$25,E313='[1]Bieu phi VCX'!$A$27),0.2%,IF(OR(AND(OR(H313="SEDAN",H313="HATCHBACK"),J313&gt;[1]Parameters!$AB$2),AND(OR(H313="SEDAN",H313="HATCHBACK"),I313="GERMANY")),INDEX('[1]Bieu phi VCX'!$AF$8:$AF$33,MATCH(E313,'[1]Bieu phi VCX'!$A$8:$A$33,0),0),INDEX('[1]Bieu phi VCX'!$AG$8:$AG$33,MATCH(E313,'[1]Bieu phi VCX'!$A$8:$A$33,0),0))),INDEX('[1]Bieu phi VCX'!$AH$8:$AH$33,MATCH(E313,'[1]Bieu phi VCX'!$A$8:$A$33,0),0)),0)</f>
        <v>0.0005</v>
      </c>
      <c r="AM313" s="22" t="n">
        <f aca="false">IF(Y313="Y",IF(P313-O313&gt;[1]Parameters!$AC$2,1.5%*15/365,1.5%*(P313-O313)/365),0)</f>
        <v>0.000616438356164384</v>
      </c>
      <c r="AN313" s="24" t="n">
        <f aca="false">IF(Z313="Y",[1]Parameters!$AD$2,0)</f>
        <v>0.003</v>
      </c>
      <c r="AO313" s="25" t="n">
        <f aca="false">IF(P313&lt;=AA313,VLOOKUP(DATEDIF(O313,P313,"m"),[1]Parameters!$L$2:$M$6,2,1),(DATEDIF(O313,P313,"m")+1)/12)</f>
        <v>1</v>
      </c>
      <c r="AP313" s="26" t="n">
        <f aca="false">(AJ313*(SUM(AD313,AE313,AF313,AH313,AI313,AK313,AL313,AN313)*K313+AG313)+AM313*K313)*AO313</f>
        <v>31446575.3424658</v>
      </c>
      <c r="AQ313" s="27" t="s">
        <v>607</v>
      </c>
    </row>
    <row r="314" customFormat="false" ht="13.8" hidden="false" customHeight="false" outlineLevel="0" collapsed="false">
      <c r="A314" s="17"/>
      <c r="B314" s="17" t="s">
        <v>609</v>
      </c>
      <c r="C314" s="0" t="s">
        <v>520</v>
      </c>
      <c r="D314" s="17" t="s">
        <v>533</v>
      </c>
      <c r="E314" s="18" t="s">
        <v>636</v>
      </c>
      <c r="F314" s="19" t="n">
        <v>0</v>
      </c>
      <c r="G314" s="18" t="s">
        <v>602</v>
      </c>
      <c r="H314" s="18" t="s">
        <v>47</v>
      </c>
      <c r="I314" s="18" t="s">
        <v>604</v>
      </c>
      <c r="J314" s="19" t="n">
        <v>450000000</v>
      </c>
      <c r="K314" s="19" t="n">
        <v>400000000</v>
      </c>
      <c r="L314" s="0" t="n">
        <v>2014</v>
      </c>
      <c r="M314" s="20" t="n">
        <v>41640</v>
      </c>
      <c r="N314" s="20" t="n">
        <v>43831</v>
      </c>
      <c r="O314" s="20" t="n">
        <v>43831</v>
      </c>
      <c r="P314" s="20" t="n">
        <v>44196</v>
      </c>
      <c r="Q314" s="21" t="s">
        <v>605</v>
      </c>
      <c r="R314" s="21" t="s">
        <v>605</v>
      </c>
      <c r="S314" s="19" t="s">
        <v>606</v>
      </c>
      <c r="T314" s="21" t="s">
        <v>605</v>
      </c>
      <c r="U314" s="21" t="s">
        <v>605</v>
      </c>
      <c r="V314" s="21" t="s">
        <v>605</v>
      </c>
      <c r="W314" s="21" t="s">
        <v>605</v>
      </c>
      <c r="X314" s="21" t="s">
        <v>605</v>
      </c>
      <c r="Y314" s="21" t="s">
        <v>605</v>
      </c>
      <c r="Z314" s="21" t="s">
        <v>605</v>
      </c>
      <c r="AA314" s="20" t="n">
        <f aca="false">DATE(YEAR(O314)+1,MONTH(O314),DAY(O314))</f>
        <v>44197</v>
      </c>
      <c r="AB314" s="0" t="n">
        <f aca="false">IF(G314="Trong nước", DATEDIF(DATE(YEAR(M314),MONTH(M314),1),DATE(YEAR(N314),MONTH(N314),1),"m"), DATEDIF(DATE(L314,1,1),DATE(YEAR(N314),MONTH(N314),1),"m"))</f>
        <v>72</v>
      </c>
      <c r="AC314" s="0" t="str">
        <f aca="false">VLOOKUP(AB314,[1]Parameters!$A$2:$B$6,2,1)</f>
        <v>72-120</v>
      </c>
      <c r="AD314" s="22" t="n">
        <f aca="false">IF(J314&lt;=[1]Parameters!$Y$2,INDEX('[1]Bieu phi VCX'!$D$8:$N$33,MATCH(E314,'[1]Bieu phi VCX'!$A$8:$A$33,0),MATCH(AC314,'[1]Bieu phi VCX'!$D$7:$I$7,)),INDEX('[1]Bieu phi VCX'!$J$8:$O$33,MATCH(E314,'[1]Bieu phi VCX'!$A$8:$A$33,0),MATCH(AC314,'[1]Bieu phi VCX'!$J$7:$O$7,)))</f>
        <v>0.027</v>
      </c>
      <c r="AE314" s="22" t="n">
        <f aca="false">IF(Q314="Y",[1]Parameters!$Z$2,0)</f>
        <v>0.0005</v>
      </c>
      <c r="AF314" s="22" t="n">
        <f aca="false">IF(R314="Y", INDEX('[1]Bieu phi VCX'!$R$8:$W$33,MATCH(E314,'[1]Bieu phi VCX'!$A$8:$A$33,0),MATCH(AC314,'[1]Bieu phi VCX'!$R$7:$V$7,0)), 0)</f>
        <v>0.003</v>
      </c>
      <c r="AG314" s="19" t="n">
        <f aca="false">VLOOKUP(S314,[1]Parameters!$F$2:$G$5,2,0)</f>
        <v>0</v>
      </c>
      <c r="AH314" s="22" t="n">
        <f aca="false">IF(T314="Y", INDEX('[1]Bieu phi VCX'!$X$8:$AB$33,MATCH(E314,'[1]Bieu phi VCX'!$A$8:$A$33,0),MATCH(AC314,'[1]Bieu phi VCX'!$X$7:$AB$7,0)),0)</f>
        <v>0.0045</v>
      </c>
      <c r="AI314" s="23" t="n">
        <f aca="false">IF(U314="Y",INDEX('[1]Bieu phi VCX'!$AJ$8:$AL$33,MATCH(E314,'[1]Bieu phi VCX'!$A$8:$A$33,0),MATCH(VLOOKUP(F314,[1]Parameters!$I$2:$J$4,2),'[1]Bieu phi VCX'!$AJ$7:$AL$7,0))-AD314, 0)</f>
        <v>0.013</v>
      </c>
      <c r="AJ314" s="0" t="n">
        <f aca="false">IF(V314="Y",[1]Parameters!$AA$2,1)</f>
        <v>1.5</v>
      </c>
      <c r="AK314" s="22" t="n">
        <f aca="false">IF(W314="Y", INDEX('[1]Bieu phi VCX'!$AE$8:$AE$33,MATCH(E314,'[1]Bieu phi VCX'!$A$8:$A$33,0),0),0)</f>
        <v>0.0025</v>
      </c>
      <c r="AL314" s="22" t="n">
        <f aca="false">IF(X314="Y",IF(AB314&lt;120,IF(OR(E314='[1]Bieu phi VCX'!$A$24,E314='[1]Bieu phi VCX'!$A$25,E314='[1]Bieu phi VCX'!$A$27),0.2%,IF(OR(AND(OR(H314="SEDAN",H314="HATCHBACK"),J314&gt;[1]Parameters!$AB$2),AND(OR(H314="SEDAN",H314="HATCHBACK"),I314="GERMANY")),INDEX('[1]Bieu phi VCX'!$AF$8:$AF$33,MATCH(E314,'[1]Bieu phi VCX'!$A$8:$A$33,0),0),INDEX('[1]Bieu phi VCX'!$AG$8:$AG$33,MATCH(E314,'[1]Bieu phi VCX'!$A$8:$A$33,0),0))),INDEX('[1]Bieu phi VCX'!$AH$8:$AH$33,MATCH(E314,'[1]Bieu phi VCX'!$A$8:$A$33,0),0)),0)</f>
        <v>0.0005</v>
      </c>
      <c r="AM314" s="22" t="n">
        <f aca="false">IF(Y314="Y",IF(P314-O314&gt;[1]Parameters!$AC$2,1.5%*15/365,1.5%*(P314-O314)/365),0)</f>
        <v>0.000616438356164384</v>
      </c>
      <c r="AN314" s="24" t="n">
        <f aca="false">IF(Z314="Y",[1]Parameters!$AD$2,0)</f>
        <v>0.003</v>
      </c>
      <c r="AO314" s="25" t="n">
        <f aca="false">IF(P314&lt;=AA314,VLOOKUP(DATEDIF(O314,P314,"m"),[1]Parameters!$L$2:$M$6,2,1),(DATEDIF(O314,P314,"m")+1)/12)</f>
        <v>1</v>
      </c>
      <c r="AP314" s="26" t="n">
        <f aca="false">(AJ314*(SUM(AD314,AE314,AF314,AH314,AI314,AK314,AL314,AN314)*K314+AG314)+AM314*K314)*AO314</f>
        <v>32646575.3424658</v>
      </c>
      <c r="AQ314" s="27" t="s">
        <v>607</v>
      </c>
    </row>
    <row r="315" customFormat="false" ht="13.8" hidden="false" customHeight="false" outlineLevel="0" collapsed="false">
      <c r="A315" s="17"/>
      <c r="B315" s="17" t="s">
        <v>610</v>
      </c>
      <c r="C315" s="0" t="s">
        <v>520</v>
      </c>
      <c r="D315" s="17" t="s">
        <v>533</v>
      </c>
      <c r="E315" s="18" t="s">
        <v>636</v>
      </c>
      <c r="F315" s="19" t="n">
        <v>0</v>
      </c>
      <c r="G315" s="18" t="s">
        <v>602</v>
      </c>
      <c r="H315" s="18" t="s">
        <v>47</v>
      </c>
      <c r="I315" s="18" t="s">
        <v>604</v>
      </c>
      <c r="J315" s="19" t="n">
        <v>600000000</v>
      </c>
      <c r="K315" s="19" t="n">
        <v>400000000</v>
      </c>
      <c r="L315" s="0" t="n">
        <v>2010</v>
      </c>
      <c r="M315" s="20" t="n">
        <v>40179</v>
      </c>
      <c r="N315" s="20" t="n">
        <v>43831</v>
      </c>
      <c r="O315" s="20" t="n">
        <v>43831</v>
      </c>
      <c r="P315" s="20" t="n">
        <v>44196</v>
      </c>
      <c r="Q315" s="21" t="s">
        <v>605</v>
      </c>
      <c r="R315" s="21" t="s">
        <v>605</v>
      </c>
      <c r="S315" s="19" t="s">
        <v>606</v>
      </c>
      <c r="T315" s="21" t="s">
        <v>605</v>
      </c>
      <c r="U315" s="21" t="s">
        <v>605</v>
      </c>
      <c r="V315" s="21" t="s">
        <v>605</v>
      </c>
      <c r="W315" s="21" t="s">
        <v>605</v>
      </c>
      <c r="X315" s="21" t="s">
        <v>605</v>
      </c>
      <c r="Y315" s="21" t="s">
        <v>605</v>
      </c>
      <c r="Z315" s="21" t="s">
        <v>605</v>
      </c>
      <c r="AA315" s="20" t="n">
        <f aca="false">DATE(YEAR(O315)+1,MONTH(O315),DAY(O315))</f>
        <v>44197</v>
      </c>
      <c r="AB315" s="0" t="n">
        <f aca="false">IF(G315="Trong nước", DATEDIF(DATE(YEAR(M315),MONTH(M315),1),DATE(YEAR(N315),MONTH(N315),1),"m"), DATEDIF(DATE(L315,1,1),DATE(YEAR(N315),MONTH(N315),1),"m"))</f>
        <v>120</v>
      </c>
      <c r="AC315" s="0" t="str">
        <f aca="false">VLOOKUP(AB315,[1]Parameters!$A$2:$B$6,2,1)</f>
        <v>&gt;=120</v>
      </c>
      <c r="AD315" s="22" t="n">
        <f aca="false">IF(J315&lt;=[1]Parameters!$Y$2,INDEX('[1]Bieu phi VCX'!$D$8:$N$33,MATCH(E315,'[1]Bieu phi VCX'!$A$8:$A$33,0),MATCH(AC315,'[1]Bieu phi VCX'!$D$7:$I$7,)),INDEX('[1]Bieu phi VCX'!$J$8:$O$33,MATCH(E315,'[1]Bieu phi VCX'!$A$8:$A$33,0),MATCH(AC315,'[1]Bieu phi VCX'!$J$7:$O$7,)))</f>
        <v>0.03</v>
      </c>
      <c r="AE315" s="22" t="n">
        <f aca="false">IF(Q315="Y",[1]Parameters!$Z$2,0)</f>
        <v>0.0005</v>
      </c>
      <c r="AF315" s="22" t="n">
        <f aca="false">IF(R315="Y", INDEX('[1]Bieu phi VCX'!$R$8:$W$33,MATCH(E315,'[1]Bieu phi VCX'!$A$8:$A$33,0),MATCH(AC315,'[1]Bieu phi VCX'!$R$7:$V$7,0)), 0)</f>
        <v>0.004</v>
      </c>
      <c r="AG315" s="19" t="n">
        <f aca="false">VLOOKUP(S315,[1]Parameters!$F$2:$G$5,2,0)</f>
        <v>0</v>
      </c>
      <c r="AH315" s="22" t="n">
        <f aca="false">IF(T315="Y", INDEX('[1]Bieu phi VCX'!$X$8:$AB$33,MATCH(E315,'[1]Bieu phi VCX'!$A$8:$A$33,0),MATCH(AC315,'[1]Bieu phi VCX'!$X$7:$AB$7,0)),0)</f>
        <v>0.0055</v>
      </c>
      <c r="AI315" s="23" t="n">
        <f aca="false">IF(U315="Y",INDEX('[1]Bieu phi VCX'!$AJ$8:$AL$33,MATCH(E315,'[1]Bieu phi VCX'!$A$8:$A$33,0),MATCH(VLOOKUP(F315,[1]Parameters!$I$2:$J$4,2),'[1]Bieu phi VCX'!$AJ$7:$AL$7,0))-AD315, 0)</f>
        <v>0.01</v>
      </c>
      <c r="AJ315" s="0" t="n">
        <f aca="false">IF(V315="Y",[1]Parameters!$AA$2,1)</f>
        <v>1.5</v>
      </c>
      <c r="AK315" s="22" t="n">
        <f aca="false">IF(W315="Y", INDEX('[1]Bieu phi VCX'!$AE$8:$AE$33,MATCH(E315,'[1]Bieu phi VCX'!$A$8:$A$33,0),0),0)</f>
        <v>0.0025</v>
      </c>
      <c r="AL315" s="22" t="n">
        <f aca="false">IF(X315="Y",IF(AB315&lt;120,IF(OR(E315='[1]Bieu phi VCX'!$A$24,E315='[1]Bieu phi VCX'!$A$25,E315='[1]Bieu phi VCX'!$A$27),0.2%,IF(OR(AND(OR(H315="SEDAN",H315="HATCHBACK"),J315&gt;[1]Parameters!$AB$2),AND(OR(H315="SEDAN",H315="HATCHBACK"),I315="GERMANY")),INDEX('[1]Bieu phi VCX'!$AF$8:$AF$33,MATCH(E315,'[1]Bieu phi VCX'!$A$8:$A$33,0),0),INDEX('[1]Bieu phi VCX'!$AG$8:$AG$33,MATCH(E315,'[1]Bieu phi VCX'!$A$8:$A$33,0),0))),INDEX('[1]Bieu phi VCX'!$AH$8:$AH$33,MATCH(E315,'[1]Bieu phi VCX'!$A$8:$A$33,0),0)),0)</f>
        <v>0.0015</v>
      </c>
      <c r="AM315" s="22" t="n">
        <f aca="false">IF(Y315="Y",IF(P315-O315&gt;[1]Parameters!$AC$2,1.5%*15/365,1.5%*(P315-O315)/365),0)</f>
        <v>0.000616438356164384</v>
      </c>
      <c r="AN315" s="24" t="n">
        <f aca="false">IF(Z315="Y",[1]Parameters!$AD$2,0)</f>
        <v>0.003</v>
      </c>
      <c r="AO315" s="25" t="n">
        <f aca="false">IF(P315&lt;=AA315,VLOOKUP(DATEDIF(O315,P315,"m"),[1]Parameters!$L$2:$M$6,2,1),(DATEDIF(O315,P315,"m")+1)/12)</f>
        <v>1</v>
      </c>
      <c r="AP315" s="26" t="n">
        <f aca="false">(AJ315*(SUM(AD315,AE315,AF315,AH315,AI315,AK315,AL315,AN315)*K315+AG315)+AM315*K315)*AO315</f>
        <v>34446575.3424658</v>
      </c>
      <c r="AQ315" s="27" t="s">
        <v>607</v>
      </c>
    </row>
    <row r="316" customFormat="false" ht="13.8" hidden="false" customHeight="false" outlineLevel="0" collapsed="false">
      <c r="A316" s="17"/>
      <c r="B316" s="17" t="s">
        <v>611</v>
      </c>
      <c r="C316" s="0" t="s">
        <v>520</v>
      </c>
      <c r="D316" s="17" t="s">
        <v>533</v>
      </c>
      <c r="E316" s="18" t="s">
        <v>636</v>
      </c>
      <c r="F316" s="19" t="n">
        <v>0</v>
      </c>
      <c r="G316" s="18" t="s">
        <v>602</v>
      </c>
      <c r="H316" s="18" t="s">
        <v>47</v>
      </c>
      <c r="I316" s="18" t="s">
        <v>604</v>
      </c>
      <c r="J316" s="19" t="n">
        <v>600000000</v>
      </c>
      <c r="K316" s="19" t="n">
        <v>400000000</v>
      </c>
      <c r="L316" s="0" t="n">
        <v>2005</v>
      </c>
      <c r="M316" s="20" t="n">
        <v>38353</v>
      </c>
      <c r="N316" s="20" t="n">
        <v>43831</v>
      </c>
      <c r="O316" s="20" t="n">
        <v>43831</v>
      </c>
      <c r="P316" s="20" t="n">
        <v>44196</v>
      </c>
      <c r="Q316" s="21" t="s">
        <v>605</v>
      </c>
      <c r="R316" s="21" t="s">
        <v>605</v>
      </c>
      <c r="S316" s="19" t="n">
        <v>9000000</v>
      </c>
      <c r="T316" s="21" t="s">
        <v>605</v>
      </c>
      <c r="U316" s="21" t="s">
        <v>605</v>
      </c>
      <c r="V316" s="21" t="s">
        <v>605</v>
      </c>
      <c r="W316" s="21" t="s">
        <v>605</v>
      </c>
      <c r="X316" s="21" t="s">
        <v>605</v>
      </c>
      <c r="Y316" s="21" t="s">
        <v>605</v>
      </c>
      <c r="Z316" s="21" t="s">
        <v>605</v>
      </c>
      <c r="AA316" s="20" t="n">
        <f aca="false">DATE(YEAR(O316)+1,MONTH(O316),DAY(O316))</f>
        <v>44197</v>
      </c>
      <c r="AB316" s="0" t="n">
        <f aca="false">IF(G316="Trong nước", DATEDIF(DATE(YEAR(M316),MONTH(M316),1),DATE(YEAR(N316),MONTH(N316),1),"m"), DATEDIF(DATE(L316,1,1),DATE(YEAR(N316),MONTH(N316),1),"m"))</f>
        <v>180</v>
      </c>
      <c r="AC316" s="0" t="str">
        <f aca="false">VLOOKUP(AB316,[1]Parameters!$A$2:$B$7,2,1)</f>
        <v>&gt;=180</v>
      </c>
      <c r="AD316" s="22" t="n">
        <f aca="false">IF(J316&lt;=[1]Parameters!$Y$2,INDEX('[1]Bieu phi VCX'!$D$8:$N$33,MATCH(E316,'[1]Bieu phi VCX'!$A$8:$A$33,0),MATCH(AC316,'[1]Bieu phi VCX'!$D$7:$I$7,)),INDEX('[1]Bieu phi VCX'!$J$8:$O$33,MATCH(E316,'[1]Bieu phi VCX'!$A$8:$A$33,0),MATCH(AC316,'[1]Bieu phi VCX'!$J$7:$O$7,)))</f>
        <v>0.03</v>
      </c>
      <c r="AE316" s="22" t="n">
        <f aca="false">IF(Q316="Y",[1]Parameters!$Z$2,0)</f>
        <v>0.0005</v>
      </c>
      <c r="AF316" s="22" t="n">
        <f aca="false">IF(R316="Y", INDEX('[1]Bieu phi VCX'!$R$8:$W$33,MATCH(E316,'[1]Bieu phi VCX'!$A$8:$A$33,0),MATCH(AC316,'[1]Bieu phi VCX'!$R$7:$W$7,0)), 0)</f>
        <v>0.005</v>
      </c>
      <c r="AG316" s="19" t="n">
        <f aca="false">VLOOKUP(S316,[1]Parameters!$F$2:$G$5,2,0)</f>
        <v>1400000</v>
      </c>
      <c r="AH316" s="22" t="n">
        <f aca="false">IF(T316="Y", INDEX('[1]Bieu phi VCX'!$X$8:$AC$33,MATCH(E316,'[1]Bieu phi VCX'!$A$8:$A$33,0),MATCH(AC316,'[1]Bieu phi VCX'!$X$7:$AC$7,0)),0)</f>
        <v>0.0055</v>
      </c>
      <c r="AI316" s="23" t="n">
        <f aca="false">IF(U316="Y",INDEX('[1]Bieu phi VCX'!$AJ$8:$AL$33,MATCH(E316,'[1]Bieu phi VCX'!$A$8:$A$33,0),MATCH(VLOOKUP(F316,[1]Parameters!$I$2:$J$4,2),'[1]Bieu phi VCX'!$AJ$7:$AL$7,0))-AD316, 0)</f>
        <v>0.01</v>
      </c>
      <c r="AJ316" s="0" t="n">
        <f aca="false">IF(V316="Y",[1]Parameters!$AA$2,1)</f>
        <v>1.5</v>
      </c>
      <c r="AK316" s="22" t="n">
        <f aca="false">IF(W316="Y", INDEX('[1]Bieu phi VCX'!$AE$8:$AE$33,MATCH(E316,'[1]Bieu phi VCX'!$A$8:$A$33,0),0),0)</f>
        <v>0.0025</v>
      </c>
      <c r="AL316" s="22" t="n">
        <f aca="false">IF(X316="Y",IF(AB316&lt;120,IF(OR(E316='[1]Bieu phi VCX'!$A$24,E316='[1]Bieu phi VCX'!$A$25,E316='[1]Bieu phi VCX'!$A$27),0.2%,IF(OR(AND(OR(H316="SEDAN",H316="HATCHBACK"),J316&gt;[1]Parameters!$AB$2),AND(OR(H316="SEDAN",H316="HATCHBACK"),I316="GERMANY")),INDEX('[1]Bieu phi VCX'!$AF$8:$AF$33,MATCH(E316,'[1]Bieu phi VCX'!$A$8:$A$33,0),0),INDEX('[1]Bieu phi VCX'!$AG$8:$AG$33,MATCH(E316,'[1]Bieu phi VCX'!$A$8:$A$33,0),0))),INDEX('[1]Bieu phi VCX'!$AH$8:$AH$33,MATCH(E316,'[1]Bieu phi VCX'!$A$8:$A$33,0),0)),0)</f>
        <v>0.0015</v>
      </c>
      <c r="AM316" s="22" t="n">
        <f aca="false">IF(Y316="Y",IF(P316-O316&gt;[1]Parameters!$AC$2,1.5%*15/365,1.5%*(P316-O316)/365),0)</f>
        <v>0.000616438356164384</v>
      </c>
      <c r="AN316" s="24" t="n">
        <f aca="false">IF(Z316="Y",[1]Parameters!$AD$2,0)</f>
        <v>0.003</v>
      </c>
      <c r="AO316" s="25" t="n">
        <f aca="false">IF(P316&lt;=AA316,VLOOKUP(DATEDIF(O316,P316,"m"),[1]Parameters!$L$2:$M$6,2,1),(DATEDIF(O316,P316,"m")+1)/12)</f>
        <v>1</v>
      </c>
      <c r="AP316" s="26" t="n">
        <f aca="false">(AJ316*(SUM(AD316,AE316,AF316,AH316,AI316,AK316,AL316,AN316)*K316+AG316)+AM316*K316)*AO316</f>
        <v>37146575.3424658</v>
      </c>
      <c r="AQ316" s="27" t="s">
        <v>607</v>
      </c>
    </row>
    <row r="317" s="41" customFormat="true" ht="13.8" hidden="false" customHeight="false" outlineLevel="0" collapsed="false">
      <c r="A317" s="38" t="s">
        <v>599</v>
      </c>
      <c r="B317" s="38" t="s">
        <v>600</v>
      </c>
      <c r="C317" s="0" t="s">
        <v>520</v>
      </c>
      <c r="D317" s="38" t="s">
        <v>544</v>
      </c>
      <c r="E317" s="39" t="s">
        <v>637</v>
      </c>
      <c r="F317" s="40" t="n">
        <v>0</v>
      </c>
      <c r="G317" s="18" t="s">
        <v>602</v>
      </c>
      <c r="H317" s="39" t="s">
        <v>157</v>
      </c>
      <c r="I317" s="39" t="s">
        <v>604</v>
      </c>
      <c r="J317" s="40" t="n">
        <v>390000000</v>
      </c>
      <c r="K317" s="40" t="n">
        <v>100000000</v>
      </c>
      <c r="L317" s="41" t="n">
        <v>2020</v>
      </c>
      <c r="M317" s="42" t="n">
        <v>43831</v>
      </c>
      <c r="N317" s="42" t="n">
        <v>43831</v>
      </c>
      <c r="O317" s="42" t="n">
        <v>43831</v>
      </c>
      <c r="P317" s="42" t="n">
        <v>44196</v>
      </c>
      <c r="Q317" s="43" t="s">
        <v>605</v>
      </c>
      <c r="R317" s="43" t="s">
        <v>605</v>
      </c>
      <c r="S317" s="40" t="s">
        <v>606</v>
      </c>
      <c r="T317" s="43" t="s">
        <v>605</v>
      </c>
      <c r="U317" s="43" t="s">
        <v>605</v>
      </c>
      <c r="V317" s="43" t="s">
        <v>605</v>
      </c>
      <c r="W317" s="43" t="s">
        <v>605</v>
      </c>
      <c r="X317" s="43" t="s">
        <v>605</v>
      </c>
      <c r="Y317" s="43" t="s">
        <v>605</v>
      </c>
      <c r="Z317" s="43" t="s">
        <v>605</v>
      </c>
      <c r="AA317" s="42" t="n">
        <f aca="false">DATE(YEAR(O317)+1,MONTH(O317),DAY(O317))</f>
        <v>44197</v>
      </c>
      <c r="AB317" s="41" t="n">
        <f aca="false">IF(G317="Trong nước", DATEDIF(DATE(YEAR(M317),MONTH(M317),1),DATE(YEAR(N317),MONTH(N317),1),"m"), DATEDIF(DATE(L317,1,1),DATE(YEAR(N317),MONTH(N317),1),"m"))</f>
        <v>0</v>
      </c>
      <c r="AC317" s="41" t="str">
        <f aca="false">VLOOKUP(AB317,[1]Parameters!$A$2:$B$6,2,1)</f>
        <v>&lt;6</v>
      </c>
      <c r="AD317" s="22" t="n">
        <f aca="false">IF(J317&lt;=[1]Parameters!$Y$2,INDEX('[1]Bieu phi VCX'!$D$8:$N$33,MATCH(E317,'[1]Bieu phi VCX'!$A$8:$A$33,0),MATCH(AC317,'[1]Bieu phi VCX'!$D$7:$I$7,)),INDEX('[1]Bieu phi VCX'!$J$8:$O$33,MATCH(E317,'[1]Bieu phi VCX'!$A$8:$A$33,0),MATCH(AC317,'[1]Bieu phi VCX'!$J$7:$O$7,)))</f>
        <v>0.028</v>
      </c>
      <c r="AE317" s="22" t="n">
        <f aca="false">IF(Q317="Y",[1]Parameters!$Z$2,0)</f>
        <v>0.0005</v>
      </c>
      <c r="AF317" s="44" t="n">
        <f aca="false">IF(R317="Y", INDEX('[1]Bieu phi VCX'!$R$8:$W$33,MATCH(E317,'[1]Bieu phi VCX'!$A$8:$A$33,0),MATCH(AC317,'[1]Bieu phi VCX'!$R$7:$V$7,0)), 0)</f>
        <v>0</v>
      </c>
      <c r="AG317" s="40" t="n">
        <f aca="false">VLOOKUP(S317,[1]Parameters!$F$2:$G$5,2,0)</f>
        <v>0</v>
      </c>
      <c r="AH317" s="44" t="n">
        <f aca="false">IF(T317="Y", INDEX('[1]Bieu phi VCX'!$X$8:$AB$33,MATCH(E317,'[1]Bieu phi VCX'!$A$8:$A$33,0),MATCH(AC317,'[1]Bieu phi VCX'!$X$7:$AB$7,0)),0)</f>
        <v>0.0015</v>
      </c>
      <c r="AI317" s="23" t="n">
        <f aca="false">IF(U317="Y",INDEX('[1]Bieu phi VCX'!$AJ$8:$AL$33,MATCH(E317,'[1]Bieu phi VCX'!$A$8:$A$33,0),MATCH(VLOOKUP(F317,[1]Parameters!$I$2:$J$4,2),'[1]Bieu phi VCX'!$AJ$7:$AL$7,0))-AD317, 0)</f>
        <v>0.012</v>
      </c>
      <c r="AJ317" s="0" t="n">
        <f aca="false">IF(V317="Y",[1]Parameters!$AA$2,1)</f>
        <v>1.5</v>
      </c>
      <c r="AK317" s="44" t="n">
        <f aca="false">IF(W317="Y", INDEX('[1]Bieu phi VCX'!$AE$8:$AE$33,MATCH(E317,'[1]Bieu phi VCX'!$A$8:$A$33,0),0),0)</f>
        <v>0.0025</v>
      </c>
      <c r="AL317" s="22" t="n">
        <f aca="false">IF(X317="Y",IF(AB317&lt;120,IF(OR(E317='[1]Bieu phi VCX'!$A$24,E317='[1]Bieu phi VCX'!$A$25,E317='[1]Bieu phi VCX'!$A$27),0.2%,IF(OR(AND(OR(H317="SEDAN",H317="HATCHBACK"),J317&gt;[1]Parameters!$AB$2),AND(OR(H317="SEDAN",H317="HATCHBACK"),I317="GERMANY")),INDEX('[1]Bieu phi VCX'!$AF$8:$AF$33,MATCH(E317,'[1]Bieu phi VCX'!$A$8:$A$33,0),0),INDEX('[1]Bieu phi VCX'!$AG$8:$AG$33,MATCH(E317,'[1]Bieu phi VCX'!$A$8:$A$33,0),0))),INDEX('[1]Bieu phi VCX'!$AH$8:$AH$33,MATCH(E317,'[1]Bieu phi VCX'!$A$8:$A$33,0),0)),0)</f>
        <v>0.0005</v>
      </c>
      <c r="AM317" s="22" t="n">
        <f aca="false">IF(Y317="Y",IF(P317-O317&gt;[1]Parameters!$AC$2,1.5%*15/365,1.5%*(P317-O317)/365),0)</f>
        <v>0.000616438356164384</v>
      </c>
      <c r="AN317" s="24" t="n">
        <f aca="false">IF(Z317="Y",[1]Parameters!$AD$2,0)</f>
        <v>0.003</v>
      </c>
      <c r="AO317" s="45" t="n">
        <f aca="false">IF(P317&lt;=AA317,VLOOKUP(DATEDIF(O317,P317,"m"),[1]Parameters!$L$2:$M$6,2,1),(DATEDIF(O317,P317,"m")+1)/12)</f>
        <v>1</v>
      </c>
      <c r="AP317" s="46" t="n">
        <f aca="false">(AJ317*(SUM(AD317,AE317,AF317,AH317,AI317,AK317,AL317,AN317)*K317+AG317)+AM317*K317)*AO317</f>
        <v>7261643.83561644</v>
      </c>
      <c r="AQ317" s="27" t="s">
        <v>607</v>
      </c>
      <c r="AMJ317" s="0"/>
    </row>
    <row r="318" s="41" customFormat="true" ht="13.8" hidden="false" customHeight="false" outlineLevel="0" collapsed="false">
      <c r="A318" s="38"/>
      <c r="B318" s="38" t="s">
        <v>608</v>
      </c>
      <c r="C318" s="0" t="s">
        <v>520</v>
      </c>
      <c r="D318" s="38" t="s">
        <v>544</v>
      </c>
      <c r="E318" s="39" t="s">
        <v>637</v>
      </c>
      <c r="F318" s="40" t="n">
        <v>0</v>
      </c>
      <c r="G318" s="18" t="s">
        <v>602</v>
      </c>
      <c r="H318" s="39" t="s">
        <v>157</v>
      </c>
      <c r="I318" s="39" t="s">
        <v>604</v>
      </c>
      <c r="J318" s="40" t="n">
        <v>390000000</v>
      </c>
      <c r="K318" s="40" t="n">
        <v>100000000</v>
      </c>
      <c r="L318" s="41" t="n">
        <v>2017</v>
      </c>
      <c r="M318" s="42" t="n">
        <v>42736</v>
      </c>
      <c r="N318" s="42" t="n">
        <v>43831</v>
      </c>
      <c r="O318" s="42" t="n">
        <v>43831</v>
      </c>
      <c r="P318" s="42" t="n">
        <v>44196</v>
      </c>
      <c r="Q318" s="43" t="s">
        <v>605</v>
      </c>
      <c r="R318" s="43" t="s">
        <v>605</v>
      </c>
      <c r="S318" s="40" t="s">
        <v>606</v>
      </c>
      <c r="T318" s="43" t="s">
        <v>605</v>
      </c>
      <c r="U318" s="43" t="s">
        <v>605</v>
      </c>
      <c r="V318" s="43" t="s">
        <v>605</v>
      </c>
      <c r="W318" s="43" t="s">
        <v>605</v>
      </c>
      <c r="X318" s="43" t="s">
        <v>605</v>
      </c>
      <c r="Y318" s="43" t="s">
        <v>605</v>
      </c>
      <c r="Z318" s="43" t="s">
        <v>605</v>
      </c>
      <c r="AA318" s="42" t="n">
        <f aca="false">DATE(YEAR(O318)+1,MONTH(O318),DAY(O318))</f>
        <v>44197</v>
      </c>
      <c r="AB318" s="41" t="n">
        <f aca="false">IF(G318="Trong nước", DATEDIF(DATE(YEAR(M318),MONTH(M318),1),DATE(YEAR(N318),MONTH(N318),1),"m"), DATEDIF(DATE(L318,1,1),DATE(YEAR(N318),MONTH(N318),1),"m"))</f>
        <v>36</v>
      </c>
      <c r="AC318" s="41" t="str">
        <f aca="false">VLOOKUP(AB318,[1]Parameters!$A$2:$B$6,2,1)</f>
        <v>36-72</v>
      </c>
      <c r="AD318" s="22" t="n">
        <f aca="false">IF(J318&lt;=[1]Parameters!$Y$2,INDEX('[1]Bieu phi VCX'!$D$8:$N$33,MATCH(E318,'[1]Bieu phi VCX'!$A$8:$A$33,0),MATCH(AC318,'[1]Bieu phi VCX'!$D$7:$I$7,)),INDEX('[1]Bieu phi VCX'!$J$8:$O$33,MATCH(E318,'[1]Bieu phi VCX'!$A$8:$A$33,0),MATCH(AC318,'[1]Bieu phi VCX'!$J$7:$O$7,)))</f>
        <v>0.032</v>
      </c>
      <c r="AE318" s="22" t="n">
        <f aca="false">IF(Q318="Y",[1]Parameters!$Z$2,0)</f>
        <v>0.0005</v>
      </c>
      <c r="AF318" s="44" t="n">
        <f aca="false">IF(R318="Y", INDEX('[1]Bieu phi VCX'!$R$8:$W$33,MATCH(E318,'[1]Bieu phi VCX'!$A$8:$A$33,0),MATCH(AC318,'[1]Bieu phi VCX'!$R$7:$V$7,0)), 0)</f>
        <v>0.002</v>
      </c>
      <c r="AG318" s="40" t="n">
        <f aca="false">VLOOKUP(S318,[1]Parameters!$F$2:$G$5,2,0)</f>
        <v>0</v>
      </c>
      <c r="AH318" s="44" t="n">
        <f aca="false">IF(T318="Y", INDEX('[1]Bieu phi VCX'!$X$8:$AB$33,MATCH(E318,'[1]Bieu phi VCX'!$A$8:$A$33,0),MATCH(AC318,'[1]Bieu phi VCX'!$X$7:$AB$7,0)),0)</f>
        <v>0.002</v>
      </c>
      <c r="AI318" s="23" t="n">
        <f aca="false">IF(U318="Y",INDEX('[1]Bieu phi VCX'!$AJ$8:$AL$33,MATCH(E318,'[1]Bieu phi VCX'!$A$8:$A$33,0),MATCH(VLOOKUP(F318,[1]Parameters!$I$2:$J$4,2),'[1]Bieu phi VCX'!$AJ$7:$AL$7,0))-AD318, 0)</f>
        <v>0.008</v>
      </c>
      <c r="AJ318" s="0" t="n">
        <f aca="false">IF(V318="Y",[1]Parameters!$AA$2,1)</f>
        <v>1.5</v>
      </c>
      <c r="AK318" s="44" t="n">
        <f aca="false">IF(W318="Y", INDEX('[1]Bieu phi VCX'!$AE$8:$AE$33,MATCH(E318,'[1]Bieu phi VCX'!$A$8:$A$33,0),0),0)</f>
        <v>0.0025</v>
      </c>
      <c r="AL318" s="22" t="n">
        <f aca="false">IF(X318="Y",IF(AB318&lt;120,IF(OR(E318='[1]Bieu phi VCX'!$A$24,E318='[1]Bieu phi VCX'!$A$25,E318='[1]Bieu phi VCX'!$A$27),0.2%,IF(OR(AND(OR(H318="SEDAN",H318="HATCHBACK"),J318&gt;[1]Parameters!$AB$2),AND(OR(H318="SEDAN",H318="HATCHBACK"),I318="GERMANY")),INDEX('[1]Bieu phi VCX'!$AF$8:$AF$33,MATCH(E318,'[1]Bieu phi VCX'!$A$8:$A$33,0),0),INDEX('[1]Bieu phi VCX'!$AG$8:$AG$33,MATCH(E318,'[1]Bieu phi VCX'!$A$8:$A$33,0),0))),INDEX('[1]Bieu phi VCX'!$AH$8:$AH$33,MATCH(E318,'[1]Bieu phi VCX'!$A$8:$A$33,0),0)),0)</f>
        <v>0.0005</v>
      </c>
      <c r="AM318" s="22" t="n">
        <f aca="false">IF(Y318="Y",IF(P318-O318&gt;[1]Parameters!$AC$2,1.5%*15/365,1.5%*(P318-O318)/365),0)</f>
        <v>0.000616438356164384</v>
      </c>
      <c r="AN318" s="24" t="n">
        <f aca="false">IF(Z318="Y",[1]Parameters!$AD$2,0)</f>
        <v>0.003</v>
      </c>
      <c r="AO318" s="45" t="n">
        <f aca="false">IF(P318&lt;=AA318,VLOOKUP(DATEDIF(O318,P318,"m"),[1]Parameters!$L$2:$M$6,2,1),(DATEDIF(O318,P318,"m")+1)/12)</f>
        <v>1</v>
      </c>
      <c r="AP318" s="46" t="n">
        <f aca="false">(AJ318*(SUM(AD318,AE318,AF318,AH318,AI318,AK318,AL318,AN318)*K318+AG318)+AM318*K318)*AO318</f>
        <v>7636643.83561644</v>
      </c>
      <c r="AQ318" s="27" t="s">
        <v>607</v>
      </c>
      <c r="AMJ318" s="0"/>
    </row>
    <row r="319" s="41" customFormat="true" ht="13.8" hidden="false" customHeight="false" outlineLevel="0" collapsed="false">
      <c r="A319" s="38"/>
      <c r="B319" s="38" t="s">
        <v>609</v>
      </c>
      <c r="C319" s="0" t="s">
        <v>520</v>
      </c>
      <c r="D319" s="38" t="s">
        <v>544</v>
      </c>
      <c r="E319" s="39" t="s">
        <v>637</v>
      </c>
      <c r="F319" s="40" t="n">
        <v>0</v>
      </c>
      <c r="G319" s="18" t="s">
        <v>602</v>
      </c>
      <c r="H319" s="39" t="s">
        <v>157</v>
      </c>
      <c r="I319" s="39" t="s">
        <v>604</v>
      </c>
      <c r="J319" s="40" t="n">
        <v>390000000</v>
      </c>
      <c r="K319" s="40" t="n">
        <v>100000000</v>
      </c>
      <c r="L319" s="41" t="n">
        <v>2014</v>
      </c>
      <c r="M319" s="42" t="n">
        <v>41640</v>
      </c>
      <c r="N319" s="42" t="n">
        <v>43831</v>
      </c>
      <c r="O319" s="42" t="n">
        <v>43831</v>
      </c>
      <c r="P319" s="42" t="n">
        <v>44196</v>
      </c>
      <c r="Q319" s="43" t="s">
        <v>605</v>
      </c>
      <c r="R319" s="43" t="s">
        <v>605</v>
      </c>
      <c r="S319" s="40" t="s">
        <v>606</v>
      </c>
      <c r="T319" s="43" t="s">
        <v>605</v>
      </c>
      <c r="U319" s="43" t="s">
        <v>605</v>
      </c>
      <c r="V319" s="43" t="s">
        <v>605</v>
      </c>
      <c r="W319" s="43" t="s">
        <v>605</v>
      </c>
      <c r="X319" s="43" t="s">
        <v>605</v>
      </c>
      <c r="Y319" s="43" t="s">
        <v>605</v>
      </c>
      <c r="Z319" s="43" t="s">
        <v>605</v>
      </c>
      <c r="AA319" s="42" t="n">
        <f aca="false">DATE(YEAR(O319)+1,MONTH(O319),DAY(O319))</f>
        <v>44197</v>
      </c>
      <c r="AB319" s="41" t="n">
        <f aca="false">IF(G319="Trong nước", DATEDIF(DATE(YEAR(M319),MONTH(M319),1),DATE(YEAR(N319),MONTH(N319),1),"m"), DATEDIF(DATE(L319,1,1),DATE(YEAR(N319),MONTH(N319),1),"m"))</f>
        <v>72</v>
      </c>
      <c r="AC319" s="41" t="str">
        <f aca="false">VLOOKUP(AB319,[1]Parameters!$A$2:$B$6,2,1)</f>
        <v>72-120</v>
      </c>
      <c r="AD319" s="22" t="n">
        <f aca="false">IF(J319&lt;=[1]Parameters!$Y$2,INDEX('[1]Bieu phi VCX'!$D$8:$N$33,MATCH(E319,'[1]Bieu phi VCX'!$A$8:$A$33,0),MATCH(AC319,'[1]Bieu phi VCX'!$D$7:$I$7,)),INDEX('[1]Bieu phi VCX'!$J$8:$O$33,MATCH(E319,'[1]Bieu phi VCX'!$A$8:$A$33,0),MATCH(AC319,'[1]Bieu phi VCX'!$J$7:$O$7,)))</f>
        <v>0.044</v>
      </c>
      <c r="AE319" s="22" t="n">
        <f aca="false">IF(Q319="Y",[1]Parameters!$Z$2,0)</f>
        <v>0.0005</v>
      </c>
      <c r="AF319" s="44" t="n">
        <f aca="false">IF(R319="Y", INDEX('[1]Bieu phi VCX'!$R$8:$W$33,MATCH(E319,'[1]Bieu phi VCX'!$A$8:$A$33,0),MATCH(AC319,'[1]Bieu phi VCX'!$R$7:$V$7,0)), 0)</f>
        <v>0.003</v>
      </c>
      <c r="AG319" s="40" t="n">
        <f aca="false">VLOOKUP(S319,[1]Parameters!$F$2:$G$5,2,0)</f>
        <v>0</v>
      </c>
      <c r="AH319" s="44" t="n">
        <f aca="false">IF(T319="Y", INDEX('[1]Bieu phi VCX'!$X$8:$AB$33,MATCH(E319,'[1]Bieu phi VCX'!$A$8:$A$33,0),MATCH(AC319,'[1]Bieu phi VCX'!$X$7:$AB$7,0)),0)</f>
        <v>0.003</v>
      </c>
      <c r="AI319" s="23" t="n">
        <f aca="false">IF(U319="Y",INDEX('[1]Bieu phi VCX'!$AJ$8:$AL$33,MATCH(E319,'[1]Bieu phi VCX'!$A$8:$A$33,0),MATCH(VLOOKUP(F319,[1]Parameters!$I$2:$J$4,2),'[1]Bieu phi VCX'!$AJ$7:$AL$7,0))-AD319, 0)</f>
        <v>-0.004</v>
      </c>
      <c r="AJ319" s="0" t="n">
        <f aca="false">IF(V319="Y",[1]Parameters!$AA$2,1)</f>
        <v>1.5</v>
      </c>
      <c r="AK319" s="44" t="n">
        <f aca="false">IF(W319="Y", INDEX('[1]Bieu phi VCX'!$AE$8:$AE$33,MATCH(E319,'[1]Bieu phi VCX'!$A$8:$A$33,0),0),0)</f>
        <v>0.0025</v>
      </c>
      <c r="AL319" s="22" t="n">
        <f aca="false">IF(X319="Y",IF(AB319&lt;120,IF(OR(E319='[1]Bieu phi VCX'!$A$24,E319='[1]Bieu phi VCX'!$A$25,E319='[1]Bieu phi VCX'!$A$27),0.2%,IF(OR(AND(OR(H319="SEDAN",H319="HATCHBACK"),J319&gt;[1]Parameters!$AB$2),AND(OR(H319="SEDAN",H319="HATCHBACK"),I319="GERMANY")),INDEX('[1]Bieu phi VCX'!$AF$8:$AF$33,MATCH(E319,'[1]Bieu phi VCX'!$A$8:$A$33,0),0),INDEX('[1]Bieu phi VCX'!$AG$8:$AG$33,MATCH(E319,'[1]Bieu phi VCX'!$A$8:$A$33,0),0))),INDEX('[1]Bieu phi VCX'!$AH$8:$AH$33,MATCH(E319,'[1]Bieu phi VCX'!$A$8:$A$33,0),0)),0)</f>
        <v>0.0005</v>
      </c>
      <c r="AM319" s="22" t="n">
        <f aca="false">IF(Y319="Y",IF(P319-O319&gt;[1]Parameters!$AC$2,1.5%*15/365,1.5%*(P319-O319)/365),0)</f>
        <v>0.000616438356164384</v>
      </c>
      <c r="AN319" s="24" t="n">
        <f aca="false">IF(Z319="Y",[1]Parameters!$AD$2,0)</f>
        <v>0.003</v>
      </c>
      <c r="AO319" s="45" t="n">
        <f aca="false">IF(P319&lt;=AA319,VLOOKUP(DATEDIF(O319,P319,"m"),[1]Parameters!$L$2:$M$6,2,1),(DATEDIF(O319,P319,"m")+1)/12)</f>
        <v>1</v>
      </c>
      <c r="AP319" s="46" t="n">
        <f aca="false">(AJ319*(SUM(AD319,AE319,AF319,AH319,AI319,AK319,AL319,AN319)*K319+AG319)+AM319*K319)*AO319</f>
        <v>7936643.83561644</v>
      </c>
      <c r="AQ319" s="27" t="s">
        <v>607</v>
      </c>
      <c r="AMJ319" s="0"/>
    </row>
    <row r="320" s="41" customFormat="true" ht="13.8" hidden="false" customHeight="false" outlineLevel="0" collapsed="false">
      <c r="A320" s="38"/>
      <c r="B320" s="38" t="s">
        <v>610</v>
      </c>
      <c r="C320" s="0" t="s">
        <v>520</v>
      </c>
      <c r="D320" s="38" t="s">
        <v>544</v>
      </c>
      <c r="E320" s="39" t="s">
        <v>637</v>
      </c>
      <c r="F320" s="40" t="n">
        <v>0</v>
      </c>
      <c r="G320" s="18" t="s">
        <v>602</v>
      </c>
      <c r="H320" s="39" t="s">
        <v>157</v>
      </c>
      <c r="I320" s="39" t="s">
        <v>604</v>
      </c>
      <c r="J320" s="40" t="n">
        <v>390000000</v>
      </c>
      <c r="K320" s="40" t="n">
        <v>100000000</v>
      </c>
      <c r="L320" s="41" t="n">
        <v>2010</v>
      </c>
      <c r="M320" s="42" t="n">
        <v>40179</v>
      </c>
      <c r="N320" s="42" t="n">
        <v>43831</v>
      </c>
      <c r="O320" s="42" t="n">
        <v>43831</v>
      </c>
      <c r="P320" s="42" t="n">
        <v>44196</v>
      </c>
      <c r="Q320" s="43" t="s">
        <v>605</v>
      </c>
      <c r="R320" s="43" t="s">
        <v>605</v>
      </c>
      <c r="S320" s="40" t="s">
        <v>606</v>
      </c>
      <c r="T320" s="43" t="s">
        <v>605</v>
      </c>
      <c r="U320" s="43" t="s">
        <v>605</v>
      </c>
      <c r="V320" s="43" t="s">
        <v>605</v>
      </c>
      <c r="W320" s="43" t="s">
        <v>605</v>
      </c>
      <c r="X320" s="43" t="s">
        <v>605</v>
      </c>
      <c r="Y320" s="43" t="s">
        <v>605</v>
      </c>
      <c r="Z320" s="43" t="s">
        <v>605</v>
      </c>
      <c r="AA320" s="42" t="n">
        <f aca="false">DATE(YEAR(O320)+1,MONTH(O320),DAY(O320))</f>
        <v>44197</v>
      </c>
      <c r="AB320" s="41" t="n">
        <f aca="false">IF(G320="Trong nước", DATEDIF(DATE(YEAR(M320),MONTH(M320),1),DATE(YEAR(N320),MONTH(N320),1),"m"), DATEDIF(DATE(L320,1,1),DATE(YEAR(N320),MONTH(N320),1),"m"))</f>
        <v>120</v>
      </c>
      <c r="AC320" s="41" t="str">
        <f aca="false">VLOOKUP(AB320,[1]Parameters!$A$2:$B$6,2,1)</f>
        <v>&gt;=120</v>
      </c>
      <c r="AD320" s="22" t="n">
        <f aca="false">IF(J320&lt;=[1]Parameters!$Y$2,INDEX('[1]Bieu phi VCX'!$D$8:$N$33,MATCH(E320,'[1]Bieu phi VCX'!$A$8:$A$33,0),MATCH(AC320,'[1]Bieu phi VCX'!$D$7:$I$7,)),INDEX('[1]Bieu phi VCX'!$J$8:$O$33,MATCH(E320,'[1]Bieu phi VCX'!$A$8:$A$33,0),MATCH(AC320,'[1]Bieu phi VCX'!$J$7:$O$7,)))</f>
        <v>0.048</v>
      </c>
      <c r="AE320" s="22" t="n">
        <f aca="false">IF(Q320="Y",[1]Parameters!$Z$2,0)</f>
        <v>0.0005</v>
      </c>
      <c r="AF320" s="44" t="n">
        <f aca="false">IF(R320="Y", INDEX('[1]Bieu phi VCX'!$R$8:$W$33,MATCH(E320,'[1]Bieu phi VCX'!$A$8:$A$33,0),MATCH(AC320,'[1]Bieu phi VCX'!$R$7:$V$7,0)), 0)</f>
        <v>0.004</v>
      </c>
      <c r="AG320" s="40" t="n">
        <f aca="false">VLOOKUP(S320,[1]Parameters!$F$2:$G$5,2,0)</f>
        <v>0</v>
      </c>
      <c r="AH320" s="44" t="n">
        <f aca="false">IF(T320="Y", INDEX('[1]Bieu phi VCX'!$X$8:$AB$33,MATCH(E320,'[1]Bieu phi VCX'!$A$8:$A$33,0),MATCH(AC320,'[1]Bieu phi VCX'!$X$7:$AB$7,0)),0)</f>
        <v>0.004</v>
      </c>
      <c r="AI320" s="23" t="n">
        <f aca="false">IF(U320="Y",INDEX('[1]Bieu phi VCX'!$AJ$8:$AL$33,MATCH(E320,'[1]Bieu phi VCX'!$A$8:$A$33,0),MATCH(VLOOKUP(F320,[1]Parameters!$I$2:$J$4,2),'[1]Bieu phi VCX'!$AJ$7:$AL$7,0))-AD320, 0)</f>
        <v>-0.008</v>
      </c>
      <c r="AJ320" s="0" t="n">
        <f aca="false">IF(V320="Y",[1]Parameters!$AA$2,1)</f>
        <v>1.5</v>
      </c>
      <c r="AK320" s="44" t="n">
        <f aca="false">IF(W320="Y", INDEX('[1]Bieu phi VCX'!$AE$8:$AE$33,MATCH(E320,'[1]Bieu phi VCX'!$A$8:$A$33,0),0),0)</f>
        <v>0.0025</v>
      </c>
      <c r="AL320" s="22" t="n">
        <f aca="false">IF(X320="Y",IF(AB320&lt;120,IF(OR(E320='[1]Bieu phi VCX'!$A$24,E320='[1]Bieu phi VCX'!$A$25,E320='[1]Bieu phi VCX'!$A$27),0.2%,IF(OR(AND(OR(H320="SEDAN",H320="HATCHBACK"),J320&gt;[1]Parameters!$AB$2),AND(OR(H320="SEDAN",H320="HATCHBACK"),I320="GERMANY")),INDEX('[1]Bieu phi VCX'!$AF$8:$AF$33,MATCH(E320,'[1]Bieu phi VCX'!$A$8:$A$33,0),0),INDEX('[1]Bieu phi VCX'!$AG$8:$AG$33,MATCH(E320,'[1]Bieu phi VCX'!$A$8:$A$33,0),0))),INDEX('[1]Bieu phi VCX'!$AH$8:$AH$33,MATCH(E320,'[1]Bieu phi VCX'!$A$8:$A$33,0),0)),0)</f>
        <v>0.0015</v>
      </c>
      <c r="AM320" s="22" t="n">
        <f aca="false">IF(Y320="Y",IF(P320-O320&gt;[1]Parameters!$AC$2,1.5%*15/365,1.5%*(P320-O320)/365),0)</f>
        <v>0.000616438356164384</v>
      </c>
      <c r="AN320" s="24" t="n">
        <f aca="false">IF(Z320="Y",[1]Parameters!$AD$2,0)</f>
        <v>0.003</v>
      </c>
      <c r="AO320" s="45" t="n">
        <f aca="false">IF(P320&lt;=AA320,VLOOKUP(DATEDIF(O320,P320,"m"),[1]Parameters!$L$2:$M$6,2,1),(DATEDIF(O320,P320,"m")+1)/12)</f>
        <v>1</v>
      </c>
      <c r="AP320" s="46" t="n">
        <f aca="false">(AJ320*(SUM(AD320,AE320,AF320,AH320,AI320,AK320,AL320,AN320)*K320+AG320)+AM320*K320)*AO320</f>
        <v>8386643.83561644</v>
      </c>
      <c r="AQ320" s="27" t="s">
        <v>607</v>
      </c>
      <c r="AMJ320" s="0"/>
    </row>
    <row r="321" s="41" customFormat="true" ht="13.8" hidden="false" customHeight="false" outlineLevel="0" collapsed="false">
      <c r="A321" s="38"/>
      <c r="B321" s="38" t="s">
        <v>611</v>
      </c>
      <c r="C321" s="0" t="s">
        <v>520</v>
      </c>
      <c r="D321" s="38" t="s">
        <v>544</v>
      </c>
      <c r="E321" s="39" t="s">
        <v>637</v>
      </c>
      <c r="F321" s="40" t="n">
        <v>0</v>
      </c>
      <c r="G321" s="18" t="s">
        <v>602</v>
      </c>
      <c r="H321" s="39" t="s">
        <v>157</v>
      </c>
      <c r="I321" s="39" t="s">
        <v>604</v>
      </c>
      <c r="J321" s="40" t="n">
        <v>390000000</v>
      </c>
      <c r="K321" s="40" t="n">
        <v>400000000</v>
      </c>
      <c r="L321" s="41" t="n">
        <v>2005</v>
      </c>
      <c r="M321" s="42" t="n">
        <v>38353</v>
      </c>
      <c r="N321" s="42" t="n">
        <v>43831</v>
      </c>
      <c r="O321" s="42" t="n">
        <v>43831</v>
      </c>
      <c r="P321" s="42" t="n">
        <v>44196</v>
      </c>
      <c r="Q321" s="43" t="s">
        <v>605</v>
      </c>
      <c r="R321" s="43" t="s">
        <v>605</v>
      </c>
      <c r="S321" s="40" t="n">
        <v>9000000</v>
      </c>
      <c r="T321" s="43" t="s">
        <v>605</v>
      </c>
      <c r="U321" s="43" t="s">
        <v>605</v>
      </c>
      <c r="V321" s="43" t="s">
        <v>605</v>
      </c>
      <c r="W321" s="43" t="s">
        <v>605</v>
      </c>
      <c r="X321" s="43" t="s">
        <v>605</v>
      </c>
      <c r="Y321" s="43" t="s">
        <v>605</v>
      </c>
      <c r="Z321" s="43" t="s">
        <v>605</v>
      </c>
      <c r="AA321" s="42" t="n">
        <f aca="false">DATE(YEAR(O321)+1,MONTH(O321),DAY(O321))</f>
        <v>44197</v>
      </c>
      <c r="AB321" s="41" t="n">
        <f aca="false">IF(G321="Trong nước", DATEDIF(DATE(YEAR(M321),MONTH(M321),1),DATE(YEAR(N321),MONTH(N321),1),"m"), DATEDIF(DATE(L321,1,1),DATE(YEAR(N321),MONTH(N321),1),"m"))</f>
        <v>180</v>
      </c>
      <c r="AC321" s="41" t="str">
        <f aca="false">VLOOKUP(AB321,[1]Parameters!$A$2:$B$7,2,1)</f>
        <v>&gt;=180</v>
      </c>
      <c r="AD321" s="22" t="n">
        <f aca="false">IF(J321&lt;=[1]Parameters!$Y$2,INDEX('[1]Bieu phi VCX'!$D$8:$N$33,MATCH(E321,'[1]Bieu phi VCX'!$A$8:$A$33,0),MATCH(AC321,'[1]Bieu phi VCX'!$D$7:$I$7,)),INDEX('[1]Bieu phi VCX'!$J$8:$O$33,MATCH(E321,'[1]Bieu phi VCX'!$A$8:$A$33,0),MATCH(AC321,'[1]Bieu phi VCX'!$J$7:$O$7,)))</f>
        <v>0.048</v>
      </c>
      <c r="AE321" s="22" t="n">
        <f aca="false">IF(Q321="Y",[1]Parameters!$Z$2,0)</f>
        <v>0.0005</v>
      </c>
      <c r="AF321" s="44" t="n">
        <f aca="false">IF(R321="Y", INDEX('[1]Bieu phi VCX'!$R$8:$W$33,MATCH(E321,'[1]Bieu phi VCX'!$A$8:$A$33,0),MATCH(AC321,'[1]Bieu phi VCX'!$R$7:$W$7,0)), 0)</f>
        <v>0.005</v>
      </c>
      <c r="AG321" s="40" t="n">
        <f aca="false">VLOOKUP(S321,[1]Parameters!$F$2:$G$5,2,0)</f>
        <v>1400000</v>
      </c>
      <c r="AH321" s="44" t="n">
        <f aca="false">IF(T321="Y", INDEX('[1]Bieu phi VCX'!$X$8:$AC$33,MATCH(E321,'[1]Bieu phi VCX'!$A$8:$A$33,0),MATCH(AC321,'[1]Bieu phi VCX'!$X$7:$AC$7,0)),0)</f>
        <v>0.004</v>
      </c>
      <c r="AI321" s="23" t="n">
        <f aca="false">IF(U321="Y",INDEX('[1]Bieu phi VCX'!$AJ$8:$AL$33,MATCH(E321,'[1]Bieu phi VCX'!$A$8:$A$33,0),MATCH(VLOOKUP(F321,[1]Parameters!$I$2:$J$4,2),'[1]Bieu phi VCX'!$AJ$7:$AL$7,0))-AD321, 0)</f>
        <v>-0.008</v>
      </c>
      <c r="AJ321" s="0" t="n">
        <f aca="false">IF(V321="Y",[1]Parameters!$AA$2,1)</f>
        <v>1.5</v>
      </c>
      <c r="AK321" s="44" t="n">
        <f aca="false">IF(W321="Y", INDEX('[1]Bieu phi VCX'!$AE$8:$AE$33,MATCH(E321,'[1]Bieu phi VCX'!$A$8:$A$33,0),0),0)</f>
        <v>0.0025</v>
      </c>
      <c r="AL321" s="22" t="n">
        <f aca="false">IF(X321="Y",IF(AB321&lt;120,IF(OR(E321='[1]Bieu phi VCX'!$A$24,E321='[1]Bieu phi VCX'!$A$25,E321='[1]Bieu phi VCX'!$A$27),0.2%,IF(OR(AND(OR(H321="SEDAN",H321="HATCHBACK"),J321&gt;[1]Parameters!$AB$2),AND(OR(H321="SEDAN",H321="HATCHBACK"),I321="GERMANY")),INDEX('[1]Bieu phi VCX'!$AF$8:$AF$33,MATCH(E321,'[1]Bieu phi VCX'!$A$8:$A$33,0),0),INDEX('[1]Bieu phi VCX'!$AG$8:$AG$33,MATCH(E321,'[1]Bieu phi VCX'!$A$8:$A$33,0),0))),INDEX('[1]Bieu phi VCX'!$AH$8:$AH$33,MATCH(E321,'[1]Bieu phi VCX'!$A$8:$A$33,0),0)),0)</f>
        <v>0.0015</v>
      </c>
      <c r="AM321" s="22" t="n">
        <f aca="false">IF(Y321="Y",IF(P321-O321&gt;[1]Parameters!$AC$2,1.5%*15/365,1.5%*(P321-O321)/365),0)</f>
        <v>0.000616438356164384</v>
      </c>
      <c r="AN321" s="24" t="n">
        <f aca="false">IF(Z321="Y",[1]Parameters!$AD$2,0)</f>
        <v>0.003</v>
      </c>
      <c r="AO321" s="45" t="n">
        <f aca="false">IF(P321&lt;=AA321,VLOOKUP(DATEDIF(O321,P321,"m"),[1]Parameters!$L$2:$M$6,2,1),(DATEDIF(O321,P321,"m")+1)/12)</f>
        <v>1</v>
      </c>
      <c r="AP321" s="46" t="n">
        <f aca="false">(AJ321*(SUM(AD321,AE321,AF321,AH321,AI321,AK321,AL321,AN321)*K321+AG321)+AM321*K321)*AO321</f>
        <v>36246575.3424657</v>
      </c>
      <c r="AQ321" s="27" t="s">
        <v>607</v>
      </c>
      <c r="AMJ321" s="0"/>
    </row>
    <row r="322" s="41" customFormat="true" ht="13.8" hidden="false" customHeight="false" outlineLevel="0" collapsed="false">
      <c r="A322" s="38" t="s">
        <v>612</v>
      </c>
      <c r="B322" s="38" t="s">
        <v>600</v>
      </c>
      <c r="C322" s="0" t="s">
        <v>520</v>
      </c>
      <c r="D322" s="38" t="s">
        <v>544</v>
      </c>
      <c r="E322" s="39" t="s">
        <v>637</v>
      </c>
      <c r="F322" s="40" t="n">
        <v>0</v>
      </c>
      <c r="G322" s="18" t="s">
        <v>602</v>
      </c>
      <c r="H322" s="39" t="s">
        <v>157</v>
      </c>
      <c r="I322" s="39" t="s">
        <v>604</v>
      </c>
      <c r="J322" s="40" t="n">
        <v>400000000</v>
      </c>
      <c r="K322" s="40" t="n">
        <v>100000000</v>
      </c>
      <c r="L322" s="41" t="n">
        <v>2020</v>
      </c>
      <c r="M322" s="42" t="n">
        <v>43831</v>
      </c>
      <c r="N322" s="42" t="n">
        <v>43831</v>
      </c>
      <c r="O322" s="42" t="n">
        <v>43831</v>
      </c>
      <c r="P322" s="42" t="n">
        <v>44196</v>
      </c>
      <c r="Q322" s="43" t="s">
        <v>605</v>
      </c>
      <c r="R322" s="43" t="s">
        <v>605</v>
      </c>
      <c r="S322" s="40" t="s">
        <v>606</v>
      </c>
      <c r="T322" s="43" t="s">
        <v>605</v>
      </c>
      <c r="U322" s="43" t="s">
        <v>605</v>
      </c>
      <c r="V322" s="43" t="s">
        <v>605</v>
      </c>
      <c r="W322" s="43" t="s">
        <v>605</v>
      </c>
      <c r="X322" s="43" t="s">
        <v>605</v>
      </c>
      <c r="Y322" s="43" t="s">
        <v>605</v>
      </c>
      <c r="Z322" s="43" t="s">
        <v>605</v>
      </c>
      <c r="AA322" s="42" t="n">
        <f aca="false">DATE(YEAR(O322)+1,MONTH(O322),DAY(O322))</f>
        <v>44197</v>
      </c>
      <c r="AB322" s="41" t="n">
        <f aca="false">IF(G322="Trong nước", DATEDIF(DATE(YEAR(M322),MONTH(M322),1),DATE(YEAR(N322),MONTH(N322),1),"m"), DATEDIF(DATE(L322,1,1),DATE(YEAR(N322),MONTH(N322),1),"m"))</f>
        <v>0</v>
      </c>
      <c r="AC322" s="41" t="str">
        <f aca="false">VLOOKUP(AB322,[1]Parameters!$A$2:$B$6,2,1)</f>
        <v>&lt;6</v>
      </c>
      <c r="AD322" s="22" t="n">
        <f aca="false">IF(J322&lt;=[1]Parameters!$Y$2,INDEX('[1]Bieu phi VCX'!$D$8:$N$33,MATCH(E322,'[1]Bieu phi VCX'!$A$8:$A$33,0),MATCH(AC322,'[1]Bieu phi VCX'!$D$7:$I$7,)),INDEX('[1]Bieu phi VCX'!$J$8:$O$33,MATCH(E322,'[1]Bieu phi VCX'!$A$8:$A$33,0),MATCH(AC322,'[1]Bieu phi VCX'!$J$7:$O$7,)))</f>
        <v>0.028</v>
      </c>
      <c r="AE322" s="22" t="n">
        <f aca="false">IF(Q322="Y",[1]Parameters!$Z$2,0)</f>
        <v>0.0005</v>
      </c>
      <c r="AF322" s="44" t="n">
        <f aca="false">IF(R322="Y", INDEX('[1]Bieu phi VCX'!$R$8:$W$33,MATCH(E322,'[1]Bieu phi VCX'!$A$8:$A$33,0),MATCH(AC322,'[1]Bieu phi VCX'!$R$7:$V$7,0)), 0)</f>
        <v>0</v>
      </c>
      <c r="AG322" s="40" t="n">
        <f aca="false">VLOOKUP(S322,[1]Parameters!$F$2:$G$5,2,0)</f>
        <v>0</v>
      </c>
      <c r="AH322" s="44" t="n">
        <f aca="false">IF(T322="Y", INDEX('[1]Bieu phi VCX'!$X$8:$AB$33,MATCH(E322,'[1]Bieu phi VCX'!$A$8:$A$33,0),MATCH(AC322,'[1]Bieu phi VCX'!$X$7:$AB$7,0)),0)</f>
        <v>0.0015</v>
      </c>
      <c r="AI322" s="23" t="n">
        <f aca="false">IF(U322="Y",INDEX('[1]Bieu phi VCX'!$AJ$8:$AL$33,MATCH(E322,'[1]Bieu phi VCX'!$A$8:$A$33,0),MATCH(VLOOKUP(F322,[1]Parameters!$I$2:$J$4,2),'[1]Bieu phi VCX'!$AJ$7:$AL$7,0))-AD322, 0)</f>
        <v>0.012</v>
      </c>
      <c r="AJ322" s="0" t="n">
        <f aca="false">IF(V322="Y",[1]Parameters!$AA$2,1)</f>
        <v>1.5</v>
      </c>
      <c r="AK322" s="44" t="n">
        <f aca="false">IF(W322="Y", INDEX('[1]Bieu phi VCX'!$AE$8:$AE$33,MATCH(E322,'[1]Bieu phi VCX'!$A$8:$A$33,0),0),0)</f>
        <v>0.0025</v>
      </c>
      <c r="AL322" s="22" t="n">
        <f aca="false">IF(X322="Y",IF(AB322&lt;120,IF(OR(E322='[1]Bieu phi VCX'!$A$24,E322='[1]Bieu phi VCX'!$A$25,E322='[1]Bieu phi VCX'!$A$27),0.2%,IF(OR(AND(OR(H322="SEDAN",H322="HATCHBACK"),J322&gt;[1]Parameters!$AB$2),AND(OR(H322="SEDAN",H322="HATCHBACK"),I322="GERMANY")),INDEX('[1]Bieu phi VCX'!$AF$8:$AF$33,MATCH(E322,'[1]Bieu phi VCX'!$A$8:$A$33,0),0),INDEX('[1]Bieu phi VCX'!$AG$8:$AG$33,MATCH(E322,'[1]Bieu phi VCX'!$A$8:$A$33,0),0))),INDEX('[1]Bieu phi VCX'!$AH$8:$AH$33,MATCH(E322,'[1]Bieu phi VCX'!$A$8:$A$33,0),0)),0)</f>
        <v>0.0005</v>
      </c>
      <c r="AM322" s="22" t="n">
        <f aca="false">IF(Y322="Y",IF(P322-O322&gt;[1]Parameters!$AC$2,1.5%*15/365,1.5%*(P322-O322)/365),0)</f>
        <v>0.000616438356164384</v>
      </c>
      <c r="AN322" s="24" t="n">
        <f aca="false">IF(Z322="Y",[1]Parameters!$AD$2,0)</f>
        <v>0.003</v>
      </c>
      <c r="AO322" s="45" t="n">
        <f aca="false">IF(P322&lt;=AA322,VLOOKUP(DATEDIF(O322,P322,"m"),[1]Parameters!$L$2:$M$6,2,1),(DATEDIF(O322,P322,"m")+1)/12)</f>
        <v>1</v>
      </c>
      <c r="AP322" s="46" t="n">
        <f aca="false">(AJ322*(SUM(AD322,AE322,AF322,AH322,AI322,AK322,AL322,AN322)*K322+AG322)+AM322*K322)*AO322</f>
        <v>7261643.83561644</v>
      </c>
      <c r="AQ322" s="27" t="s">
        <v>607</v>
      </c>
      <c r="AMJ322" s="0"/>
    </row>
    <row r="323" s="41" customFormat="true" ht="13.8" hidden="false" customHeight="false" outlineLevel="0" collapsed="false">
      <c r="A323" s="38"/>
      <c r="B323" s="38" t="s">
        <v>608</v>
      </c>
      <c r="C323" s="0" t="s">
        <v>520</v>
      </c>
      <c r="D323" s="38" t="s">
        <v>544</v>
      </c>
      <c r="E323" s="39" t="s">
        <v>637</v>
      </c>
      <c r="F323" s="40" t="n">
        <v>0</v>
      </c>
      <c r="G323" s="18" t="s">
        <v>602</v>
      </c>
      <c r="H323" s="39" t="s">
        <v>157</v>
      </c>
      <c r="I323" s="39" t="s">
        <v>604</v>
      </c>
      <c r="J323" s="40" t="n">
        <v>400000000</v>
      </c>
      <c r="K323" s="40" t="n">
        <v>100000000</v>
      </c>
      <c r="L323" s="41" t="n">
        <v>2017</v>
      </c>
      <c r="M323" s="42" t="n">
        <v>42736</v>
      </c>
      <c r="N323" s="42" t="n">
        <v>43831</v>
      </c>
      <c r="O323" s="42" t="n">
        <v>43831</v>
      </c>
      <c r="P323" s="42" t="n">
        <v>44196</v>
      </c>
      <c r="Q323" s="43" t="s">
        <v>605</v>
      </c>
      <c r="R323" s="43" t="s">
        <v>605</v>
      </c>
      <c r="S323" s="40" t="s">
        <v>606</v>
      </c>
      <c r="T323" s="43" t="s">
        <v>605</v>
      </c>
      <c r="U323" s="43" t="s">
        <v>605</v>
      </c>
      <c r="V323" s="43" t="s">
        <v>605</v>
      </c>
      <c r="W323" s="43" t="s">
        <v>605</v>
      </c>
      <c r="X323" s="43" t="s">
        <v>605</v>
      </c>
      <c r="Y323" s="43" t="s">
        <v>605</v>
      </c>
      <c r="Z323" s="43" t="s">
        <v>605</v>
      </c>
      <c r="AA323" s="42" t="n">
        <f aca="false">DATE(YEAR(O323)+1,MONTH(O323),DAY(O323))</f>
        <v>44197</v>
      </c>
      <c r="AB323" s="41" t="n">
        <f aca="false">IF(G323="Trong nước", DATEDIF(DATE(YEAR(M323),MONTH(M323),1),DATE(YEAR(N323),MONTH(N323),1),"m"), DATEDIF(DATE(L323,1,1),DATE(YEAR(N323),MONTH(N323),1),"m"))</f>
        <v>36</v>
      </c>
      <c r="AC323" s="41" t="str">
        <f aca="false">VLOOKUP(AB323,[1]Parameters!$A$2:$B$6,2,1)</f>
        <v>36-72</v>
      </c>
      <c r="AD323" s="22" t="n">
        <f aca="false">IF(J323&lt;=[1]Parameters!$Y$2,INDEX('[1]Bieu phi VCX'!$D$8:$N$33,MATCH(E323,'[1]Bieu phi VCX'!$A$8:$A$33,0),MATCH(AC323,'[1]Bieu phi VCX'!$D$7:$I$7,)),INDEX('[1]Bieu phi VCX'!$J$8:$O$33,MATCH(E323,'[1]Bieu phi VCX'!$A$8:$A$33,0),MATCH(AC323,'[1]Bieu phi VCX'!$J$7:$O$7,)))</f>
        <v>0.032</v>
      </c>
      <c r="AE323" s="22" t="n">
        <f aca="false">IF(Q323="Y",[1]Parameters!$Z$2,0)</f>
        <v>0.0005</v>
      </c>
      <c r="AF323" s="44" t="n">
        <f aca="false">IF(R323="Y", INDEX('[1]Bieu phi VCX'!$R$8:$W$33,MATCH(E323,'[1]Bieu phi VCX'!$A$8:$A$33,0),MATCH(AC323,'[1]Bieu phi VCX'!$R$7:$V$7,0)), 0)</f>
        <v>0.002</v>
      </c>
      <c r="AG323" s="40" t="n">
        <f aca="false">VLOOKUP(S323,[1]Parameters!$F$2:$G$5,2,0)</f>
        <v>0</v>
      </c>
      <c r="AH323" s="44" t="n">
        <f aca="false">IF(T323="Y", INDEX('[1]Bieu phi VCX'!$X$8:$AB$33,MATCH(E323,'[1]Bieu phi VCX'!$A$8:$A$33,0),MATCH(AC323,'[1]Bieu phi VCX'!$X$7:$AB$7,0)),0)</f>
        <v>0.002</v>
      </c>
      <c r="AI323" s="23" t="n">
        <f aca="false">IF(U323="Y",INDEX('[1]Bieu phi VCX'!$AJ$8:$AL$33,MATCH(E323,'[1]Bieu phi VCX'!$A$8:$A$33,0),MATCH(VLOOKUP(F323,[1]Parameters!$I$2:$J$4,2),'[1]Bieu phi VCX'!$AJ$7:$AL$7,0))-AD323, 0)</f>
        <v>0.008</v>
      </c>
      <c r="AJ323" s="0" t="n">
        <f aca="false">IF(V323="Y",[1]Parameters!$AA$2,1)</f>
        <v>1.5</v>
      </c>
      <c r="AK323" s="44" t="n">
        <f aca="false">IF(W323="Y", INDEX('[1]Bieu phi VCX'!$AE$8:$AE$33,MATCH(E323,'[1]Bieu phi VCX'!$A$8:$A$33,0),0),0)</f>
        <v>0.0025</v>
      </c>
      <c r="AL323" s="22" t="n">
        <f aca="false">IF(X323="Y",IF(AB323&lt;120,IF(OR(E323='[1]Bieu phi VCX'!$A$24,E323='[1]Bieu phi VCX'!$A$25,E323='[1]Bieu phi VCX'!$A$27),0.2%,IF(OR(AND(OR(H323="SEDAN",H323="HATCHBACK"),J323&gt;[1]Parameters!$AB$2),AND(OR(H323="SEDAN",H323="HATCHBACK"),I323="GERMANY")),INDEX('[1]Bieu phi VCX'!$AF$8:$AF$33,MATCH(E323,'[1]Bieu phi VCX'!$A$8:$A$33,0),0),INDEX('[1]Bieu phi VCX'!$AG$8:$AG$33,MATCH(E323,'[1]Bieu phi VCX'!$A$8:$A$33,0),0))),INDEX('[1]Bieu phi VCX'!$AH$8:$AH$33,MATCH(E323,'[1]Bieu phi VCX'!$A$8:$A$33,0),0)),0)</f>
        <v>0.0005</v>
      </c>
      <c r="AM323" s="22" t="n">
        <f aca="false">IF(Y323="Y",IF(P323-O323&gt;[1]Parameters!$AC$2,1.5%*15/365,1.5%*(P323-O323)/365),0)</f>
        <v>0.000616438356164384</v>
      </c>
      <c r="AN323" s="24" t="n">
        <f aca="false">IF(Z323="Y",[1]Parameters!$AD$2,0)</f>
        <v>0.003</v>
      </c>
      <c r="AO323" s="45" t="n">
        <f aca="false">IF(P323&lt;=AA323,VLOOKUP(DATEDIF(O323,P323,"m"),[1]Parameters!$L$2:$M$6,2,1),(DATEDIF(O323,P323,"m")+1)/12)</f>
        <v>1</v>
      </c>
      <c r="AP323" s="46" t="n">
        <f aca="false">(AJ323*(SUM(AD323,AE323,AF323,AH323,AI323,AK323,AL323,AN323)*K323+AG323)+AM323*K323)*AO323</f>
        <v>7636643.83561644</v>
      </c>
      <c r="AQ323" s="27" t="s">
        <v>607</v>
      </c>
      <c r="AMJ323" s="0"/>
    </row>
    <row r="324" s="41" customFormat="true" ht="13.8" hidden="false" customHeight="false" outlineLevel="0" collapsed="false">
      <c r="A324" s="38"/>
      <c r="B324" s="38" t="s">
        <v>609</v>
      </c>
      <c r="C324" s="0" t="s">
        <v>520</v>
      </c>
      <c r="D324" s="38" t="s">
        <v>544</v>
      </c>
      <c r="E324" s="39" t="s">
        <v>637</v>
      </c>
      <c r="F324" s="40" t="n">
        <v>0</v>
      </c>
      <c r="G324" s="18" t="s">
        <v>602</v>
      </c>
      <c r="H324" s="39" t="s">
        <v>157</v>
      </c>
      <c r="I324" s="39" t="s">
        <v>604</v>
      </c>
      <c r="J324" s="40" t="n">
        <v>400000000</v>
      </c>
      <c r="K324" s="40" t="n">
        <v>100000000</v>
      </c>
      <c r="L324" s="41" t="n">
        <v>2014</v>
      </c>
      <c r="M324" s="42" t="n">
        <v>41640</v>
      </c>
      <c r="N324" s="42" t="n">
        <v>43831</v>
      </c>
      <c r="O324" s="42" t="n">
        <v>43831</v>
      </c>
      <c r="P324" s="42" t="n">
        <v>44196</v>
      </c>
      <c r="Q324" s="43" t="s">
        <v>605</v>
      </c>
      <c r="R324" s="43" t="s">
        <v>605</v>
      </c>
      <c r="S324" s="40" t="s">
        <v>606</v>
      </c>
      <c r="T324" s="43" t="s">
        <v>605</v>
      </c>
      <c r="U324" s="43" t="s">
        <v>605</v>
      </c>
      <c r="V324" s="43" t="s">
        <v>605</v>
      </c>
      <c r="W324" s="43" t="s">
        <v>605</v>
      </c>
      <c r="X324" s="43" t="s">
        <v>605</v>
      </c>
      <c r="Y324" s="43" t="s">
        <v>605</v>
      </c>
      <c r="Z324" s="43" t="s">
        <v>605</v>
      </c>
      <c r="AA324" s="42" t="n">
        <f aca="false">DATE(YEAR(O324)+1,MONTH(O324),DAY(O324))</f>
        <v>44197</v>
      </c>
      <c r="AB324" s="41" t="n">
        <f aca="false">IF(G324="Trong nước", DATEDIF(DATE(YEAR(M324),MONTH(M324),1),DATE(YEAR(N324),MONTH(N324),1),"m"), DATEDIF(DATE(L324,1,1),DATE(YEAR(N324),MONTH(N324),1),"m"))</f>
        <v>72</v>
      </c>
      <c r="AC324" s="41" t="str">
        <f aca="false">VLOOKUP(AB324,[1]Parameters!$A$2:$B$6,2,1)</f>
        <v>72-120</v>
      </c>
      <c r="AD324" s="22" t="n">
        <f aca="false">IF(J324&lt;=[1]Parameters!$Y$2,INDEX('[1]Bieu phi VCX'!$D$8:$N$33,MATCH(E324,'[1]Bieu phi VCX'!$A$8:$A$33,0),MATCH(AC324,'[1]Bieu phi VCX'!$D$7:$I$7,)),INDEX('[1]Bieu phi VCX'!$J$8:$O$33,MATCH(E324,'[1]Bieu phi VCX'!$A$8:$A$33,0),MATCH(AC324,'[1]Bieu phi VCX'!$J$7:$O$7,)))</f>
        <v>0.044</v>
      </c>
      <c r="AE324" s="22" t="n">
        <f aca="false">IF(Q324="Y",[1]Parameters!$Z$2,0)</f>
        <v>0.0005</v>
      </c>
      <c r="AF324" s="44" t="n">
        <f aca="false">IF(R324="Y", INDEX('[1]Bieu phi VCX'!$R$8:$W$33,MATCH(E324,'[1]Bieu phi VCX'!$A$8:$A$33,0),MATCH(AC324,'[1]Bieu phi VCX'!$R$7:$V$7,0)), 0)</f>
        <v>0.003</v>
      </c>
      <c r="AG324" s="40" t="n">
        <f aca="false">VLOOKUP(S324,[1]Parameters!$F$2:$G$5,2,0)</f>
        <v>0</v>
      </c>
      <c r="AH324" s="44" t="n">
        <f aca="false">IF(T324="Y", INDEX('[1]Bieu phi VCX'!$X$8:$AB$33,MATCH(E324,'[1]Bieu phi VCX'!$A$8:$A$33,0),MATCH(AC324,'[1]Bieu phi VCX'!$X$7:$AB$7,0)),0)</f>
        <v>0.003</v>
      </c>
      <c r="AI324" s="23" t="n">
        <f aca="false">IF(U324="Y",INDEX('[1]Bieu phi VCX'!$AJ$8:$AL$33,MATCH(E324,'[1]Bieu phi VCX'!$A$8:$A$33,0),MATCH(VLOOKUP(F324,[1]Parameters!$I$2:$J$4,2),'[1]Bieu phi VCX'!$AJ$7:$AL$7,0))-AD324, 0)</f>
        <v>-0.004</v>
      </c>
      <c r="AJ324" s="0" t="n">
        <f aca="false">IF(V324="Y",[1]Parameters!$AA$2,1)</f>
        <v>1.5</v>
      </c>
      <c r="AK324" s="44" t="n">
        <f aca="false">IF(W324="Y", INDEX('[1]Bieu phi VCX'!$AE$8:$AE$33,MATCH(E324,'[1]Bieu phi VCX'!$A$8:$A$33,0),0),0)</f>
        <v>0.0025</v>
      </c>
      <c r="AL324" s="22" t="n">
        <f aca="false">IF(X324="Y",IF(AB324&lt;120,IF(OR(E324='[1]Bieu phi VCX'!$A$24,E324='[1]Bieu phi VCX'!$A$25,E324='[1]Bieu phi VCX'!$A$27),0.2%,IF(OR(AND(OR(H324="SEDAN",H324="HATCHBACK"),J324&gt;[1]Parameters!$AB$2),AND(OR(H324="SEDAN",H324="HATCHBACK"),I324="GERMANY")),INDEX('[1]Bieu phi VCX'!$AF$8:$AF$33,MATCH(E324,'[1]Bieu phi VCX'!$A$8:$A$33,0),0),INDEX('[1]Bieu phi VCX'!$AG$8:$AG$33,MATCH(E324,'[1]Bieu phi VCX'!$A$8:$A$33,0),0))),INDEX('[1]Bieu phi VCX'!$AH$8:$AH$33,MATCH(E324,'[1]Bieu phi VCX'!$A$8:$A$33,0),0)),0)</f>
        <v>0.0005</v>
      </c>
      <c r="AM324" s="22" t="n">
        <f aca="false">IF(Y324="Y",IF(P324-O324&gt;[1]Parameters!$AC$2,1.5%*15/365,1.5%*(P324-O324)/365),0)</f>
        <v>0.000616438356164384</v>
      </c>
      <c r="AN324" s="24" t="n">
        <f aca="false">IF(Z324="Y",[1]Parameters!$AD$2,0)</f>
        <v>0.003</v>
      </c>
      <c r="AO324" s="45" t="n">
        <f aca="false">IF(P324&lt;=AA324,VLOOKUP(DATEDIF(O324,P324,"m"),[1]Parameters!$L$2:$M$6,2,1),(DATEDIF(O324,P324,"m")+1)/12)</f>
        <v>1</v>
      </c>
      <c r="AP324" s="46" t="n">
        <f aca="false">(AJ324*(SUM(AD324,AE324,AF324,AH324,AI324,AK324,AL324,AN324)*K324+AG324)+AM324*K324)*AO324</f>
        <v>7936643.83561644</v>
      </c>
      <c r="AQ324" s="27" t="s">
        <v>607</v>
      </c>
      <c r="AMJ324" s="0"/>
    </row>
    <row r="325" s="41" customFormat="true" ht="13.8" hidden="false" customHeight="false" outlineLevel="0" collapsed="false">
      <c r="A325" s="38"/>
      <c r="B325" s="38" t="s">
        <v>610</v>
      </c>
      <c r="C325" s="0" t="s">
        <v>520</v>
      </c>
      <c r="D325" s="38" t="s">
        <v>544</v>
      </c>
      <c r="E325" s="39" t="s">
        <v>637</v>
      </c>
      <c r="F325" s="40" t="n">
        <v>15</v>
      </c>
      <c r="G325" s="18" t="s">
        <v>602</v>
      </c>
      <c r="H325" s="39" t="s">
        <v>157</v>
      </c>
      <c r="I325" s="39" t="s">
        <v>604</v>
      </c>
      <c r="J325" s="40" t="n">
        <v>400000000</v>
      </c>
      <c r="K325" s="40" t="n">
        <v>100000000</v>
      </c>
      <c r="L325" s="41" t="n">
        <v>2010</v>
      </c>
      <c r="M325" s="42" t="n">
        <v>40179</v>
      </c>
      <c r="N325" s="42" t="n">
        <v>43831</v>
      </c>
      <c r="O325" s="42" t="n">
        <v>43831</v>
      </c>
      <c r="P325" s="42" t="n">
        <v>44196</v>
      </c>
      <c r="Q325" s="43" t="s">
        <v>605</v>
      </c>
      <c r="R325" s="43" t="s">
        <v>605</v>
      </c>
      <c r="S325" s="40" t="s">
        <v>606</v>
      </c>
      <c r="T325" s="43" t="s">
        <v>605</v>
      </c>
      <c r="U325" s="43" t="s">
        <v>605</v>
      </c>
      <c r="V325" s="43" t="s">
        <v>605</v>
      </c>
      <c r="W325" s="43" t="s">
        <v>605</v>
      </c>
      <c r="X325" s="43" t="s">
        <v>605</v>
      </c>
      <c r="Y325" s="43" t="s">
        <v>605</v>
      </c>
      <c r="Z325" s="43" t="s">
        <v>605</v>
      </c>
      <c r="AA325" s="42" t="n">
        <f aca="false">DATE(YEAR(O325)+1,MONTH(O325),DAY(O325))</f>
        <v>44197</v>
      </c>
      <c r="AB325" s="41" t="n">
        <f aca="false">IF(G325="Trong nước", DATEDIF(DATE(YEAR(M325),MONTH(M325),1),DATE(YEAR(N325),MONTH(N325),1),"m"), DATEDIF(DATE(L325,1,1),DATE(YEAR(N325),MONTH(N325),1),"m"))</f>
        <v>120</v>
      </c>
      <c r="AC325" s="41" t="str">
        <f aca="false">VLOOKUP(AB325,[1]Parameters!$A$2:$B$6,2,1)</f>
        <v>&gt;=120</v>
      </c>
      <c r="AD325" s="22" t="n">
        <f aca="false">IF(J325&lt;=[1]Parameters!$Y$2,INDEX('[1]Bieu phi VCX'!$D$8:$N$33,MATCH(E325,'[1]Bieu phi VCX'!$A$8:$A$33,0),MATCH(AC325,'[1]Bieu phi VCX'!$D$7:$I$7,)),INDEX('[1]Bieu phi VCX'!$J$8:$O$33,MATCH(E325,'[1]Bieu phi VCX'!$A$8:$A$33,0),MATCH(AC325,'[1]Bieu phi VCX'!$J$7:$O$7,)))</f>
        <v>0.048</v>
      </c>
      <c r="AE325" s="22" t="n">
        <f aca="false">IF(Q325="Y",[1]Parameters!$Z$2,0)</f>
        <v>0.0005</v>
      </c>
      <c r="AF325" s="44" t="n">
        <f aca="false">IF(R325="Y", INDEX('[1]Bieu phi VCX'!$R$8:$W$33,MATCH(E325,'[1]Bieu phi VCX'!$A$8:$A$33,0),MATCH(AC325,'[1]Bieu phi VCX'!$R$7:$V$7,0)), 0)</f>
        <v>0.004</v>
      </c>
      <c r="AG325" s="40" t="n">
        <f aca="false">VLOOKUP(S325,[1]Parameters!$F$2:$G$5,2,0)</f>
        <v>0</v>
      </c>
      <c r="AH325" s="44" t="n">
        <f aca="false">IF(T325="Y", INDEX('[1]Bieu phi VCX'!$X$8:$AB$33,MATCH(E325,'[1]Bieu phi VCX'!$A$8:$A$33,0),MATCH(AC325,'[1]Bieu phi VCX'!$X$7:$AB$7,0)),0)</f>
        <v>0.004</v>
      </c>
      <c r="AI325" s="23" t="n">
        <f aca="false">IF(U325="Y",INDEX('[1]Bieu phi VCX'!$AJ$8:$AL$33,MATCH(E325,'[1]Bieu phi VCX'!$A$8:$A$33,0),MATCH(VLOOKUP(F325,[1]Parameters!$I$2:$J$4,2),'[1]Bieu phi VCX'!$AJ$7:$AL$7,0))-AD325, 0)</f>
        <v>-0.013</v>
      </c>
      <c r="AJ325" s="0" t="n">
        <f aca="false">IF(V325="Y",[1]Parameters!$AA$2,1)</f>
        <v>1.5</v>
      </c>
      <c r="AK325" s="44" t="n">
        <f aca="false">IF(W325="Y", INDEX('[1]Bieu phi VCX'!$AE$8:$AE$33,MATCH(E325,'[1]Bieu phi VCX'!$A$8:$A$33,0),0),0)</f>
        <v>0.0025</v>
      </c>
      <c r="AL325" s="22" t="n">
        <f aca="false">IF(X325="Y",IF(AB325&lt;120,IF(OR(E325='[1]Bieu phi VCX'!$A$24,E325='[1]Bieu phi VCX'!$A$25,E325='[1]Bieu phi VCX'!$A$27),0.2%,IF(OR(AND(OR(H325="SEDAN",H325="HATCHBACK"),J325&gt;[1]Parameters!$AB$2),AND(OR(H325="SEDAN",H325="HATCHBACK"),I325="GERMANY")),INDEX('[1]Bieu phi VCX'!$AF$8:$AF$33,MATCH(E325,'[1]Bieu phi VCX'!$A$8:$A$33,0),0),INDEX('[1]Bieu phi VCX'!$AG$8:$AG$33,MATCH(E325,'[1]Bieu phi VCX'!$A$8:$A$33,0),0))),INDEX('[1]Bieu phi VCX'!$AH$8:$AH$33,MATCH(E325,'[1]Bieu phi VCX'!$A$8:$A$33,0),0)),0)</f>
        <v>0.0015</v>
      </c>
      <c r="AM325" s="22" t="n">
        <f aca="false">IF(Y325="Y",IF(P325-O325&gt;[1]Parameters!$AC$2,1.5%*15/365,1.5%*(P325-O325)/365),0)</f>
        <v>0.000616438356164384</v>
      </c>
      <c r="AN325" s="24" t="n">
        <f aca="false">IF(Z325="Y",[1]Parameters!$AD$2,0)</f>
        <v>0.003</v>
      </c>
      <c r="AO325" s="45" t="n">
        <f aca="false">IF(P325&lt;=AA325,VLOOKUP(DATEDIF(O325,P325,"m"),[1]Parameters!$L$2:$M$6,2,1),(DATEDIF(O325,P325,"m")+1)/12)</f>
        <v>1</v>
      </c>
      <c r="AP325" s="46" t="n">
        <f aca="false">(AJ325*(SUM(AD325,AE325,AF325,AH325,AI325,AK325,AL325,AN325)*K325+AG325)+AM325*K325)*AO325</f>
        <v>7636643.83561644</v>
      </c>
      <c r="AQ325" s="27" t="s">
        <v>607</v>
      </c>
      <c r="AMJ325" s="0"/>
    </row>
    <row r="326" s="41" customFormat="true" ht="13.8" hidden="false" customHeight="false" outlineLevel="0" collapsed="false">
      <c r="A326" s="38"/>
      <c r="B326" s="38" t="s">
        <v>611</v>
      </c>
      <c r="C326" s="0" t="s">
        <v>520</v>
      </c>
      <c r="D326" s="38" t="s">
        <v>544</v>
      </c>
      <c r="E326" s="39" t="s">
        <v>637</v>
      </c>
      <c r="F326" s="40" t="n">
        <v>0</v>
      </c>
      <c r="G326" s="18" t="s">
        <v>602</v>
      </c>
      <c r="H326" s="39" t="s">
        <v>157</v>
      </c>
      <c r="I326" s="39" t="s">
        <v>604</v>
      </c>
      <c r="J326" s="40" t="n">
        <v>400000000</v>
      </c>
      <c r="K326" s="40" t="n">
        <v>400000000</v>
      </c>
      <c r="L326" s="41" t="n">
        <v>2005</v>
      </c>
      <c r="M326" s="42" t="n">
        <v>38353</v>
      </c>
      <c r="N326" s="42" t="n">
        <v>43831</v>
      </c>
      <c r="O326" s="42" t="n">
        <v>43831</v>
      </c>
      <c r="P326" s="42" t="n">
        <v>44196</v>
      </c>
      <c r="Q326" s="43" t="s">
        <v>605</v>
      </c>
      <c r="R326" s="43" t="s">
        <v>605</v>
      </c>
      <c r="S326" s="40" t="n">
        <v>9000000</v>
      </c>
      <c r="T326" s="43" t="s">
        <v>605</v>
      </c>
      <c r="U326" s="43" t="s">
        <v>605</v>
      </c>
      <c r="V326" s="43" t="s">
        <v>605</v>
      </c>
      <c r="W326" s="43" t="s">
        <v>605</v>
      </c>
      <c r="X326" s="43" t="s">
        <v>605</v>
      </c>
      <c r="Y326" s="43" t="s">
        <v>605</v>
      </c>
      <c r="Z326" s="43" t="s">
        <v>605</v>
      </c>
      <c r="AA326" s="42" t="n">
        <f aca="false">DATE(YEAR(O326)+1,MONTH(O326),DAY(O326))</f>
        <v>44197</v>
      </c>
      <c r="AB326" s="41" t="n">
        <f aca="false">IF(G326="Trong nước", DATEDIF(DATE(YEAR(M326),MONTH(M326),1),DATE(YEAR(N326),MONTH(N326),1),"m"), DATEDIF(DATE(L326,1,1),DATE(YEAR(N326),MONTH(N326),1),"m"))</f>
        <v>180</v>
      </c>
      <c r="AC326" s="41" t="str">
        <f aca="false">VLOOKUP(AB326,[1]Parameters!$A$2:$B$7,2,1)</f>
        <v>&gt;=180</v>
      </c>
      <c r="AD326" s="22" t="n">
        <f aca="false">IF(J326&lt;=[1]Parameters!$Y$2,INDEX('[1]Bieu phi VCX'!$D$8:$N$33,MATCH(E326,'[1]Bieu phi VCX'!$A$8:$A$33,0),MATCH(AC326,'[1]Bieu phi VCX'!$D$7:$I$7,)),INDEX('[1]Bieu phi VCX'!$J$8:$O$33,MATCH(E326,'[1]Bieu phi VCX'!$A$8:$A$33,0),MATCH(AC326,'[1]Bieu phi VCX'!$J$7:$O$7,)))</f>
        <v>0.048</v>
      </c>
      <c r="AE326" s="22" t="n">
        <f aca="false">IF(Q326="Y",[1]Parameters!$Z$2,0)</f>
        <v>0.0005</v>
      </c>
      <c r="AF326" s="44" t="n">
        <f aca="false">IF(R326="Y", INDEX('[1]Bieu phi VCX'!$R$8:$W$33,MATCH(E326,'[1]Bieu phi VCX'!$A$8:$A$33,0),MATCH(AC326,'[1]Bieu phi VCX'!$R$7:$W$7,0)), 0)</f>
        <v>0.005</v>
      </c>
      <c r="AG326" s="40" t="n">
        <f aca="false">VLOOKUP(S326,[1]Parameters!$F$2:$G$5,2,0)</f>
        <v>1400000</v>
      </c>
      <c r="AH326" s="44" t="n">
        <f aca="false">IF(T326="Y", INDEX('[1]Bieu phi VCX'!$X$8:$AC$33,MATCH(E326,'[1]Bieu phi VCX'!$A$8:$A$33,0),MATCH(AC326,'[1]Bieu phi VCX'!$X$7:$AC$7,0)),0)</f>
        <v>0.004</v>
      </c>
      <c r="AI326" s="23" t="n">
        <f aca="false">IF(U326="Y",INDEX('[1]Bieu phi VCX'!$AJ$8:$AL$33,MATCH(E326,'[1]Bieu phi VCX'!$A$8:$A$33,0),MATCH(VLOOKUP(F326,[1]Parameters!$I$2:$J$4,2),'[1]Bieu phi VCX'!$AJ$7:$AL$7,0))-AD326, 0)</f>
        <v>-0.008</v>
      </c>
      <c r="AJ326" s="0" t="n">
        <f aca="false">IF(V326="Y",[1]Parameters!$AA$2,1)</f>
        <v>1.5</v>
      </c>
      <c r="AK326" s="44" t="n">
        <f aca="false">IF(W326="Y", INDEX('[1]Bieu phi VCX'!$AE$8:$AE$33,MATCH(E326,'[1]Bieu phi VCX'!$A$8:$A$33,0),0),0)</f>
        <v>0.0025</v>
      </c>
      <c r="AL326" s="22" t="n">
        <f aca="false">IF(X326="Y",IF(AB326&lt;120,IF(OR(E326='[1]Bieu phi VCX'!$A$24,E326='[1]Bieu phi VCX'!$A$25,E326='[1]Bieu phi VCX'!$A$27),0.2%,IF(OR(AND(OR(H326="SEDAN",H326="HATCHBACK"),J326&gt;[1]Parameters!$AB$2),AND(OR(H326="SEDAN",H326="HATCHBACK"),I326="GERMANY")),INDEX('[1]Bieu phi VCX'!$AF$8:$AF$33,MATCH(E326,'[1]Bieu phi VCX'!$A$8:$A$33,0),0),INDEX('[1]Bieu phi VCX'!$AG$8:$AG$33,MATCH(E326,'[1]Bieu phi VCX'!$A$8:$A$33,0),0))),INDEX('[1]Bieu phi VCX'!$AH$8:$AH$33,MATCH(E326,'[1]Bieu phi VCX'!$A$8:$A$33,0),0)),0)</f>
        <v>0.0015</v>
      </c>
      <c r="AM326" s="22" t="n">
        <f aca="false">IF(Y326="Y",IF(P326-O326&gt;[1]Parameters!$AC$2,1.5%*15/365,1.5%*(P326-O326)/365),0)</f>
        <v>0.000616438356164384</v>
      </c>
      <c r="AN326" s="24" t="n">
        <f aca="false">IF(Z326="Y",[1]Parameters!$AD$2,0)</f>
        <v>0.003</v>
      </c>
      <c r="AO326" s="45" t="n">
        <f aca="false">IF(P326&lt;=AA326,VLOOKUP(DATEDIF(O326,P326,"m"),[1]Parameters!$L$2:$M$6,2,1),(DATEDIF(O326,P326,"m")+1)/12)</f>
        <v>1</v>
      </c>
      <c r="AP326" s="46" t="n">
        <f aca="false">(AJ326*(SUM(AD326,AE326,AF326,AH326,AI326,AK326,AL326,AN326)*K326+AG326)+AM326*K326)*AO326</f>
        <v>36246575.3424657</v>
      </c>
      <c r="AQ326" s="27" t="s">
        <v>607</v>
      </c>
      <c r="AMJ326" s="0"/>
    </row>
    <row r="327" s="41" customFormat="true" ht="13.8" hidden="false" customHeight="false" outlineLevel="0" collapsed="false">
      <c r="A327" s="38" t="s">
        <v>613</v>
      </c>
      <c r="B327" s="38" t="s">
        <v>600</v>
      </c>
      <c r="C327" s="0" t="s">
        <v>520</v>
      </c>
      <c r="D327" s="38" t="s">
        <v>544</v>
      </c>
      <c r="E327" s="39" t="s">
        <v>637</v>
      </c>
      <c r="F327" s="40" t="n">
        <v>0</v>
      </c>
      <c r="G327" s="18" t="s">
        <v>602</v>
      </c>
      <c r="H327" s="39" t="s">
        <v>157</v>
      </c>
      <c r="I327" s="39" t="s">
        <v>604</v>
      </c>
      <c r="J327" s="40" t="n">
        <v>410000000</v>
      </c>
      <c r="K327" s="40" t="n">
        <v>400000000</v>
      </c>
      <c r="L327" s="41" t="n">
        <v>2020</v>
      </c>
      <c r="M327" s="42" t="n">
        <v>43831</v>
      </c>
      <c r="N327" s="42" t="n">
        <v>43831</v>
      </c>
      <c r="O327" s="42" t="n">
        <v>43831</v>
      </c>
      <c r="P327" s="42" t="n">
        <v>44196</v>
      </c>
      <c r="Q327" s="43" t="s">
        <v>605</v>
      </c>
      <c r="R327" s="43" t="s">
        <v>605</v>
      </c>
      <c r="S327" s="40" t="s">
        <v>606</v>
      </c>
      <c r="T327" s="43" t="s">
        <v>605</v>
      </c>
      <c r="U327" s="43" t="s">
        <v>605</v>
      </c>
      <c r="V327" s="43" t="s">
        <v>605</v>
      </c>
      <c r="W327" s="43" t="s">
        <v>605</v>
      </c>
      <c r="X327" s="43" t="s">
        <v>605</v>
      </c>
      <c r="Y327" s="43" t="s">
        <v>605</v>
      </c>
      <c r="Z327" s="43" t="s">
        <v>605</v>
      </c>
      <c r="AA327" s="42" t="n">
        <f aca="false">DATE(YEAR(O327)+1,MONTH(O327),DAY(O327))</f>
        <v>44197</v>
      </c>
      <c r="AB327" s="41" t="n">
        <f aca="false">IF(G327="Trong nước", DATEDIF(DATE(YEAR(M327),MONTH(M327),1),DATE(YEAR(N327),MONTH(N327),1),"m"), DATEDIF(DATE(L327,1,1),DATE(YEAR(N327),MONTH(N327),1),"m"))</f>
        <v>0</v>
      </c>
      <c r="AC327" s="41" t="str">
        <f aca="false">VLOOKUP(AB327,[1]Parameters!$A$2:$B$6,2,1)</f>
        <v>&lt;6</v>
      </c>
      <c r="AD327" s="22" t="n">
        <f aca="false">IF(J327&lt;=[1]Parameters!$Y$2,INDEX('[1]Bieu phi VCX'!$D$8:$N$33,MATCH(E327,'[1]Bieu phi VCX'!$A$8:$A$33,0),MATCH(AC327,'[1]Bieu phi VCX'!$D$7:$I$7,)),INDEX('[1]Bieu phi VCX'!$J$8:$O$33,MATCH(E327,'[1]Bieu phi VCX'!$A$8:$A$33,0),MATCH(AC327,'[1]Bieu phi VCX'!$J$7:$O$7,)))</f>
        <v>0.017</v>
      </c>
      <c r="AE327" s="22" t="n">
        <f aca="false">IF(Q327="Y",[1]Parameters!$Z$2,0)</f>
        <v>0.0005</v>
      </c>
      <c r="AF327" s="44" t="n">
        <f aca="false">IF(R327="Y", INDEX('[1]Bieu phi VCX'!$R$8:$W$33,MATCH(E327,'[1]Bieu phi VCX'!$A$8:$A$33,0),MATCH(AC327,'[1]Bieu phi VCX'!$R$7:$V$7,0)), 0)</f>
        <v>0</v>
      </c>
      <c r="AG327" s="40" t="n">
        <f aca="false">VLOOKUP(S327,[1]Parameters!$F$2:$G$5,2,0)</f>
        <v>0</v>
      </c>
      <c r="AH327" s="44" t="n">
        <f aca="false">IF(T327="Y", INDEX('[1]Bieu phi VCX'!$X$8:$AB$33,MATCH(E327,'[1]Bieu phi VCX'!$A$8:$A$33,0),MATCH(AC327,'[1]Bieu phi VCX'!$X$7:$AB$7,0)),0)</f>
        <v>0.0015</v>
      </c>
      <c r="AI327" s="23" t="n">
        <f aca="false">IF(U327="Y",INDEX('[1]Bieu phi VCX'!$AJ$8:$AL$33,MATCH(E327,'[1]Bieu phi VCX'!$A$8:$A$33,0),MATCH(VLOOKUP(F327,[1]Parameters!$I$2:$J$4,2),'[1]Bieu phi VCX'!$AJ$7:$AL$7,0))-AD327, 0)</f>
        <v>0.023</v>
      </c>
      <c r="AJ327" s="0" t="n">
        <f aca="false">IF(V327="Y",[1]Parameters!$AA$2,1)</f>
        <v>1.5</v>
      </c>
      <c r="AK327" s="44" t="n">
        <f aca="false">IF(W327="Y", INDEX('[1]Bieu phi VCX'!$AE$8:$AE$33,MATCH(E327,'[1]Bieu phi VCX'!$A$8:$A$33,0),0),0)</f>
        <v>0.0025</v>
      </c>
      <c r="AL327" s="22" t="n">
        <f aca="false">IF(X327="Y",IF(AB327&lt;120,IF(OR(E327='[1]Bieu phi VCX'!$A$24,E327='[1]Bieu phi VCX'!$A$25,E327='[1]Bieu phi VCX'!$A$27),0.2%,IF(OR(AND(OR(H327="SEDAN",H327="HATCHBACK"),J327&gt;[1]Parameters!$AB$2),AND(OR(H327="SEDAN",H327="HATCHBACK"),I327="GERMANY")),INDEX('[1]Bieu phi VCX'!$AF$8:$AF$33,MATCH(E327,'[1]Bieu phi VCX'!$A$8:$A$33,0),0),INDEX('[1]Bieu phi VCX'!$AG$8:$AG$33,MATCH(E327,'[1]Bieu phi VCX'!$A$8:$A$33,0),0))),INDEX('[1]Bieu phi VCX'!$AH$8:$AH$33,MATCH(E327,'[1]Bieu phi VCX'!$A$8:$A$33,0),0)),0)</f>
        <v>0.0005</v>
      </c>
      <c r="AM327" s="22" t="n">
        <f aca="false">IF(Y327="Y",IF(P327-O327&gt;[1]Parameters!$AC$2,1.5%*15/365,1.5%*(P327-O327)/365),0)</f>
        <v>0.000616438356164384</v>
      </c>
      <c r="AN327" s="24" t="n">
        <f aca="false">IF(Z327="Y",[1]Parameters!$AD$2,0)</f>
        <v>0.003</v>
      </c>
      <c r="AO327" s="45" t="n">
        <f aca="false">IF(P327&lt;=AA327,VLOOKUP(DATEDIF(O327,P327,"m"),[1]Parameters!$L$2:$M$6,2,1),(DATEDIF(O327,P327,"m")+1)/12)</f>
        <v>1</v>
      </c>
      <c r="AP327" s="46" t="n">
        <f aca="false">(AJ327*(SUM(AD327,AE327,AF327,AH327,AI327,AK327,AL327,AN327)*K327+AG327)+AM327*K327)*AO327</f>
        <v>29046575.3424658</v>
      </c>
      <c r="AQ327" s="27" t="s">
        <v>607</v>
      </c>
      <c r="AMJ327" s="0"/>
    </row>
    <row r="328" s="41" customFormat="true" ht="13.8" hidden="false" customHeight="false" outlineLevel="0" collapsed="false">
      <c r="A328" s="38"/>
      <c r="B328" s="38" t="s">
        <v>608</v>
      </c>
      <c r="C328" s="0" t="s">
        <v>520</v>
      </c>
      <c r="D328" s="38" t="s">
        <v>544</v>
      </c>
      <c r="E328" s="39" t="s">
        <v>637</v>
      </c>
      <c r="F328" s="40" t="n">
        <v>0</v>
      </c>
      <c r="G328" s="18" t="s">
        <v>602</v>
      </c>
      <c r="H328" s="39" t="s">
        <v>157</v>
      </c>
      <c r="I328" s="39" t="s">
        <v>604</v>
      </c>
      <c r="J328" s="40" t="n">
        <v>500000000</v>
      </c>
      <c r="K328" s="40" t="n">
        <v>400000000</v>
      </c>
      <c r="L328" s="41" t="n">
        <v>2017</v>
      </c>
      <c r="M328" s="42" t="n">
        <v>42736</v>
      </c>
      <c r="N328" s="42" t="n">
        <v>43831</v>
      </c>
      <c r="O328" s="42" t="n">
        <v>43831</v>
      </c>
      <c r="P328" s="42" t="n">
        <v>44196</v>
      </c>
      <c r="Q328" s="43" t="s">
        <v>605</v>
      </c>
      <c r="R328" s="43" t="s">
        <v>605</v>
      </c>
      <c r="S328" s="40" t="s">
        <v>606</v>
      </c>
      <c r="T328" s="43" t="s">
        <v>605</v>
      </c>
      <c r="U328" s="43" t="s">
        <v>605</v>
      </c>
      <c r="V328" s="43" t="s">
        <v>605</v>
      </c>
      <c r="W328" s="43" t="s">
        <v>605</v>
      </c>
      <c r="X328" s="43" t="s">
        <v>605</v>
      </c>
      <c r="Y328" s="43" t="s">
        <v>605</v>
      </c>
      <c r="Z328" s="43" t="s">
        <v>605</v>
      </c>
      <c r="AA328" s="42" t="n">
        <f aca="false">DATE(YEAR(O328)+1,MONTH(O328),DAY(O328))</f>
        <v>44197</v>
      </c>
      <c r="AB328" s="41" t="n">
        <f aca="false">IF(G328="Trong nước", DATEDIF(DATE(YEAR(M328),MONTH(M328),1),DATE(YEAR(N328),MONTH(N328),1),"m"), DATEDIF(DATE(L328,1,1),DATE(YEAR(N328),MONTH(N328),1),"m"))</f>
        <v>36</v>
      </c>
      <c r="AC328" s="41" t="str">
        <f aca="false">VLOOKUP(AB328,[1]Parameters!$A$2:$B$6,2,1)</f>
        <v>36-72</v>
      </c>
      <c r="AD328" s="22" t="n">
        <f aca="false">IF(J328&lt;=[1]Parameters!$Y$2,INDEX('[1]Bieu phi VCX'!$D$8:$N$33,MATCH(E328,'[1]Bieu phi VCX'!$A$8:$A$33,0),MATCH(AC328,'[1]Bieu phi VCX'!$D$7:$I$7,)),INDEX('[1]Bieu phi VCX'!$J$8:$O$33,MATCH(E328,'[1]Bieu phi VCX'!$A$8:$A$33,0),MATCH(AC328,'[1]Bieu phi VCX'!$J$7:$O$7,)))</f>
        <v>0.019</v>
      </c>
      <c r="AE328" s="22" t="n">
        <f aca="false">IF(Q328="Y",[1]Parameters!$Z$2,0)</f>
        <v>0.0005</v>
      </c>
      <c r="AF328" s="44" t="n">
        <f aca="false">IF(R328="Y", INDEX('[1]Bieu phi VCX'!$R$8:$W$33,MATCH(E328,'[1]Bieu phi VCX'!$A$8:$A$33,0),MATCH(AC328,'[1]Bieu phi VCX'!$R$7:$V$7,0)), 0)</f>
        <v>0.002</v>
      </c>
      <c r="AG328" s="40" t="n">
        <f aca="false">VLOOKUP(S328,[1]Parameters!$F$2:$G$5,2,0)</f>
        <v>0</v>
      </c>
      <c r="AH328" s="44" t="n">
        <f aca="false">IF(T328="Y", INDEX('[1]Bieu phi VCX'!$X$8:$AB$33,MATCH(E328,'[1]Bieu phi VCX'!$A$8:$A$33,0),MATCH(AC328,'[1]Bieu phi VCX'!$X$7:$AB$7,0)),0)</f>
        <v>0.002</v>
      </c>
      <c r="AI328" s="23" t="n">
        <f aca="false">IF(U328="Y",INDEX('[1]Bieu phi VCX'!$AJ$8:$AL$33,MATCH(E328,'[1]Bieu phi VCX'!$A$8:$A$33,0),MATCH(VLOOKUP(F328,[1]Parameters!$I$2:$J$4,2),'[1]Bieu phi VCX'!$AJ$7:$AL$7,0))-AD328, 0)</f>
        <v>0.021</v>
      </c>
      <c r="AJ328" s="0" t="n">
        <f aca="false">IF(V328="Y",[1]Parameters!$AA$2,1)</f>
        <v>1.5</v>
      </c>
      <c r="AK328" s="44" t="n">
        <f aca="false">IF(W328="Y", INDEX('[1]Bieu phi VCX'!$AE$8:$AE$33,MATCH(E328,'[1]Bieu phi VCX'!$A$8:$A$33,0),0),0)</f>
        <v>0.0025</v>
      </c>
      <c r="AL328" s="22" t="n">
        <f aca="false">IF(X328="Y",IF(AB328&lt;120,IF(OR(E328='[1]Bieu phi VCX'!$A$24,E328='[1]Bieu phi VCX'!$A$25,E328='[1]Bieu phi VCX'!$A$27),0.2%,IF(OR(AND(OR(H328="SEDAN",H328="HATCHBACK"),J328&gt;[1]Parameters!$AB$2),AND(OR(H328="SEDAN",H328="HATCHBACK"),I328="GERMANY")),INDEX('[1]Bieu phi VCX'!$AF$8:$AF$33,MATCH(E328,'[1]Bieu phi VCX'!$A$8:$A$33,0),0),INDEX('[1]Bieu phi VCX'!$AG$8:$AG$33,MATCH(E328,'[1]Bieu phi VCX'!$A$8:$A$33,0),0))),INDEX('[1]Bieu phi VCX'!$AH$8:$AH$33,MATCH(E328,'[1]Bieu phi VCX'!$A$8:$A$33,0),0)),0)</f>
        <v>0.0005</v>
      </c>
      <c r="AM328" s="22" t="n">
        <f aca="false">IF(Y328="Y",IF(P328-O328&gt;[1]Parameters!$AC$2,1.5%*15/365,1.5%*(P328-O328)/365),0)</f>
        <v>0.000616438356164384</v>
      </c>
      <c r="AN328" s="24" t="n">
        <f aca="false">IF(Z328="Y",[1]Parameters!$AD$2,0)</f>
        <v>0.003</v>
      </c>
      <c r="AO328" s="45" t="n">
        <f aca="false">IF(P328&lt;=AA328,VLOOKUP(DATEDIF(O328,P328,"m"),[1]Parameters!$L$2:$M$6,2,1),(DATEDIF(O328,P328,"m")+1)/12)</f>
        <v>1</v>
      </c>
      <c r="AP328" s="46" t="n">
        <f aca="false">(AJ328*(SUM(AD328,AE328,AF328,AH328,AI328,AK328,AL328,AN328)*K328+AG328)+AM328*K328)*AO328</f>
        <v>30546575.3424658</v>
      </c>
      <c r="AQ328" s="27" t="s">
        <v>607</v>
      </c>
      <c r="AMJ328" s="0"/>
    </row>
    <row r="329" s="41" customFormat="true" ht="13.8" hidden="false" customHeight="false" outlineLevel="0" collapsed="false">
      <c r="A329" s="38"/>
      <c r="B329" s="38" t="s">
        <v>609</v>
      </c>
      <c r="C329" s="0" t="s">
        <v>520</v>
      </c>
      <c r="D329" s="38" t="s">
        <v>544</v>
      </c>
      <c r="E329" s="39" t="s">
        <v>637</v>
      </c>
      <c r="F329" s="40" t="n">
        <v>0</v>
      </c>
      <c r="G329" s="18" t="s">
        <v>602</v>
      </c>
      <c r="H329" s="39" t="s">
        <v>157</v>
      </c>
      <c r="I329" s="39" t="s">
        <v>604</v>
      </c>
      <c r="J329" s="40" t="n">
        <v>450000000</v>
      </c>
      <c r="K329" s="40" t="n">
        <v>400000000</v>
      </c>
      <c r="L329" s="41" t="n">
        <v>2014</v>
      </c>
      <c r="M329" s="42" t="n">
        <v>41640</v>
      </c>
      <c r="N329" s="42" t="n">
        <v>43831</v>
      </c>
      <c r="O329" s="42" t="n">
        <v>43831</v>
      </c>
      <c r="P329" s="42" t="n">
        <v>44196</v>
      </c>
      <c r="Q329" s="43" t="s">
        <v>605</v>
      </c>
      <c r="R329" s="43" t="s">
        <v>605</v>
      </c>
      <c r="S329" s="40" t="s">
        <v>606</v>
      </c>
      <c r="T329" s="43" t="s">
        <v>605</v>
      </c>
      <c r="U329" s="43" t="s">
        <v>605</v>
      </c>
      <c r="V329" s="43" t="s">
        <v>605</v>
      </c>
      <c r="W329" s="43" t="s">
        <v>605</v>
      </c>
      <c r="X329" s="43" t="s">
        <v>605</v>
      </c>
      <c r="Y329" s="43" t="s">
        <v>605</v>
      </c>
      <c r="Z329" s="43" t="s">
        <v>605</v>
      </c>
      <c r="AA329" s="42" t="n">
        <f aca="false">DATE(YEAR(O329)+1,MONTH(O329),DAY(O329))</f>
        <v>44197</v>
      </c>
      <c r="AB329" s="41" t="n">
        <f aca="false">IF(G329="Trong nước", DATEDIF(DATE(YEAR(M329),MONTH(M329),1),DATE(YEAR(N329),MONTH(N329),1),"m"), DATEDIF(DATE(L329,1,1),DATE(YEAR(N329),MONTH(N329),1),"m"))</f>
        <v>72</v>
      </c>
      <c r="AC329" s="41" t="str">
        <f aca="false">VLOOKUP(AB329,[1]Parameters!$A$2:$B$6,2,1)</f>
        <v>72-120</v>
      </c>
      <c r="AD329" s="22" t="n">
        <f aca="false">IF(J329&lt;=[1]Parameters!$Y$2,INDEX('[1]Bieu phi VCX'!$D$8:$N$33,MATCH(E329,'[1]Bieu phi VCX'!$A$8:$A$33,0),MATCH(AC329,'[1]Bieu phi VCX'!$D$7:$I$7,)),INDEX('[1]Bieu phi VCX'!$J$8:$O$33,MATCH(E329,'[1]Bieu phi VCX'!$A$8:$A$33,0),MATCH(AC329,'[1]Bieu phi VCX'!$J$7:$O$7,)))</f>
        <v>0.021</v>
      </c>
      <c r="AE329" s="22" t="n">
        <f aca="false">IF(Q329="Y",[1]Parameters!$Z$2,0)</f>
        <v>0.0005</v>
      </c>
      <c r="AF329" s="44" t="n">
        <f aca="false">IF(R329="Y", INDEX('[1]Bieu phi VCX'!$R$8:$W$33,MATCH(E329,'[1]Bieu phi VCX'!$A$8:$A$33,0),MATCH(AC329,'[1]Bieu phi VCX'!$R$7:$V$7,0)), 0)</f>
        <v>0.003</v>
      </c>
      <c r="AG329" s="40" t="n">
        <f aca="false">VLOOKUP(S329,[1]Parameters!$F$2:$G$5,2,0)</f>
        <v>0</v>
      </c>
      <c r="AH329" s="44" t="n">
        <f aca="false">IF(T329="Y", INDEX('[1]Bieu phi VCX'!$X$8:$AB$33,MATCH(E329,'[1]Bieu phi VCX'!$A$8:$A$33,0),MATCH(AC329,'[1]Bieu phi VCX'!$X$7:$AB$7,0)),0)</f>
        <v>0.003</v>
      </c>
      <c r="AI329" s="23" t="n">
        <f aca="false">IF(U329="Y",INDEX('[1]Bieu phi VCX'!$AJ$8:$AL$33,MATCH(E329,'[1]Bieu phi VCX'!$A$8:$A$33,0),MATCH(VLOOKUP(F329,[1]Parameters!$I$2:$J$4,2),'[1]Bieu phi VCX'!$AJ$7:$AL$7,0))-AD329, 0)</f>
        <v>0.019</v>
      </c>
      <c r="AJ329" s="0" t="n">
        <f aca="false">IF(V329="Y",[1]Parameters!$AA$2,1)</f>
        <v>1.5</v>
      </c>
      <c r="AK329" s="44" t="n">
        <f aca="false">IF(W329="Y", INDEX('[1]Bieu phi VCX'!$AE$8:$AE$33,MATCH(E329,'[1]Bieu phi VCX'!$A$8:$A$33,0),0),0)</f>
        <v>0.0025</v>
      </c>
      <c r="AL329" s="22" t="n">
        <f aca="false">IF(X329="Y",IF(AB329&lt;120,IF(OR(E329='[1]Bieu phi VCX'!$A$24,E329='[1]Bieu phi VCX'!$A$25,E329='[1]Bieu phi VCX'!$A$27),0.2%,IF(OR(AND(OR(H329="SEDAN",H329="HATCHBACK"),J329&gt;[1]Parameters!$AB$2),AND(OR(H329="SEDAN",H329="HATCHBACK"),I329="GERMANY")),INDEX('[1]Bieu phi VCX'!$AF$8:$AF$33,MATCH(E329,'[1]Bieu phi VCX'!$A$8:$A$33,0),0),INDEX('[1]Bieu phi VCX'!$AG$8:$AG$33,MATCH(E329,'[1]Bieu phi VCX'!$A$8:$A$33,0),0))),INDEX('[1]Bieu phi VCX'!$AH$8:$AH$33,MATCH(E329,'[1]Bieu phi VCX'!$A$8:$A$33,0),0)),0)</f>
        <v>0.0005</v>
      </c>
      <c r="AM329" s="22" t="n">
        <f aca="false">IF(Y329="Y",IF(P329-O329&gt;[1]Parameters!$AC$2,1.5%*15/365,1.5%*(P329-O329)/365),0)</f>
        <v>0.000616438356164384</v>
      </c>
      <c r="AN329" s="24" t="n">
        <f aca="false">IF(Z329="Y",[1]Parameters!$AD$2,0)</f>
        <v>0.003</v>
      </c>
      <c r="AO329" s="45" t="n">
        <f aca="false">IF(P329&lt;=AA329,VLOOKUP(DATEDIF(O329,P329,"m"),[1]Parameters!$L$2:$M$6,2,1),(DATEDIF(O329,P329,"m")+1)/12)</f>
        <v>1</v>
      </c>
      <c r="AP329" s="46" t="n">
        <f aca="false">(AJ329*(SUM(AD329,AE329,AF329,AH329,AI329,AK329,AL329,AN329)*K329+AG329)+AM329*K329)*AO329</f>
        <v>31746575.3424658</v>
      </c>
      <c r="AQ329" s="27" t="s">
        <v>607</v>
      </c>
      <c r="AMJ329" s="0"/>
    </row>
    <row r="330" s="41" customFormat="true" ht="13.8" hidden="false" customHeight="false" outlineLevel="0" collapsed="false">
      <c r="A330" s="38"/>
      <c r="B330" s="38" t="s">
        <v>610</v>
      </c>
      <c r="C330" s="0" t="s">
        <v>520</v>
      </c>
      <c r="D330" s="38" t="s">
        <v>544</v>
      </c>
      <c r="E330" s="39" t="s">
        <v>637</v>
      </c>
      <c r="F330" s="40" t="n">
        <v>0</v>
      </c>
      <c r="G330" s="18" t="s">
        <v>602</v>
      </c>
      <c r="H330" s="39" t="s">
        <v>157</v>
      </c>
      <c r="I330" s="39" t="s">
        <v>604</v>
      </c>
      <c r="J330" s="40" t="n">
        <v>600000000</v>
      </c>
      <c r="K330" s="40" t="n">
        <v>400000000</v>
      </c>
      <c r="L330" s="41" t="n">
        <v>2010</v>
      </c>
      <c r="M330" s="42" t="n">
        <v>40179</v>
      </c>
      <c r="N330" s="42" t="n">
        <v>43831</v>
      </c>
      <c r="O330" s="42" t="n">
        <v>43831</v>
      </c>
      <c r="P330" s="42" t="n">
        <v>44196</v>
      </c>
      <c r="Q330" s="43" t="s">
        <v>605</v>
      </c>
      <c r="R330" s="43" t="s">
        <v>605</v>
      </c>
      <c r="S330" s="40" t="s">
        <v>606</v>
      </c>
      <c r="T330" s="43" t="s">
        <v>605</v>
      </c>
      <c r="U330" s="43" t="s">
        <v>605</v>
      </c>
      <c r="V330" s="43" t="s">
        <v>605</v>
      </c>
      <c r="W330" s="43" t="s">
        <v>605</v>
      </c>
      <c r="X330" s="43" t="s">
        <v>605</v>
      </c>
      <c r="Y330" s="43" t="s">
        <v>605</v>
      </c>
      <c r="Z330" s="43" t="s">
        <v>605</v>
      </c>
      <c r="AA330" s="42" t="n">
        <f aca="false">DATE(YEAR(O330)+1,MONTH(O330),DAY(O330))</f>
        <v>44197</v>
      </c>
      <c r="AB330" s="41" t="n">
        <f aca="false">IF(G330="Trong nước", DATEDIF(DATE(YEAR(M330),MONTH(M330),1),DATE(YEAR(N330),MONTH(N330),1),"m"), DATEDIF(DATE(L330,1,1),DATE(YEAR(N330),MONTH(N330),1),"m"))</f>
        <v>120</v>
      </c>
      <c r="AC330" s="41" t="str">
        <f aca="false">VLOOKUP(AB330,[1]Parameters!$A$2:$B$6,2,1)</f>
        <v>&gt;=120</v>
      </c>
      <c r="AD330" s="22" t="n">
        <f aca="false">IF(J330&lt;=[1]Parameters!$Y$2,INDEX('[1]Bieu phi VCX'!$D$8:$N$33,MATCH(E330,'[1]Bieu phi VCX'!$A$8:$A$33,0),MATCH(AC330,'[1]Bieu phi VCX'!$D$7:$I$7,)),INDEX('[1]Bieu phi VCX'!$J$8:$O$33,MATCH(E330,'[1]Bieu phi VCX'!$A$8:$A$33,0),MATCH(AC330,'[1]Bieu phi VCX'!$J$7:$O$7,)))</f>
        <v>0.025</v>
      </c>
      <c r="AE330" s="22" t="n">
        <f aca="false">IF(Q330="Y",[1]Parameters!$Z$2,0)</f>
        <v>0.0005</v>
      </c>
      <c r="AF330" s="44" t="n">
        <f aca="false">IF(R330="Y", INDEX('[1]Bieu phi VCX'!$R$8:$W$33,MATCH(E330,'[1]Bieu phi VCX'!$A$8:$A$33,0),MATCH(AC330,'[1]Bieu phi VCX'!$R$7:$V$7,0)), 0)</f>
        <v>0.004</v>
      </c>
      <c r="AG330" s="40" t="n">
        <f aca="false">VLOOKUP(S330,[1]Parameters!$F$2:$G$5,2,0)</f>
        <v>0</v>
      </c>
      <c r="AH330" s="44" t="n">
        <f aca="false">IF(T330="Y", INDEX('[1]Bieu phi VCX'!$X$8:$AB$33,MATCH(E330,'[1]Bieu phi VCX'!$A$8:$A$33,0),MATCH(AC330,'[1]Bieu phi VCX'!$X$7:$AB$7,0)),0)</f>
        <v>0.004</v>
      </c>
      <c r="AI330" s="23" t="n">
        <f aca="false">IF(U330="Y",INDEX('[1]Bieu phi VCX'!$AJ$8:$AL$33,MATCH(E330,'[1]Bieu phi VCX'!$A$8:$A$33,0),MATCH(VLOOKUP(F330,[1]Parameters!$I$2:$J$4,2),'[1]Bieu phi VCX'!$AJ$7:$AL$7,0))-AD330, 0)</f>
        <v>0.015</v>
      </c>
      <c r="AJ330" s="0" t="n">
        <f aca="false">IF(V330="Y",[1]Parameters!$AA$2,1)</f>
        <v>1.5</v>
      </c>
      <c r="AK330" s="44" t="n">
        <f aca="false">IF(W330="Y", INDEX('[1]Bieu phi VCX'!$AE$8:$AE$33,MATCH(E330,'[1]Bieu phi VCX'!$A$8:$A$33,0),0),0)</f>
        <v>0.0025</v>
      </c>
      <c r="AL330" s="22" t="n">
        <f aca="false">IF(X330="Y",IF(AB330&lt;120,IF(OR(E330='[1]Bieu phi VCX'!$A$24,E330='[1]Bieu phi VCX'!$A$25,E330='[1]Bieu phi VCX'!$A$27),0.2%,IF(OR(AND(OR(H330="SEDAN",H330="HATCHBACK"),J330&gt;[1]Parameters!$AB$2),AND(OR(H330="SEDAN",H330="HATCHBACK"),I330="GERMANY")),INDEX('[1]Bieu phi VCX'!$AF$8:$AF$33,MATCH(E330,'[1]Bieu phi VCX'!$A$8:$A$33,0),0),INDEX('[1]Bieu phi VCX'!$AG$8:$AG$33,MATCH(E330,'[1]Bieu phi VCX'!$A$8:$A$33,0),0))),INDEX('[1]Bieu phi VCX'!$AH$8:$AH$33,MATCH(E330,'[1]Bieu phi VCX'!$A$8:$A$33,0),0)),0)</f>
        <v>0.0015</v>
      </c>
      <c r="AM330" s="22" t="n">
        <f aca="false">IF(Y330="Y",IF(P330-O330&gt;[1]Parameters!$AC$2,1.5%*15/365,1.5%*(P330-O330)/365),0)</f>
        <v>0.000616438356164384</v>
      </c>
      <c r="AN330" s="24" t="n">
        <f aca="false">IF(Z330="Y",[1]Parameters!$AD$2,0)</f>
        <v>0.003</v>
      </c>
      <c r="AO330" s="45" t="n">
        <f aca="false">IF(P330&lt;=AA330,VLOOKUP(DATEDIF(O330,P330,"m"),[1]Parameters!$L$2:$M$6,2,1),(DATEDIF(O330,P330,"m")+1)/12)</f>
        <v>1</v>
      </c>
      <c r="AP330" s="46" t="n">
        <f aca="false">(AJ330*(SUM(AD330,AE330,AF330,AH330,AI330,AK330,AL330,AN330)*K330+AG330)+AM330*K330)*AO330</f>
        <v>33546575.3424658</v>
      </c>
      <c r="AQ330" s="27" t="s">
        <v>607</v>
      </c>
      <c r="AMJ330" s="0"/>
    </row>
    <row r="331" s="41" customFormat="true" ht="13.8" hidden="false" customHeight="false" outlineLevel="0" collapsed="false">
      <c r="A331" s="38"/>
      <c r="B331" s="38" t="s">
        <v>611</v>
      </c>
      <c r="C331" s="0" t="s">
        <v>520</v>
      </c>
      <c r="D331" s="38" t="s">
        <v>544</v>
      </c>
      <c r="E331" s="39" t="s">
        <v>637</v>
      </c>
      <c r="F331" s="40" t="n">
        <v>0</v>
      </c>
      <c r="G331" s="18" t="s">
        <v>602</v>
      </c>
      <c r="H331" s="39" t="s">
        <v>157</v>
      </c>
      <c r="I331" s="39" t="s">
        <v>604</v>
      </c>
      <c r="J331" s="40" t="n">
        <v>600000000</v>
      </c>
      <c r="K331" s="40" t="n">
        <v>400000000</v>
      </c>
      <c r="L331" s="41" t="n">
        <v>2005</v>
      </c>
      <c r="M331" s="42" t="n">
        <v>38353</v>
      </c>
      <c r="N331" s="42" t="n">
        <v>43831</v>
      </c>
      <c r="O331" s="42" t="n">
        <v>43831</v>
      </c>
      <c r="P331" s="42" t="n">
        <v>44196</v>
      </c>
      <c r="Q331" s="43" t="s">
        <v>605</v>
      </c>
      <c r="R331" s="43" t="s">
        <v>605</v>
      </c>
      <c r="S331" s="40" t="n">
        <v>9000000</v>
      </c>
      <c r="T331" s="43" t="s">
        <v>605</v>
      </c>
      <c r="U331" s="43" t="s">
        <v>605</v>
      </c>
      <c r="V331" s="43" t="s">
        <v>605</v>
      </c>
      <c r="W331" s="43" t="s">
        <v>605</v>
      </c>
      <c r="X331" s="43" t="s">
        <v>605</v>
      </c>
      <c r="Y331" s="43" t="s">
        <v>605</v>
      </c>
      <c r="Z331" s="43" t="s">
        <v>605</v>
      </c>
      <c r="AA331" s="42" t="n">
        <f aca="false">DATE(YEAR(O331)+1,MONTH(O331),DAY(O331))</f>
        <v>44197</v>
      </c>
      <c r="AB331" s="41" t="n">
        <f aca="false">IF(G331="Trong nước", DATEDIF(DATE(YEAR(M331),MONTH(M331),1),DATE(YEAR(N331),MONTH(N331),1),"m"), DATEDIF(DATE(L331,1,1),DATE(YEAR(N331),MONTH(N331),1),"m"))</f>
        <v>180</v>
      </c>
      <c r="AC331" s="41" t="str">
        <f aca="false">VLOOKUP(AB331,[1]Parameters!$A$2:$B$7,2,1)</f>
        <v>&gt;=180</v>
      </c>
      <c r="AD331" s="22" t="n">
        <f aca="false">IF(J331&lt;=[1]Parameters!$Y$2,INDEX('[1]Bieu phi VCX'!$D$8:$N$33,MATCH(E331,'[1]Bieu phi VCX'!$A$8:$A$33,0),MATCH(AC331,'[1]Bieu phi VCX'!$D$7:$I$7,)),INDEX('[1]Bieu phi VCX'!$J$8:$O$33,MATCH(E331,'[1]Bieu phi VCX'!$A$8:$A$33,0),MATCH(AC331,'[1]Bieu phi VCX'!$J$7:$O$7,)))</f>
        <v>0.025</v>
      </c>
      <c r="AE331" s="22" t="n">
        <f aca="false">IF(Q331="Y",[1]Parameters!$Z$2,0)</f>
        <v>0.0005</v>
      </c>
      <c r="AF331" s="44" t="n">
        <f aca="false">IF(R331="Y", INDEX('[1]Bieu phi VCX'!$R$8:$W$33,MATCH(E331,'[1]Bieu phi VCX'!$A$8:$A$33,0),MATCH(AC331,'[1]Bieu phi VCX'!$R$7:$W$7,0)), 0)</f>
        <v>0.005</v>
      </c>
      <c r="AG331" s="40" t="n">
        <f aca="false">VLOOKUP(S331,[1]Parameters!$F$2:$G$5,2,0)</f>
        <v>1400000</v>
      </c>
      <c r="AH331" s="44" t="n">
        <f aca="false">IF(T331="Y", INDEX('[1]Bieu phi VCX'!$X$8:$AC$33,MATCH(E331,'[1]Bieu phi VCX'!$A$8:$A$33,0),MATCH(AC331,'[1]Bieu phi VCX'!$X$7:$AC$7,0)),0)</f>
        <v>0.004</v>
      </c>
      <c r="AI331" s="23" t="n">
        <f aca="false">IF(U331="Y",INDEX('[1]Bieu phi VCX'!$AJ$8:$AL$33,MATCH(E331,'[1]Bieu phi VCX'!$A$8:$A$33,0),MATCH(VLOOKUP(F331,[1]Parameters!$I$2:$J$4,2),'[1]Bieu phi VCX'!$AJ$7:$AL$7,0))-AD331, 0)</f>
        <v>0.015</v>
      </c>
      <c r="AJ331" s="0" t="n">
        <f aca="false">IF(V331="Y",[1]Parameters!$AA$2,1)</f>
        <v>1.5</v>
      </c>
      <c r="AK331" s="44" t="n">
        <f aca="false">IF(W331="Y", INDEX('[1]Bieu phi VCX'!$AE$8:$AE$33,MATCH(E331,'[1]Bieu phi VCX'!$A$8:$A$33,0),0),0)</f>
        <v>0.0025</v>
      </c>
      <c r="AL331" s="22" t="n">
        <f aca="false">IF(X331="Y",IF(AB331&lt;120,IF(OR(E331='[1]Bieu phi VCX'!$A$24,E331='[1]Bieu phi VCX'!$A$25,E331='[1]Bieu phi VCX'!$A$27),0.2%,IF(OR(AND(OR(H331="SEDAN",H331="HATCHBACK"),J331&gt;[1]Parameters!$AB$2),AND(OR(H331="SEDAN",H331="HATCHBACK"),I331="GERMANY")),INDEX('[1]Bieu phi VCX'!$AF$8:$AF$33,MATCH(E331,'[1]Bieu phi VCX'!$A$8:$A$33,0),0),INDEX('[1]Bieu phi VCX'!$AG$8:$AG$33,MATCH(E331,'[1]Bieu phi VCX'!$A$8:$A$33,0),0))),INDEX('[1]Bieu phi VCX'!$AH$8:$AH$33,MATCH(E331,'[1]Bieu phi VCX'!$A$8:$A$33,0),0)),0)</f>
        <v>0.0015</v>
      </c>
      <c r="AM331" s="22" t="n">
        <f aca="false">IF(Y331="Y",IF(P331-O331&gt;[1]Parameters!$AC$2,1.5%*15/365,1.5%*(P331-O331)/365),0)</f>
        <v>0.000616438356164384</v>
      </c>
      <c r="AN331" s="24" t="n">
        <f aca="false">IF(Z331="Y",[1]Parameters!$AD$2,0)</f>
        <v>0.003</v>
      </c>
      <c r="AO331" s="45" t="n">
        <f aca="false">IF(P331&lt;=AA331,VLOOKUP(DATEDIF(O331,P331,"m"),[1]Parameters!$L$2:$M$6,2,1),(DATEDIF(O331,P331,"m")+1)/12)</f>
        <v>1</v>
      </c>
      <c r="AP331" s="46" t="n">
        <f aca="false">(AJ331*(SUM(AD331,AE331,AF331,AH331,AI331,AK331,AL331,AN331)*K331+AG331)+AM331*K331)*AO331</f>
        <v>36246575.3424658</v>
      </c>
      <c r="AQ331" s="27" t="s">
        <v>607</v>
      </c>
      <c r="AMJ331" s="0"/>
    </row>
    <row r="332" customFormat="false" ht="13.8" hidden="false" customHeight="false" outlineLevel="0" collapsed="false">
      <c r="A332" s="17" t="s">
        <v>599</v>
      </c>
      <c r="B332" s="17" t="s">
        <v>600</v>
      </c>
      <c r="C332" s="0" t="s">
        <v>520</v>
      </c>
      <c r="D332" s="17" t="s">
        <v>531</v>
      </c>
      <c r="E332" s="18" t="s">
        <v>638</v>
      </c>
      <c r="F332" s="19" t="n">
        <v>0</v>
      </c>
      <c r="G332" s="18" t="s">
        <v>602</v>
      </c>
      <c r="H332" s="18" t="s">
        <v>101</v>
      </c>
      <c r="I332" s="18" t="s">
        <v>604</v>
      </c>
      <c r="J332" s="19" t="n">
        <v>390000000</v>
      </c>
      <c r="K332" s="19" t="n">
        <v>100000000</v>
      </c>
      <c r="L332" s="0" t="n">
        <v>2020</v>
      </c>
      <c r="M332" s="20" t="n">
        <v>43831</v>
      </c>
      <c r="N332" s="20" t="n">
        <v>43831</v>
      </c>
      <c r="O332" s="20" t="n">
        <v>43831</v>
      </c>
      <c r="P332" s="20" t="n">
        <v>44196</v>
      </c>
      <c r="Q332" s="21" t="s">
        <v>605</v>
      </c>
      <c r="R332" s="21" t="s">
        <v>605</v>
      </c>
      <c r="S332" s="19" t="s">
        <v>606</v>
      </c>
      <c r="T332" s="21" t="s">
        <v>605</v>
      </c>
      <c r="U332" s="21" t="s">
        <v>605</v>
      </c>
      <c r="V332" s="21" t="s">
        <v>605</v>
      </c>
      <c r="W332" s="21" t="s">
        <v>605</v>
      </c>
      <c r="X332" s="21" t="s">
        <v>605</v>
      </c>
      <c r="Y332" s="21" t="s">
        <v>605</v>
      </c>
      <c r="Z332" s="21" t="s">
        <v>605</v>
      </c>
      <c r="AA332" s="20" t="n">
        <f aca="false">DATE(YEAR(O332)+1,MONTH(O332),DAY(O332))</f>
        <v>44197</v>
      </c>
      <c r="AB332" s="0" t="n">
        <f aca="false">IF(G332="Trong nước", DATEDIF(DATE(YEAR(M332),MONTH(M332),1),DATE(YEAR(N332),MONTH(N332),1),"m"), DATEDIF(DATE(L332,1,1),DATE(YEAR(N332),MONTH(N332),1),"m"))</f>
        <v>0</v>
      </c>
      <c r="AC332" s="0" t="str">
        <f aca="false">VLOOKUP(AB332,[1]Parameters!$A$2:$B$6,2,1)</f>
        <v>&lt;6</v>
      </c>
      <c r="AD332" s="22" t="n">
        <f aca="false">IF(J332&lt;=[1]Parameters!$Y$2,INDEX('[1]Bieu phi VCX'!$D$8:$N$33,MATCH(E332,'[1]Bieu phi VCX'!$A$8:$A$33,0),MATCH(AC332,'[1]Bieu phi VCX'!$D$7:$I$7,)),INDEX('[1]Bieu phi VCX'!$J$8:$O$33,MATCH(E332,'[1]Bieu phi VCX'!$A$8:$A$33,0),MATCH(AC332,'[1]Bieu phi VCX'!$J$7:$O$7,)))</f>
        <v>0.025</v>
      </c>
      <c r="AE332" s="22" t="n">
        <f aca="false">IF(Q332="Y",[1]Parameters!$Z$2,0)</f>
        <v>0.0005</v>
      </c>
      <c r="AF332" s="22" t="n">
        <f aca="false">IF(R332="Y", INDEX('[1]Bieu phi VCX'!$R$8:$W$33,MATCH(E332,'[1]Bieu phi VCX'!$A$8:$A$33,0),MATCH(AC332,'[1]Bieu phi VCX'!$R$7:$V$7,0)), 0)</f>
        <v>0</v>
      </c>
      <c r="AG332" s="19" t="n">
        <f aca="false">VLOOKUP(S332,[1]Parameters!$F$2:$G$5,2,0)</f>
        <v>0</v>
      </c>
      <c r="AH332" s="22" t="n">
        <f aca="false">IF(T332="Y", INDEX('[1]Bieu phi VCX'!$X$8:$AB$33,MATCH(E332,'[1]Bieu phi VCX'!$A$8:$A$33,0),MATCH(AC332,'[1]Bieu phi VCX'!$X$7:$AB$7,0)),0)</f>
        <v>0.001</v>
      </c>
      <c r="AI332" s="23" t="n">
        <f aca="false">IF(U332="Y",INDEX('[1]Bieu phi VCX'!$AJ$8:$AL$33,MATCH(E332,'[1]Bieu phi VCX'!$A$8:$A$33,0),MATCH(VLOOKUP(F332,[1]Parameters!$I$2:$J$4,2),'[1]Bieu phi VCX'!$AJ$7:$AL$7,0))-AD332, 0)</f>
        <v>0.025</v>
      </c>
      <c r="AJ332" s="0" t="n">
        <f aca="false">IF(V332="Y",[1]Parameters!$AA$2,1)</f>
        <v>1.5</v>
      </c>
      <c r="AK332" s="22" t="n">
        <f aca="false">IF(W332="Y", INDEX('[1]Bieu phi VCX'!$AE$8:$AE$33,MATCH(E332,'[1]Bieu phi VCX'!$A$8:$A$33,0),0),0)</f>
        <v>0.0025</v>
      </c>
      <c r="AL332" s="22" t="n">
        <f aca="false">IF(X332="Y",IF(AB332&lt;120,IF(OR(E332='[1]Bieu phi VCX'!$A$24,E332='[1]Bieu phi VCX'!$A$25,E332='[1]Bieu phi VCX'!$A$27),0.2%,IF(OR(AND(OR(H332="SEDAN",H332="HATCHBACK"),J332&gt;[1]Parameters!$AB$2),AND(OR(H332="SEDAN",H332="HATCHBACK"),I332="GERMANY")),INDEX('[1]Bieu phi VCX'!$AF$8:$AF$33,MATCH(E332,'[1]Bieu phi VCX'!$A$8:$A$33,0),0),INDEX('[1]Bieu phi VCX'!$AG$8:$AG$33,MATCH(E332,'[1]Bieu phi VCX'!$A$8:$A$33,0),0))),INDEX('[1]Bieu phi VCX'!$AH$8:$AH$33,MATCH(E332,'[1]Bieu phi VCX'!$A$8:$A$33,0),0)),0)</f>
        <v>0.0005</v>
      </c>
      <c r="AM332" s="22" t="n">
        <f aca="false">IF(Y332="Y",IF(P332-O332&gt;[1]Parameters!$AC$2,1.5%*15/365,1.5%*(P332-O332)/365),0)</f>
        <v>0.000616438356164384</v>
      </c>
      <c r="AN332" s="24" t="n">
        <f aca="false">IF(Z332="Y",[1]Parameters!$AD$2,0)</f>
        <v>0.003</v>
      </c>
      <c r="AO332" s="25" t="n">
        <f aca="false">IF(P332&lt;=AA332,VLOOKUP(DATEDIF(O332,P332,"m"),[1]Parameters!$L$2:$M$6,2,1),(DATEDIF(O332,P332,"m")+1)/12)</f>
        <v>1</v>
      </c>
      <c r="AP332" s="26" t="n">
        <f aca="false">(AJ332*(SUM(AD332,AE332,AF332,AH332,AI332,AK332,AL332,AN332)*K332+AG332)+AM332*K332)*AO332</f>
        <v>8686643.83561644</v>
      </c>
      <c r="AQ332" s="27" t="s">
        <v>607</v>
      </c>
    </row>
    <row r="333" customFormat="false" ht="13.8" hidden="false" customHeight="false" outlineLevel="0" collapsed="false">
      <c r="A333" s="17"/>
      <c r="B333" s="17" t="s">
        <v>608</v>
      </c>
      <c r="C333" s="0" t="s">
        <v>520</v>
      </c>
      <c r="D333" s="17" t="s">
        <v>531</v>
      </c>
      <c r="E333" s="18" t="s">
        <v>638</v>
      </c>
      <c r="F333" s="19" t="n">
        <v>0</v>
      </c>
      <c r="G333" s="18" t="s">
        <v>602</v>
      </c>
      <c r="H333" s="18" t="s">
        <v>101</v>
      </c>
      <c r="I333" s="18" t="s">
        <v>604</v>
      </c>
      <c r="J333" s="19" t="n">
        <v>390000000</v>
      </c>
      <c r="K333" s="19" t="n">
        <v>100000000</v>
      </c>
      <c r="L333" s="0" t="n">
        <v>2017</v>
      </c>
      <c r="M333" s="20" t="n">
        <v>42736</v>
      </c>
      <c r="N333" s="20" t="n">
        <v>43831</v>
      </c>
      <c r="O333" s="20" t="n">
        <v>43831</v>
      </c>
      <c r="P333" s="20" t="n">
        <v>44196</v>
      </c>
      <c r="Q333" s="21" t="s">
        <v>605</v>
      </c>
      <c r="R333" s="21" t="s">
        <v>605</v>
      </c>
      <c r="S333" s="19" t="s">
        <v>606</v>
      </c>
      <c r="T333" s="21" t="s">
        <v>605</v>
      </c>
      <c r="U333" s="21" t="s">
        <v>605</v>
      </c>
      <c r="V333" s="21" t="s">
        <v>605</v>
      </c>
      <c r="W333" s="21" t="s">
        <v>605</v>
      </c>
      <c r="X333" s="21" t="s">
        <v>605</v>
      </c>
      <c r="Y333" s="21" t="s">
        <v>605</v>
      </c>
      <c r="Z333" s="21" t="s">
        <v>605</v>
      </c>
      <c r="AA333" s="20" t="n">
        <f aca="false">DATE(YEAR(O333)+1,MONTH(O333),DAY(O333))</f>
        <v>44197</v>
      </c>
      <c r="AB333" s="0" t="n">
        <f aca="false">IF(G333="Trong nước", DATEDIF(DATE(YEAR(M333),MONTH(M333),1),DATE(YEAR(N333),MONTH(N333),1),"m"), DATEDIF(DATE(L333,1,1),DATE(YEAR(N333),MONTH(N333),1),"m"))</f>
        <v>36</v>
      </c>
      <c r="AC333" s="0" t="str">
        <f aca="false">VLOOKUP(AB333,[1]Parameters!$A$2:$B$6,2,1)</f>
        <v>36-72</v>
      </c>
      <c r="AD333" s="22" t="n">
        <f aca="false">IF(J333&lt;=[1]Parameters!$Y$2,INDEX('[1]Bieu phi VCX'!$D$8:$N$33,MATCH(E333,'[1]Bieu phi VCX'!$A$8:$A$33,0),MATCH(AC333,'[1]Bieu phi VCX'!$D$7:$I$7,)),INDEX('[1]Bieu phi VCX'!$J$8:$O$33,MATCH(E333,'[1]Bieu phi VCX'!$A$8:$A$33,0),MATCH(AC333,'[1]Bieu phi VCX'!$J$7:$O$7,)))</f>
        <v>0.028</v>
      </c>
      <c r="AE333" s="22" t="n">
        <f aca="false">IF(Q333="Y",[1]Parameters!$Z$2,0)</f>
        <v>0.0005</v>
      </c>
      <c r="AF333" s="22" t="n">
        <f aca="false">IF(R333="Y", INDEX('[1]Bieu phi VCX'!$R$8:$W$33,MATCH(E333,'[1]Bieu phi VCX'!$A$8:$A$33,0),MATCH(AC333,'[1]Bieu phi VCX'!$R$7:$V$7,0)), 0)</f>
        <v>0.0015</v>
      </c>
      <c r="AG333" s="19" t="n">
        <f aca="false">VLOOKUP(S333,[1]Parameters!$F$2:$G$5,2,0)</f>
        <v>0</v>
      </c>
      <c r="AH333" s="22" t="n">
        <f aca="false">IF(T333="Y", INDEX('[1]Bieu phi VCX'!$X$8:$AB$33,MATCH(E333,'[1]Bieu phi VCX'!$A$8:$A$33,0),MATCH(AC333,'[1]Bieu phi VCX'!$X$7:$AB$7,0)),0)</f>
        <v>0.0015</v>
      </c>
      <c r="AI333" s="23" t="n">
        <f aca="false">IF(U333="Y",INDEX('[1]Bieu phi VCX'!$AJ$8:$AL$33,MATCH(E333,'[1]Bieu phi VCX'!$A$8:$A$33,0),MATCH(VLOOKUP(F333,[1]Parameters!$I$2:$J$4,2),'[1]Bieu phi VCX'!$AJ$7:$AL$7,0))-AD333, 0)</f>
        <v>0.022</v>
      </c>
      <c r="AJ333" s="0" t="n">
        <f aca="false">IF(V333="Y",[1]Parameters!$AA$2,1)</f>
        <v>1.5</v>
      </c>
      <c r="AK333" s="22" t="n">
        <f aca="false">IF(W333="Y", INDEX('[1]Bieu phi VCX'!$AE$8:$AE$33,MATCH(E333,'[1]Bieu phi VCX'!$A$8:$A$33,0),0),0)</f>
        <v>0.0025</v>
      </c>
      <c r="AL333" s="22" t="n">
        <f aca="false">IF(X333="Y",IF(AB333&lt;120,IF(OR(E333='[1]Bieu phi VCX'!$A$24,E333='[1]Bieu phi VCX'!$A$25,E333='[1]Bieu phi VCX'!$A$27),0.2%,IF(OR(AND(OR(H333="SEDAN",H333="HATCHBACK"),J333&gt;[1]Parameters!$AB$2),AND(OR(H333="SEDAN",H333="HATCHBACK"),I333="GERMANY")),INDEX('[1]Bieu phi VCX'!$AF$8:$AF$33,MATCH(E333,'[1]Bieu phi VCX'!$A$8:$A$33,0),0),INDEX('[1]Bieu phi VCX'!$AG$8:$AG$33,MATCH(E333,'[1]Bieu phi VCX'!$A$8:$A$33,0),0))),INDEX('[1]Bieu phi VCX'!$AH$8:$AH$33,MATCH(E333,'[1]Bieu phi VCX'!$A$8:$A$33,0),0)),0)</f>
        <v>0.0005</v>
      </c>
      <c r="AM333" s="22" t="n">
        <f aca="false">IF(Y333="Y",IF(P333-O333&gt;[1]Parameters!$AC$2,1.5%*15/365,1.5%*(P333-O333)/365),0)</f>
        <v>0.000616438356164384</v>
      </c>
      <c r="AN333" s="24" t="n">
        <f aca="false">IF(Z333="Y",[1]Parameters!$AD$2,0)</f>
        <v>0.003</v>
      </c>
      <c r="AO333" s="25" t="n">
        <f aca="false">IF(P333&lt;=AA333,VLOOKUP(DATEDIF(O333,P333,"m"),[1]Parameters!$L$2:$M$6,2,1),(DATEDIF(O333,P333,"m")+1)/12)</f>
        <v>1</v>
      </c>
      <c r="AP333" s="26" t="n">
        <f aca="false">(AJ333*(SUM(AD333,AE333,AF333,AH333,AI333,AK333,AL333,AN333)*K333+AG333)+AM333*K333)*AO333</f>
        <v>8986643.83561644</v>
      </c>
      <c r="AQ333" s="27" t="s">
        <v>607</v>
      </c>
    </row>
    <row r="334" customFormat="false" ht="13.8" hidden="false" customHeight="false" outlineLevel="0" collapsed="false">
      <c r="A334" s="17"/>
      <c r="B334" s="17" t="s">
        <v>609</v>
      </c>
      <c r="C334" s="0" t="s">
        <v>520</v>
      </c>
      <c r="D334" s="17" t="s">
        <v>531</v>
      </c>
      <c r="E334" s="18" t="s">
        <v>638</v>
      </c>
      <c r="F334" s="19" t="n">
        <v>0</v>
      </c>
      <c r="G334" s="18" t="s">
        <v>602</v>
      </c>
      <c r="H334" s="18" t="s">
        <v>101</v>
      </c>
      <c r="I334" s="18" t="s">
        <v>604</v>
      </c>
      <c r="J334" s="19" t="n">
        <v>390000000</v>
      </c>
      <c r="K334" s="19" t="n">
        <v>100000000</v>
      </c>
      <c r="L334" s="0" t="n">
        <v>2014</v>
      </c>
      <c r="M334" s="20" t="n">
        <v>41640</v>
      </c>
      <c r="N334" s="20" t="n">
        <v>43831</v>
      </c>
      <c r="O334" s="20" t="n">
        <v>43831</v>
      </c>
      <c r="P334" s="20" t="n">
        <v>44196</v>
      </c>
      <c r="Q334" s="21" t="s">
        <v>605</v>
      </c>
      <c r="R334" s="21" t="s">
        <v>605</v>
      </c>
      <c r="S334" s="19" t="s">
        <v>606</v>
      </c>
      <c r="T334" s="21" t="s">
        <v>605</v>
      </c>
      <c r="U334" s="21" t="s">
        <v>605</v>
      </c>
      <c r="V334" s="21" t="s">
        <v>605</v>
      </c>
      <c r="W334" s="21" t="s">
        <v>605</v>
      </c>
      <c r="X334" s="21" t="s">
        <v>605</v>
      </c>
      <c r="Y334" s="21" t="s">
        <v>605</v>
      </c>
      <c r="Z334" s="21" t="s">
        <v>605</v>
      </c>
      <c r="AA334" s="20" t="n">
        <f aca="false">DATE(YEAR(O334)+1,MONTH(O334),DAY(O334))</f>
        <v>44197</v>
      </c>
      <c r="AB334" s="0" t="n">
        <f aca="false">IF(G334="Trong nước", DATEDIF(DATE(YEAR(M334),MONTH(M334),1),DATE(YEAR(N334),MONTH(N334),1),"m"), DATEDIF(DATE(L334,1,1),DATE(YEAR(N334),MONTH(N334),1),"m"))</f>
        <v>72</v>
      </c>
      <c r="AC334" s="0" t="str">
        <f aca="false">VLOOKUP(AB334,[1]Parameters!$A$2:$B$6,2,1)</f>
        <v>72-120</v>
      </c>
      <c r="AD334" s="22" t="n">
        <f aca="false">IF(J334&lt;=[1]Parameters!$Y$2,INDEX('[1]Bieu phi VCX'!$D$8:$N$33,MATCH(E334,'[1]Bieu phi VCX'!$A$8:$A$33,0),MATCH(AC334,'[1]Bieu phi VCX'!$D$7:$I$7,)),INDEX('[1]Bieu phi VCX'!$J$8:$O$33,MATCH(E334,'[1]Bieu phi VCX'!$A$8:$A$33,0),MATCH(AC334,'[1]Bieu phi VCX'!$J$7:$O$7,)))</f>
        <v>0.045</v>
      </c>
      <c r="AE334" s="22" t="n">
        <f aca="false">IF(Q334="Y",[1]Parameters!$Z$2,0)</f>
        <v>0.0005</v>
      </c>
      <c r="AF334" s="22" t="n">
        <f aca="false">IF(R334="Y", INDEX('[1]Bieu phi VCX'!$R$8:$W$33,MATCH(E334,'[1]Bieu phi VCX'!$A$8:$A$33,0),MATCH(AC334,'[1]Bieu phi VCX'!$R$7:$V$7,0)), 0)</f>
        <v>0.0025</v>
      </c>
      <c r="AG334" s="19" t="n">
        <f aca="false">VLOOKUP(S334,[1]Parameters!$F$2:$G$5,2,0)</f>
        <v>0</v>
      </c>
      <c r="AH334" s="22" t="n">
        <f aca="false">IF(T334="Y", INDEX('[1]Bieu phi VCX'!$X$8:$AB$33,MATCH(E334,'[1]Bieu phi VCX'!$A$8:$A$33,0),MATCH(AC334,'[1]Bieu phi VCX'!$X$7:$AB$7,0)),0)</f>
        <v>0.0025</v>
      </c>
      <c r="AI334" s="23" t="n">
        <f aca="false">IF(U334="Y",INDEX('[1]Bieu phi VCX'!$AJ$8:$AL$33,MATCH(E334,'[1]Bieu phi VCX'!$A$8:$A$33,0),MATCH(VLOOKUP(F334,[1]Parameters!$I$2:$J$4,2),'[1]Bieu phi VCX'!$AJ$7:$AL$7,0))-AD334, 0)</f>
        <v>0.005</v>
      </c>
      <c r="AJ334" s="0" t="n">
        <f aca="false">IF(V334="Y",[1]Parameters!$AA$2,1)</f>
        <v>1.5</v>
      </c>
      <c r="AK334" s="22" t="n">
        <f aca="false">IF(W334="Y", INDEX('[1]Bieu phi VCX'!$AE$8:$AE$33,MATCH(E334,'[1]Bieu phi VCX'!$A$8:$A$33,0),0),0)</f>
        <v>0.0025</v>
      </c>
      <c r="AL334" s="22" t="n">
        <f aca="false">IF(X334="Y",IF(AB334&lt;120,IF(OR(E334='[1]Bieu phi VCX'!$A$24,E334='[1]Bieu phi VCX'!$A$25,E334='[1]Bieu phi VCX'!$A$27),0.2%,IF(OR(AND(OR(H334="SEDAN",H334="HATCHBACK"),J334&gt;[1]Parameters!$AB$2),AND(OR(H334="SEDAN",H334="HATCHBACK"),I334="GERMANY")),INDEX('[1]Bieu phi VCX'!$AF$8:$AF$33,MATCH(E334,'[1]Bieu phi VCX'!$A$8:$A$33,0),0),INDEX('[1]Bieu phi VCX'!$AG$8:$AG$33,MATCH(E334,'[1]Bieu phi VCX'!$A$8:$A$33,0),0))),INDEX('[1]Bieu phi VCX'!$AH$8:$AH$33,MATCH(E334,'[1]Bieu phi VCX'!$A$8:$A$33,0),0)),0)</f>
        <v>0.0005</v>
      </c>
      <c r="AM334" s="22" t="n">
        <f aca="false">IF(Y334="Y",IF(P334-O334&gt;[1]Parameters!$AC$2,1.5%*15/365,1.5%*(P334-O334)/365),0)</f>
        <v>0.000616438356164384</v>
      </c>
      <c r="AN334" s="24" t="n">
        <f aca="false">IF(Z334="Y",[1]Parameters!$AD$2,0)</f>
        <v>0.003</v>
      </c>
      <c r="AO334" s="25" t="n">
        <f aca="false">IF(P334&lt;=AA334,VLOOKUP(DATEDIF(O334,P334,"m"),[1]Parameters!$L$2:$M$6,2,1),(DATEDIF(O334,P334,"m")+1)/12)</f>
        <v>1</v>
      </c>
      <c r="AP334" s="26" t="n">
        <f aca="false">(AJ334*(SUM(AD334,AE334,AF334,AH334,AI334,AK334,AL334,AN334)*K334+AG334)+AM334*K334)*AO334</f>
        <v>9286643.83561644</v>
      </c>
      <c r="AQ334" s="27" t="s">
        <v>607</v>
      </c>
    </row>
    <row r="335" customFormat="false" ht="13.8" hidden="false" customHeight="false" outlineLevel="0" collapsed="false">
      <c r="A335" s="17"/>
      <c r="B335" s="17" t="s">
        <v>610</v>
      </c>
      <c r="C335" s="0" t="s">
        <v>520</v>
      </c>
      <c r="D335" s="17" t="s">
        <v>531</v>
      </c>
      <c r="E335" s="18" t="s">
        <v>638</v>
      </c>
      <c r="F335" s="19" t="n">
        <v>0</v>
      </c>
      <c r="G335" s="18" t="s">
        <v>602</v>
      </c>
      <c r="H335" s="18" t="s">
        <v>101</v>
      </c>
      <c r="I335" s="18" t="s">
        <v>604</v>
      </c>
      <c r="J335" s="19" t="n">
        <v>390000000</v>
      </c>
      <c r="K335" s="19" t="n">
        <v>100000000</v>
      </c>
      <c r="L335" s="0" t="n">
        <v>2010</v>
      </c>
      <c r="M335" s="20" t="n">
        <v>40179</v>
      </c>
      <c r="N335" s="20" t="n">
        <v>43831</v>
      </c>
      <c r="O335" s="20" t="n">
        <v>43831</v>
      </c>
      <c r="P335" s="20" t="n">
        <v>44196</v>
      </c>
      <c r="Q335" s="21" t="s">
        <v>605</v>
      </c>
      <c r="R335" s="21" t="s">
        <v>605</v>
      </c>
      <c r="S335" s="19" t="s">
        <v>606</v>
      </c>
      <c r="T335" s="21" t="s">
        <v>605</v>
      </c>
      <c r="U335" s="21" t="s">
        <v>605</v>
      </c>
      <c r="V335" s="21" t="s">
        <v>605</v>
      </c>
      <c r="W335" s="21" t="s">
        <v>605</v>
      </c>
      <c r="X335" s="21" t="s">
        <v>605</v>
      </c>
      <c r="Y335" s="21" t="s">
        <v>605</v>
      </c>
      <c r="Z335" s="21" t="s">
        <v>605</v>
      </c>
      <c r="AA335" s="20" t="n">
        <f aca="false">DATE(YEAR(O335)+1,MONTH(O335),DAY(O335))</f>
        <v>44197</v>
      </c>
      <c r="AB335" s="0" t="n">
        <f aca="false">IF(G335="Trong nước", DATEDIF(DATE(YEAR(M335),MONTH(M335),1),DATE(YEAR(N335),MONTH(N335),1),"m"), DATEDIF(DATE(L335,1,1),DATE(YEAR(N335),MONTH(N335),1),"m"))</f>
        <v>120</v>
      </c>
      <c r="AC335" s="0" t="str">
        <f aca="false">VLOOKUP(AB335,[1]Parameters!$A$2:$B$6,2,1)</f>
        <v>&gt;=120</v>
      </c>
      <c r="AD335" s="22" t="n">
        <f aca="false">IF(J335&lt;=[1]Parameters!$Y$2,INDEX('[1]Bieu phi VCX'!$D$8:$N$33,MATCH(E335,'[1]Bieu phi VCX'!$A$8:$A$33,0),MATCH(AC335,'[1]Bieu phi VCX'!$D$7:$I$7,)),INDEX('[1]Bieu phi VCX'!$J$8:$O$33,MATCH(E335,'[1]Bieu phi VCX'!$A$8:$A$33,0),MATCH(AC335,'[1]Bieu phi VCX'!$J$7:$O$7,)))</f>
        <v>0.05</v>
      </c>
      <c r="AE335" s="22" t="n">
        <f aca="false">IF(Q335="Y",[1]Parameters!$Z$2,0)</f>
        <v>0.0005</v>
      </c>
      <c r="AF335" s="22" t="n">
        <f aca="false">IF(R335="Y", INDEX('[1]Bieu phi VCX'!$R$8:$W$33,MATCH(E335,'[1]Bieu phi VCX'!$A$8:$A$33,0),MATCH(AC335,'[1]Bieu phi VCX'!$R$7:$V$7,0)), 0)</f>
        <v>0.0035</v>
      </c>
      <c r="AG335" s="19" t="n">
        <f aca="false">VLOOKUP(S335,[1]Parameters!$F$2:$G$5,2,0)</f>
        <v>0</v>
      </c>
      <c r="AH335" s="22" t="n">
        <f aca="false">IF(T335="Y", INDEX('[1]Bieu phi VCX'!$X$8:$AB$33,MATCH(E335,'[1]Bieu phi VCX'!$A$8:$A$33,0),MATCH(AC335,'[1]Bieu phi VCX'!$X$7:$AB$7,0)),0)</f>
        <v>0.0035</v>
      </c>
      <c r="AI335" s="23" t="n">
        <f aca="false">IF(U335="Y",INDEX('[1]Bieu phi VCX'!$AJ$8:$AL$33,MATCH(E335,'[1]Bieu phi VCX'!$A$8:$A$33,0),MATCH(VLOOKUP(F335,[1]Parameters!$I$2:$J$4,2),'[1]Bieu phi VCX'!$AJ$7:$AL$7,0))-AD335, 0)</f>
        <v>0</v>
      </c>
      <c r="AJ335" s="0" t="n">
        <f aca="false">IF(V335="Y",[1]Parameters!$AA$2,1)</f>
        <v>1.5</v>
      </c>
      <c r="AK335" s="22" t="n">
        <f aca="false">IF(W335="Y", INDEX('[1]Bieu phi VCX'!$AE$8:$AE$33,MATCH(E335,'[1]Bieu phi VCX'!$A$8:$A$33,0),0),0)</f>
        <v>0.0025</v>
      </c>
      <c r="AL335" s="22" t="n">
        <f aca="false">IF(X335="Y",IF(AB335&lt;120,IF(OR(E335='[1]Bieu phi VCX'!$A$24,E335='[1]Bieu phi VCX'!$A$25,E335='[1]Bieu phi VCX'!$A$27),0.2%,IF(OR(AND(OR(H335="SEDAN",H335="HATCHBACK"),J335&gt;[1]Parameters!$AB$2),AND(OR(H335="SEDAN",H335="HATCHBACK"),I335="GERMANY")),INDEX('[1]Bieu phi VCX'!$AF$8:$AF$33,MATCH(E335,'[1]Bieu phi VCX'!$A$8:$A$33,0),0),INDEX('[1]Bieu phi VCX'!$AG$8:$AG$33,MATCH(E335,'[1]Bieu phi VCX'!$A$8:$A$33,0),0))),INDEX('[1]Bieu phi VCX'!$AH$8:$AH$33,MATCH(E335,'[1]Bieu phi VCX'!$A$8:$A$33,0),0)),0)</f>
        <v>0.0015</v>
      </c>
      <c r="AM335" s="22" t="n">
        <f aca="false">IF(Y335="Y",IF(P335-O335&gt;[1]Parameters!$AC$2,1.5%*15/365,1.5%*(P335-O335)/365),0)</f>
        <v>0.000616438356164384</v>
      </c>
      <c r="AN335" s="24" t="n">
        <f aca="false">IF(Z335="Y",[1]Parameters!$AD$2,0)</f>
        <v>0.003</v>
      </c>
      <c r="AO335" s="25" t="n">
        <f aca="false">IF(P335&lt;=AA335,VLOOKUP(DATEDIF(O335,P335,"m"),[1]Parameters!$L$2:$M$6,2,1),(DATEDIF(O335,P335,"m")+1)/12)</f>
        <v>1</v>
      </c>
      <c r="AP335" s="26" t="n">
        <f aca="false">(AJ335*(SUM(AD335,AE335,AF335,AH335,AI335,AK335,AL335,AN335)*K335+AG335)+AM335*K335)*AO335</f>
        <v>9736643.83561644</v>
      </c>
      <c r="AQ335" s="27" t="s">
        <v>607</v>
      </c>
    </row>
    <row r="336" customFormat="false" ht="13.8" hidden="false" customHeight="false" outlineLevel="0" collapsed="false">
      <c r="A336" s="17"/>
      <c r="B336" s="17" t="s">
        <v>611</v>
      </c>
      <c r="C336" s="0" t="s">
        <v>520</v>
      </c>
      <c r="D336" s="17" t="s">
        <v>531</v>
      </c>
      <c r="E336" s="18" t="s">
        <v>638</v>
      </c>
      <c r="F336" s="19" t="n">
        <v>0</v>
      </c>
      <c r="G336" s="18" t="s">
        <v>602</v>
      </c>
      <c r="H336" s="18" t="s">
        <v>101</v>
      </c>
      <c r="I336" s="18" t="s">
        <v>604</v>
      </c>
      <c r="J336" s="19" t="n">
        <v>390000000</v>
      </c>
      <c r="K336" s="19" t="n">
        <v>400000000</v>
      </c>
      <c r="L336" s="0" t="n">
        <v>2005</v>
      </c>
      <c r="M336" s="20" t="n">
        <v>38353</v>
      </c>
      <c r="N336" s="20" t="n">
        <v>43831</v>
      </c>
      <c r="O336" s="20" t="n">
        <v>43831</v>
      </c>
      <c r="P336" s="20" t="n">
        <v>44196</v>
      </c>
      <c r="Q336" s="21" t="s">
        <v>605</v>
      </c>
      <c r="R336" s="21" t="s">
        <v>605</v>
      </c>
      <c r="S336" s="19" t="n">
        <v>9000000</v>
      </c>
      <c r="T336" s="21" t="s">
        <v>605</v>
      </c>
      <c r="U336" s="21" t="s">
        <v>605</v>
      </c>
      <c r="V336" s="21" t="s">
        <v>605</v>
      </c>
      <c r="W336" s="21" t="s">
        <v>605</v>
      </c>
      <c r="X336" s="21" t="s">
        <v>605</v>
      </c>
      <c r="Y336" s="21" t="s">
        <v>605</v>
      </c>
      <c r="Z336" s="21" t="s">
        <v>605</v>
      </c>
      <c r="AA336" s="20" t="n">
        <f aca="false">DATE(YEAR(O336)+1,MONTH(O336),DAY(O336))</f>
        <v>44197</v>
      </c>
      <c r="AB336" s="0" t="n">
        <f aca="false">IF(G336="Trong nước", DATEDIF(DATE(YEAR(M336),MONTH(M336),1),DATE(YEAR(N336),MONTH(N336),1),"m"), DATEDIF(DATE(L336,1,1),DATE(YEAR(N336),MONTH(N336),1),"m"))</f>
        <v>180</v>
      </c>
      <c r="AC336" s="0" t="str">
        <f aca="false">VLOOKUP(AB336,[1]Parameters!$A$2:$B$7,2,1)</f>
        <v>&gt;=180</v>
      </c>
      <c r="AD336" s="22" t="n">
        <f aca="false">IF(J336&lt;=[1]Parameters!$Y$2,INDEX('[1]Bieu phi VCX'!$D$8:$N$33,MATCH(E336,'[1]Bieu phi VCX'!$A$8:$A$33,0),MATCH(AC336,'[1]Bieu phi VCX'!$D$7:$I$7,)),INDEX('[1]Bieu phi VCX'!$J$8:$O$33,MATCH(E336,'[1]Bieu phi VCX'!$A$8:$A$33,0),MATCH(AC336,'[1]Bieu phi VCX'!$J$7:$O$7,)))</f>
        <v>0.05</v>
      </c>
      <c r="AE336" s="22" t="n">
        <f aca="false">IF(Q336="Y",[1]Parameters!$Z$2,0)</f>
        <v>0.0005</v>
      </c>
      <c r="AF336" s="22" t="n">
        <f aca="false">IF(R336="Y", INDEX('[1]Bieu phi VCX'!$R$8:$W$33,MATCH(E336,'[1]Bieu phi VCX'!$A$8:$A$33,0),MATCH(AC336,'[1]Bieu phi VCX'!$R$7:$W$7,0)), 0)</f>
        <v>0.0045</v>
      </c>
      <c r="AG336" s="19" t="n">
        <f aca="false">VLOOKUP(S336,[1]Parameters!$F$2:$G$5,2,0)</f>
        <v>1400000</v>
      </c>
      <c r="AH336" s="22" t="n">
        <f aca="false">IF(T336="Y", INDEX('[1]Bieu phi VCX'!$X$8:$AC$33,MATCH(E336,'[1]Bieu phi VCX'!$A$8:$A$33,0),MATCH(AC336,'[1]Bieu phi VCX'!$X$7:$AC$7,0)),0)</f>
        <v>0.0035</v>
      </c>
      <c r="AI336" s="23" t="n">
        <f aca="false">IF(U336="Y",INDEX('[1]Bieu phi VCX'!$AJ$8:$AL$33,MATCH(E336,'[1]Bieu phi VCX'!$A$8:$A$33,0),MATCH(VLOOKUP(F336,[1]Parameters!$I$2:$J$4,2),'[1]Bieu phi VCX'!$AJ$7:$AL$7,0))-AD336, 0)</f>
        <v>0</v>
      </c>
      <c r="AJ336" s="0" t="n">
        <f aca="false">IF(V336="Y",[1]Parameters!$AA$2,1)</f>
        <v>1.5</v>
      </c>
      <c r="AK336" s="22" t="n">
        <f aca="false">IF(W336="Y", INDEX('[1]Bieu phi VCX'!$AE$8:$AE$33,MATCH(E336,'[1]Bieu phi VCX'!$A$8:$A$33,0),0),0)</f>
        <v>0.0025</v>
      </c>
      <c r="AL336" s="22" t="n">
        <f aca="false">IF(X336="Y",IF(AB336&lt;120,IF(OR(E336='[1]Bieu phi VCX'!$A$24,E336='[1]Bieu phi VCX'!$A$25,E336='[1]Bieu phi VCX'!$A$27),0.2%,IF(OR(AND(OR(H336="SEDAN",H336="HATCHBACK"),J336&gt;[1]Parameters!$AB$2),AND(OR(H336="SEDAN",H336="HATCHBACK"),I336="GERMANY")),INDEX('[1]Bieu phi VCX'!$AF$8:$AF$33,MATCH(E336,'[1]Bieu phi VCX'!$A$8:$A$33,0),0),INDEX('[1]Bieu phi VCX'!$AG$8:$AG$33,MATCH(E336,'[1]Bieu phi VCX'!$A$8:$A$33,0),0))),INDEX('[1]Bieu phi VCX'!$AH$8:$AH$33,MATCH(E336,'[1]Bieu phi VCX'!$A$8:$A$33,0),0)),0)</f>
        <v>0.0015</v>
      </c>
      <c r="AM336" s="22" t="n">
        <f aca="false">IF(Y336="Y",IF(P336-O336&gt;[1]Parameters!$AC$2,1.5%*15/365,1.5%*(P336-O336)/365),0)</f>
        <v>0.000616438356164384</v>
      </c>
      <c r="AN336" s="24" t="n">
        <f aca="false">IF(Z336="Y",[1]Parameters!$AD$2,0)</f>
        <v>0.003</v>
      </c>
      <c r="AO336" s="25" t="n">
        <f aca="false">IF(P336&lt;=AA336,VLOOKUP(DATEDIF(O336,P336,"m"),[1]Parameters!$L$2:$M$6,2,1),(DATEDIF(O336,P336,"m")+1)/12)</f>
        <v>1</v>
      </c>
      <c r="AP336" s="26" t="n">
        <f aca="false">(AJ336*(SUM(AD336,AE336,AF336,AH336,AI336,AK336,AL336,AN336)*K336+AG336)+AM336*K336)*AO336</f>
        <v>41646575.3424658</v>
      </c>
      <c r="AQ336" s="27" t="s">
        <v>607</v>
      </c>
    </row>
    <row r="337" customFormat="false" ht="13.8" hidden="false" customHeight="false" outlineLevel="0" collapsed="false">
      <c r="A337" s="17" t="s">
        <v>612</v>
      </c>
      <c r="B337" s="17" t="s">
        <v>600</v>
      </c>
      <c r="C337" s="0" t="s">
        <v>520</v>
      </c>
      <c r="D337" s="17" t="s">
        <v>531</v>
      </c>
      <c r="E337" s="18" t="s">
        <v>638</v>
      </c>
      <c r="F337" s="19" t="n">
        <v>0</v>
      </c>
      <c r="G337" s="18" t="s">
        <v>602</v>
      </c>
      <c r="H337" s="18" t="s">
        <v>101</v>
      </c>
      <c r="I337" s="18" t="s">
        <v>604</v>
      </c>
      <c r="J337" s="19" t="n">
        <v>400000000</v>
      </c>
      <c r="K337" s="19" t="n">
        <v>100000000</v>
      </c>
      <c r="L337" s="0" t="n">
        <v>2020</v>
      </c>
      <c r="M337" s="20" t="n">
        <v>43831</v>
      </c>
      <c r="N337" s="20" t="n">
        <v>43831</v>
      </c>
      <c r="O337" s="20" t="n">
        <v>43831</v>
      </c>
      <c r="P337" s="20" t="n">
        <v>44196</v>
      </c>
      <c r="Q337" s="21" t="s">
        <v>605</v>
      </c>
      <c r="R337" s="21" t="s">
        <v>605</v>
      </c>
      <c r="S337" s="19" t="s">
        <v>606</v>
      </c>
      <c r="T337" s="21" t="s">
        <v>605</v>
      </c>
      <c r="U337" s="21" t="s">
        <v>605</v>
      </c>
      <c r="V337" s="21" t="s">
        <v>605</v>
      </c>
      <c r="W337" s="21" t="s">
        <v>605</v>
      </c>
      <c r="X337" s="21" t="s">
        <v>605</v>
      </c>
      <c r="Y337" s="21" t="s">
        <v>605</v>
      </c>
      <c r="Z337" s="21" t="s">
        <v>605</v>
      </c>
      <c r="AA337" s="20" t="n">
        <f aca="false">DATE(YEAR(O337)+1,MONTH(O337),DAY(O337))</f>
        <v>44197</v>
      </c>
      <c r="AB337" s="0" t="n">
        <f aca="false">IF(G337="Trong nước", DATEDIF(DATE(YEAR(M337),MONTH(M337),1),DATE(YEAR(N337),MONTH(N337),1),"m"), DATEDIF(DATE(L337,1,1),DATE(YEAR(N337),MONTH(N337),1),"m"))</f>
        <v>0</v>
      </c>
      <c r="AC337" s="0" t="str">
        <f aca="false">VLOOKUP(AB337,[1]Parameters!$A$2:$B$6,2,1)</f>
        <v>&lt;6</v>
      </c>
      <c r="AD337" s="22" t="n">
        <f aca="false">IF(J337&lt;=[1]Parameters!$Y$2,INDEX('[1]Bieu phi VCX'!$D$8:$N$33,MATCH(E337,'[1]Bieu phi VCX'!$A$8:$A$33,0),MATCH(AC337,'[1]Bieu phi VCX'!$D$7:$I$7,)),INDEX('[1]Bieu phi VCX'!$J$8:$O$33,MATCH(E337,'[1]Bieu phi VCX'!$A$8:$A$33,0),MATCH(AC337,'[1]Bieu phi VCX'!$J$7:$O$7,)))</f>
        <v>0.025</v>
      </c>
      <c r="AE337" s="22" t="n">
        <f aca="false">IF(Q337="Y",[1]Parameters!$Z$2,0)</f>
        <v>0.0005</v>
      </c>
      <c r="AF337" s="22" t="n">
        <f aca="false">IF(R337="Y", INDEX('[1]Bieu phi VCX'!$R$8:$W$33,MATCH(E337,'[1]Bieu phi VCX'!$A$8:$A$33,0),MATCH(AC337,'[1]Bieu phi VCX'!$R$7:$V$7,0)), 0)</f>
        <v>0</v>
      </c>
      <c r="AG337" s="19" t="n">
        <f aca="false">VLOOKUP(S337,[1]Parameters!$F$2:$G$5,2,0)</f>
        <v>0</v>
      </c>
      <c r="AH337" s="22" t="n">
        <f aca="false">IF(T337="Y", INDEX('[1]Bieu phi VCX'!$X$8:$AB$33,MATCH(E337,'[1]Bieu phi VCX'!$A$8:$A$33,0),MATCH(AC337,'[1]Bieu phi VCX'!$X$7:$AB$7,0)),0)</f>
        <v>0.001</v>
      </c>
      <c r="AI337" s="23" t="n">
        <f aca="false">IF(U337="Y",INDEX('[1]Bieu phi VCX'!$AJ$8:$AL$33,MATCH(E337,'[1]Bieu phi VCX'!$A$8:$A$33,0),MATCH(VLOOKUP(F337,[1]Parameters!$I$2:$J$4,2),'[1]Bieu phi VCX'!$AJ$7:$AL$7,0))-AD337, 0)</f>
        <v>0.025</v>
      </c>
      <c r="AJ337" s="0" t="n">
        <f aca="false">IF(V337="Y",[1]Parameters!$AA$2,1)</f>
        <v>1.5</v>
      </c>
      <c r="AK337" s="22" t="n">
        <f aca="false">IF(W337="Y", INDEX('[1]Bieu phi VCX'!$AE$8:$AE$33,MATCH(E337,'[1]Bieu phi VCX'!$A$8:$A$33,0),0),0)</f>
        <v>0.0025</v>
      </c>
      <c r="AL337" s="22" t="n">
        <f aca="false">IF(X337="Y",IF(AB337&lt;120,IF(OR(E337='[1]Bieu phi VCX'!$A$24,E337='[1]Bieu phi VCX'!$A$25,E337='[1]Bieu phi VCX'!$A$27),0.2%,IF(OR(AND(OR(H337="SEDAN",H337="HATCHBACK"),J337&gt;[1]Parameters!$AB$2),AND(OR(H337="SEDAN",H337="HATCHBACK"),I337="GERMANY")),INDEX('[1]Bieu phi VCX'!$AF$8:$AF$33,MATCH(E337,'[1]Bieu phi VCX'!$A$8:$A$33,0),0),INDEX('[1]Bieu phi VCX'!$AG$8:$AG$33,MATCH(E337,'[1]Bieu phi VCX'!$A$8:$A$33,0),0))),INDEX('[1]Bieu phi VCX'!$AH$8:$AH$33,MATCH(E337,'[1]Bieu phi VCX'!$A$8:$A$33,0),0)),0)</f>
        <v>0.0005</v>
      </c>
      <c r="AM337" s="22" t="n">
        <f aca="false">IF(Y337="Y",IF(P337-O337&gt;[1]Parameters!$AC$2,1.5%*15/365,1.5%*(P337-O337)/365),0)</f>
        <v>0.000616438356164384</v>
      </c>
      <c r="AN337" s="24" t="n">
        <f aca="false">IF(Z337="Y",[1]Parameters!$AD$2,0)</f>
        <v>0.003</v>
      </c>
      <c r="AO337" s="25" t="n">
        <f aca="false">IF(P337&lt;=AA337,VLOOKUP(DATEDIF(O337,P337,"m"),[1]Parameters!$L$2:$M$6,2,1),(DATEDIF(O337,P337,"m")+1)/12)</f>
        <v>1</v>
      </c>
      <c r="AP337" s="26" t="n">
        <f aca="false">(AJ337*(SUM(AD337,AE337,AF337,AH337,AI337,AK337,AL337,AN337)*K337+AG337)+AM337*K337)*AO337</f>
        <v>8686643.83561644</v>
      </c>
      <c r="AQ337" s="27" t="s">
        <v>607</v>
      </c>
    </row>
    <row r="338" customFormat="false" ht="13.8" hidden="false" customHeight="false" outlineLevel="0" collapsed="false">
      <c r="A338" s="17"/>
      <c r="B338" s="17" t="s">
        <v>608</v>
      </c>
      <c r="C338" s="0" t="s">
        <v>520</v>
      </c>
      <c r="D338" s="17" t="s">
        <v>531</v>
      </c>
      <c r="E338" s="18" t="s">
        <v>638</v>
      </c>
      <c r="F338" s="19" t="n">
        <v>0</v>
      </c>
      <c r="G338" s="18" t="s">
        <v>602</v>
      </c>
      <c r="H338" s="18" t="s">
        <v>101</v>
      </c>
      <c r="I338" s="18" t="s">
        <v>604</v>
      </c>
      <c r="J338" s="19" t="n">
        <v>400000000</v>
      </c>
      <c r="K338" s="19" t="n">
        <v>100000000</v>
      </c>
      <c r="L338" s="0" t="n">
        <v>2017</v>
      </c>
      <c r="M338" s="20" t="n">
        <v>42736</v>
      </c>
      <c r="N338" s="20" t="n">
        <v>43831</v>
      </c>
      <c r="O338" s="20" t="n">
        <v>43831</v>
      </c>
      <c r="P338" s="20" t="n">
        <v>44196</v>
      </c>
      <c r="Q338" s="21" t="s">
        <v>605</v>
      </c>
      <c r="R338" s="21" t="s">
        <v>605</v>
      </c>
      <c r="S338" s="19" t="s">
        <v>606</v>
      </c>
      <c r="T338" s="21" t="s">
        <v>605</v>
      </c>
      <c r="U338" s="21" t="s">
        <v>605</v>
      </c>
      <c r="V338" s="21" t="s">
        <v>605</v>
      </c>
      <c r="W338" s="21" t="s">
        <v>605</v>
      </c>
      <c r="X338" s="21" t="s">
        <v>605</v>
      </c>
      <c r="Y338" s="21" t="s">
        <v>605</v>
      </c>
      <c r="Z338" s="21" t="s">
        <v>605</v>
      </c>
      <c r="AA338" s="20" t="n">
        <f aca="false">DATE(YEAR(O338)+1,MONTH(O338),DAY(O338))</f>
        <v>44197</v>
      </c>
      <c r="AB338" s="0" t="n">
        <f aca="false">IF(G338="Trong nước", DATEDIF(DATE(YEAR(M338),MONTH(M338),1),DATE(YEAR(N338),MONTH(N338),1),"m"), DATEDIF(DATE(L338,1,1),DATE(YEAR(N338),MONTH(N338),1),"m"))</f>
        <v>36</v>
      </c>
      <c r="AC338" s="0" t="str">
        <f aca="false">VLOOKUP(AB338,[1]Parameters!$A$2:$B$6,2,1)</f>
        <v>36-72</v>
      </c>
      <c r="AD338" s="22" t="n">
        <f aca="false">IF(J338&lt;=[1]Parameters!$Y$2,INDEX('[1]Bieu phi VCX'!$D$8:$N$33,MATCH(E338,'[1]Bieu phi VCX'!$A$8:$A$33,0),MATCH(AC338,'[1]Bieu phi VCX'!$D$7:$I$7,)),INDEX('[1]Bieu phi VCX'!$J$8:$O$33,MATCH(E338,'[1]Bieu phi VCX'!$A$8:$A$33,0),MATCH(AC338,'[1]Bieu phi VCX'!$J$7:$O$7,)))</f>
        <v>0.028</v>
      </c>
      <c r="AE338" s="22" t="n">
        <f aca="false">IF(Q338="Y",[1]Parameters!$Z$2,0)</f>
        <v>0.0005</v>
      </c>
      <c r="AF338" s="22" t="n">
        <f aca="false">IF(R338="Y", INDEX('[1]Bieu phi VCX'!$R$8:$W$33,MATCH(E338,'[1]Bieu phi VCX'!$A$8:$A$33,0),MATCH(AC338,'[1]Bieu phi VCX'!$R$7:$V$7,0)), 0)</f>
        <v>0.0015</v>
      </c>
      <c r="AG338" s="19" t="n">
        <f aca="false">VLOOKUP(S338,[1]Parameters!$F$2:$G$5,2,0)</f>
        <v>0</v>
      </c>
      <c r="AH338" s="22" t="n">
        <f aca="false">IF(T338="Y", INDEX('[1]Bieu phi VCX'!$X$8:$AB$33,MATCH(E338,'[1]Bieu phi VCX'!$A$8:$A$33,0),MATCH(AC338,'[1]Bieu phi VCX'!$X$7:$AB$7,0)),0)</f>
        <v>0.0015</v>
      </c>
      <c r="AI338" s="23" t="n">
        <f aca="false">IF(U338="Y",INDEX('[1]Bieu phi VCX'!$AJ$8:$AL$33,MATCH(E338,'[1]Bieu phi VCX'!$A$8:$A$33,0),MATCH(VLOOKUP(F338,[1]Parameters!$I$2:$J$4,2),'[1]Bieu phi VCX'!$AJ$7:$AL$7,0))-AD338, 0)</f>
        <v>0.022</v>
      </c>
      <c r="AJ338" s="0" t="n">
        <f aca="false">IF(V338="Y",[1]Parameters!$AA$2,1)</f>
        <v>1.5</v>
      </c>
      <c r="AK338" s="22" t="n">
        <f aca="false">IF(W338="Y", INDEX('[1]Bieu phi VCX'!$AE$8:$AE$33,MATCH(E338,'[1]Bieu phi VCX'!$A$8:$A$33,0),0),0)</f>
        <v>0.0025</v>
      </c>
      <c r="AL338" s="22" t="n">
        <f aca="false">IF(X338="Y",IF(AB338&lt;120,IF(OR(E338='[1]Bieu phi VCX'!$A$24,E338='[1]Bieu phi VCX'!$A$25,E338='[1]Bieu phi VCX'!$A$27),0.2%,IF(OR(AND(OR(H338="SEDAN",H338="HATCHBACK"),J338&gt;[1]Parameters!$AB$2),AND(OR(H338="SEDAN",H338="HATCHBACK"),I338="GERMANY")),INDEX('[1]Bieu phi VCX'!$AF$8:$AF$33,MATCH(E338,'[1]Bieu phi VCX'!$A$8:$A$33,0),0),INDEX('[1]Bieu phi VCX'!$AG$8:$AG$33,MATCH(E338,'[1]Bieu phi VCX'!$A$8:$A$33,0),0))),INDEX('[1]Bieu phi VCX'!$AH$8:$AH$33,MATCH(E338,'[1]Bieu phi VCX'!$A$8:$A$33,0),0)),0)</f>
        <v>0.0005</v>
      </c>
      <c r="AM338" s="22" t="n">
        <f aca="false">IF(Y338="Y",IF(P338-O338&gt;[1]Parameters!$AC$2,1.5%*15/365,1.5%*(P338-O338)/365),0)</f>
        <v>0.000616438356164384</v>
      </c>
      <c r="AN338" s="24" t="n">
        <f aca="false">IF(Z338="Y",[1]Parameters!$AD$2,0)</f>
        <v>0.003</v>
      </c>
      <c r="AO338" s="25" t="n">
        <f aca="false">IF(P338&lt;=AA338,VLOOKUP(DATEDIF(O338,P338,"m"),[1]Parameters!$L$2:$M$6,2,1),(DATEDIF(O338,P338,"m")+1)/12)</f>
        <v>1</v>
      </c>
      <c r="AP338" s="26" t="n">
        <f aca="false">(AJ338*(SUM(AD338,AE338,AF338,AH338,AI338,AK338,AL338,AN338)*K338+AG338)+AM338*K338)*AO338</f>
        <v>8986643.83561644</v>
      </c>
      <c r="AQ338" s="27" t="s">
        <v>607</v>
      </c>
    </row>
    <row r="339" customFormat="false" ht="13.8" hidden="false" customHeight="false" outlineLevel="0" collapsed="false">
      <c r="A339" s="17"/>
      <c r="B339" s="17" t="s">
        <v>609</v>
      </c>
      <c r="C339" s="0" t="s">
        <v>520</v>
      </c>
      <c r="D339" s="17" t="s">
        <v>531</v>
      </c>
      <c r="E339" s="18" t="s">
        <v>638</v>
      </c>
      <c r="F339" s="19" t="n">
        <v>0</v>
      </c>
      <c r="G339" s="18" t="s">
        <v>602</v>
      </c>
      <c r="H339" s="18" t="s">
        <v>101</v>
      </c>
      <c r="I339" s="18" t="s">
        <v>604</v>
      </c>
      <c r="J339" s="19" t="n">
        <v>400000000</v>
      </c>
      <c r="K339" s="19" t="n">
        <v>100000000</v>
      </c>
      <c r="L339" s="0" t="n">
        <v>2014</v>
      </c>
      <c r="M339" s="20" t="n">
        <v>41640</v>
      </c>
      <c r="N339" s="20" t="n">
        <v>43831</v>
      </c>
      <c r="O339" s="20" t="n">
        <v>43831</v>
      </c>
      <c r="P339" s="20" t="n">
        <v>44196</v>
      </c>
      <c r="Q339" s="21" t="s">
        <v>605</v>
      </c>
      <c r="R339" s="21" t="s">
        <v>605</v>
      </c>
      <c r="S339" s="19" t="s">
        <v>606</v>
      </c>
      <c r="T339" s="21" t="s">
        <v>605</v>
      </c>
      <c r="U339" s="21" t="s">
        <v>605</v>
      </c>
      <c r="V339" s="21" t="s">
        <v>605</v>
      </c>
      <c r="W339" s="21" t="s">
        <v>605</v>
      </c>
      <c r="X339" s="21" t="s">
        <v>605</v>
      </c>
      <c r="Y339" s="21" t="s">
        <v>605</v>
      </c>
      <c r="Z339" s="21" t="s">
        <v>605</v>
      </c>
      <c r="AA339" s="20" t="n">
        <f aca="false">DATE(YEAR(O339)+1,MONTH(O339),DAY(O339))</f>
        <v>44197</v>
      </c>
      <c r="AB339" s="0" t="n">
        <f aca="false">IF(G339="Trong nước", DATEDIF(DATE(YEAR(M339),MONTH(M339),1),DATE(YEAR(N339),MONTH(N339),1),"m"), DATEDIF(DATE(L339,1,1),DATE(YEAR(N339),MONTH(N339),1),"m"))</f>
        <v>72</v>
      </c>
      <c r="AC339" s="0" t="str">
        <f aca="false">VLOOKUP(AB339,[1]Parameters!$A$2:$B$6,2,1)</f>
        <v>72-120</v>
      </c>
      <c r="AD339" s="22" t="n">
        <f aca="false">IF(J339&lt;=[1]Parameters!$Y$2,INDEX('[1]Bieu phi VCX'!$D$8:$N$33,MATCH(E339,'[1]Bieu phi VCX'!$A$8:$A$33,0),MATCH(AC339,'[1]Bieu phi VCX'!$D$7:$I$7,)),INDEX('[1]Bieu phi VCX'!$J$8:$O$33,MATCH(E339,'[1]Bieu phi VCX'!$A$8:$A$33,0),MATCH(AC339,'[1]Bieu phi VCX'!$J$7:$O$7,)))</f>
        <v>0.045</v>
      </c>
      <c r="AE339" s="22" t="n">
        <f aca="false">IF(Q339="Y",[1]Parameters!$Z$2,0)</f>
        <v>0.0005</v>
      </c>
      <c r="AF339" s="22" t="n">
        <f aca="false">IF(R339="Y", INDEX('[1]Bieu phi VCX'!$R$8:$W$33,MATCH(E339,'[1]Bieu phi VCX'!$A$8:$A$33,0),MATCH(AC339,'[1]Bieu phi VCX'!$R$7:$V$7,0)), 0)</f>
        <v>0.0025</v>
      </c>
      <c r="AG339" s="19" t="n">
        <f aca="false">VLOOKUP(S339,[1]Parameters!$F$2:$G$5,2,0)</f>
        <v>0</v>
      </c>
      <c r="AH339" s="22" t="n">
        <f aca="false">IF(T339="Y", INDEX('[1]Bieu phi VCX'!$X$8:$AB$33,MATCH(E339,'[1]Bieu phi VCX'!$A$8:$A$33,0),MATCH(AC339,'[1]Bieu phi VCX'!$X$7:$AB$7,0)),0)</f>
        <v>0.0025</v>
      </c>
      <c r="AI339" s="23" t="n">
        <f aca="false">IF(U339="Y",INDEX('[1]Bieu phi VCX'!$AJ$8:$AL$33,MATCH(E339,'[1]Bieu phi VCX'!$A$8:$A$33,0),MATCH(VLOOKUP(F339,[1]Parameters!$I$2:$J$4,2),'[1]Bieu phi VCX'!$AJ$7:$AL$7,0))-AD339, 0)</f>
        <v>0.005</v>
      </c>
      <c r="AJ339" s="0" t="n">
        <f aca="false">IF(V339="Y",[1]Parameters!$AA$2,1)</f>
        <v>1.5</v>
      </c>
      <c r="AK339" s="22" t="n">
        <f aca="false">IF(W339="Y", INDEX('[1]Bieu phi VCX'!$AE$8:$AE$33,MATCH(E339,'[1]Bieu phi VCX'!$A$8:$A$33,0),0),0)</f>
        <v>0.0025</v>
      </c>
      <c r="AL339" s="22" t="n">
        <f aca="false">IF(X339="Y",IF(AB339&lt;120,IF(OR(E339='[1]Bieu phi VCX'!$A$24,E339='[1]Bieu phi VCX'!$A$25,E339='[1]Bieu phi VCX'!$A$27),0.2%,IF(OR(AND(OR(H339="SEDAN",H339="HATCHBACK"),J339&gt;[1]Parameters!$AB$2),AND(OR(H339="SEDAN",H339="HATCHBACK"),I339="GERMANY")),INDEX('[1]Bieu phi VCX'!$AF$8:$AF$33,MATCH(E339,'[1]Bieu phi VCX'!$A$8:$A$33,0),0),INDEX('[1]Bieu phi VCX'!$AG$8:$AG$33,MATCH(E339,'[1]Bieu phi VCX'!$A$8:$A$33,0),0))),INDEX('[1]Bieu phi VCX'!$AH$8:$AH$33,MATCH(E339,'[1]Bieu phi VCX'!$A$8:$A$33,0),0)),0)</f>
        <v>0.0005</v>
      </c>
      <c r="AM339" s="22" t="n">
        <f aca="false">IF(Y339="Y",IF(P339-O339&gt;[1]Parameters!$AC$2,1.5%*15/365,1.5%*(P339-O339)/365),0)</f>
        <v>0.000616438356164384</v>
      </c>
      <c r="AN339" s="24" t="n">
        <f aca="false">IF(Z339="Y",[1]Parameters!$AD$2,0)</f>
        <v>0.003</v>
      </c>
      <c r="AO339" s="25" t="n">
        <f aca="false">IF(P339&lt;=AA339,VLOOKUP(DATEDIF(O339,P339,"m"),[1]Parameters!$L$2:$M$6,2,1),(DATEDIF(O339,P339,"m")+1)/12)</f>
        <v>1</v>
      </c>
      <c r="AP339" s="26" t="n">
        <f aca="false">(AJ339*(SUM(AD339,AE339,AF339,AH339,AI339,AK339,AL339,AN339)*K339+AG339)+AM339*K339)*AO339</f>
        <v>9286643.83561644</v>
      </c>
      <c r="AQ339" s="27" t="s">
        <v>607</v>
      </c>
    </row>
    <row r="340" customFormat="false" ht="13.8" hidden="false" customHeight="false" outlineLevel="0" collapsed="false">
      <c r="A340" s="17"/>
      <c r="B340" s="17" t="s">
        <v>610</v>
      </c>
      <c r="C340" s="0" t="s">
        <v>520</v>
      </c>
      <c r="D340" s="17" t="s">
        <v>531</v>
      </c>
      <c r="E340" s="18" t="s">
        <v>638</v>
      </c>
      <c r="F340" s="19" t="n">
        <v>0</v>
      </c>
      <c r="G340" s="18" t="s">
        <v>602</v>
      </c>
      <c r="H340" s="18" t="s">
        <v>101</v>
      </c>
      <c r="I340" s="18" t="s">
        <v>604</v>
      </c>
      <c r="J340" s="19" t="n">
        <v>400000000</v>
      </c>
      <c r="K340" s="19" t="n">
        <v>100000000</v>
      </c>
      <c r="L340" s="0" t="n">
        <v>2010</v>
      </c>
      <c r="M340" s="20" t="n">
        <v>40179</v>
      </c>
      <c r="N340" s="20" t="n">
        <v>43831</v>
      </c>
      <c r="O340" s="20" t="n">
        <v>43831</v>
      </c>
      <c r="P340" s="20" t="n">
        <v>44196</v>
      </c>
      <c r="Q340" s="21" t="s">
        <v>605</v>
      </c>
      <c r="R340" s="21" t="s">
        <v>605</v>
      </c>
      <c r="S340" s="19" t="s">
        <v>606</v>
      </c>
      <c r="T340" s="21" t="s">
        <v>605</v>
      </c>
      <c r="U340" s="21" t="s">
        <v>605</v>
      </c>
      <c r="V340" s="21" t="s">
        <v>605</v>
      </c>
      <c r="W340" s="21" t="s">
        <v>605</v>
      </c>
      <c r="X340" s="21" t="s">
        <v>605</v>
      </c>
      <c r="Y340" s="21" t="s">
        <v>605</v>
      </c>
      <c r="Z340" s="21" t="s">
        <v>605</v>
      </c>
      <c r="AA340" s="20" t="n">
        <f aca="false">DATE(YEAR(O340)+1,MONTH(O340),DAY(O340))</f>
        <v>44197</v>
      </c>
      <c r="AB340" s="0" t="n">
        <f aca="false">IF(G340="Trong nước", DATEDIF(DATE(YEAR(M340),MONTH(M340),1),DATE(YEAR(N340),MONTH(N340),1),"m"), DATEDIF(DATE(L340,1,1),DATE(YEAR(N340),MONTH(N340),1),"m"))</f>
        <v>120</v>
      </c>
      <c r="AC340" s="0" t="str">
        <f aca="false">VLOOKUP(AB340,[1]Parameters!$A$2:$B$6,2,1)</f>
        <v>&gt;=120</v>
      </c>
      <c r="AD340" s="22" t="n">
        <f aca="false">IF(J340&lt;=[1]Parameters!$Y$2,INDEX('[1]Bieu phi VCX'!$D$8:$N$33,MATCH(E340,'[1]Bieu phi VCX'!$A$8:$A$33,0),MATCH(AC340,'[1]Bieu phi VCX'!$D$7:$I$7,)),INDEX('[1]Bieu phi VCX'!$J$8:$O$33,MATCH(E340,'[1]Bieu phi VCX'!$A$8:$A$33,0),MATCH(AC340,'[1]Bieu phi VCX'!$J$7:$O$7,)))</f>
        <v>0.05</v>
      </c>
      <c r="AE340" s="22" t="n">
        <f aca="false">IF(Q340="Y",[1]Parameters!$Z$2,0)</f>
        <v>0.0005</v>
      </c>
      <c r="AF340" s="22" t="n">
        <f aca="false">IF(R340="Y", INDEX('[1]Bieu phi VCX'!$R$8:$W$33,MATCH(E340,'[1]Bieu phi VCX'!$A$8:$A$33,0),MATCH(AC340,'[1]Bieu phi VCX'!$R$7:$V$7,0)), 0)</f>
        <v>0.0035</v>
      </c>
      <c r="AG340" s="19" t="n">
        <f aca="false">VLOOKUP(S340,[1]Parameters!$F$2:$G$5,2,0)</f>
        <v>0</v>
      </c>
      <c r="AH340" s="22" t="n">
        <f aca="false">IF(T340="Y", INDEX('[1]Bieu phi VCX'!$X$8:$AB$33,MATCH(E340,'[1]Bieu phi VCX'!$A$8:$A$33,0),MATCH(AC340,'[1]Bieu phi VCX'!$X$7:$AB$7,0)),0)</f>
        <v>0.0035</v>
      </c>
      <c r="AI340" s="23" t="n">
        <f aca="false">IF(U340="Y",INDEX('[1]Bieu phi VCX'!$AJ$8:$AL$33,MATCH(E340,'[1]Bieu phi VCX'!$A$8:$A$33,0),MATCH(VLOOKUP(F340,[1]Parameters!$I$2:$J$4,2),'[1]Bieu phi VCX'!$AJ$7:$AL$7,0))-AD340, 0)</f>
        <v>0</v>
      </c>
      <c r="AJ340" s="0" t="n">
        <f aca="false">IF(V340="Y",[1]Parameters!$AA$2,1)</f>
        <v>1.5</v>
      </c>
      <c r="AK340" s="22" t="n">
        <f aca="false">IF(W340="Y", INDEX('[1]Bieu phi VCX'!$AE$8:$AE$33,MATCH(E340,'[1]Bieu phi VCX'!$A$8:$A$33,0),0),0)</f>
        <v>0.0025</v>
      </c>
      <c r="AL340" s="22" t="n">
        <f aca="false">IF(X340="Y",IF(AB340&lt;120,IF(OR(E340='[1]Bieu phi VCX'!$A$24,E340='[1]Bieu phi VCX'!$A$25,E340='[1]Bieu phi VCX'!$A$27),0.2%,IF(OR(AND(OR(H340="SEDAN",H340="HATCHBACK"),J340&gt;[1]Parameters!$AB$2),AND(OR(H340="SEDAN",H340="HATCHBACK"),I340="GERMANY")),INDEX('[1]Bieu phi VCX'!$AF$8:$AF$33,MATCH(E340,'[1]Bieu phi VCX'!$A$8:$A$33,0),0),INDEX('[1]Bieu phi VCX'!$AG$8:$AG$33,MATCH(E340,'[1]Bieu phi VCX'!$A$8:$A$33,0),0))),INDEX('[1]Bieu phi VCX'!$AH$8:$AH$33,MATCH(E340,'[1]Bieu phi VCX'!$A$8:$A$33,0),0)),0)</f>
        <v>0.0015</v>
      </c>
      <c r="AM340" s="22" t="n">
        <f aca="false">IF(Y340="Y",IF(P340-O340&gt;[1]Parameters!$AC$2,1.5%*15/365,1.5%*(P340-O340)/365),0)</f>
        <v>0.000616438356164384</v>
      </c>
      <c r="AN340" s="24" t="n">
        <f aca="false">IF(Z340="Y",[1]Parameters!$AD$2,0)</f>
        <v>0.003</v>
      </c>
      <c r="AO340" s="25" t="n">
        <f aca="false">IF(P340&lt;=AA340,VLOOKUP(DATEDIF(O340,P340,"m"),[1]Parameters!$L$2:$M$6,2,1),(DATEDIF(O340,P340,"m")+1)/12)</f>
        <v>1</v>
      </c>
      <c r="AP340" s="26" t="n">
        <f aca="false">(AJ340*(SUM(AD340,AE340,AF340,AH340,AI340,AK340,AL340,AN340)*K340+AG340)+AM340*K340)*AO340</f>
        <v>9736643.83561644</v>
      </c>
      <c r="AQ340" s="27" t="s">
        <v>607</v>
      </c>
    </row>
    <row r="341" customFormat="false" ht="13.8" hidden="false" customHeight="false" outlineLevel="0" collapsed="false">
      <c r="A341" s="17"/>
      <c r="B341" s="17" t="s">
        <v>611</v>
      </c>
      <c r="C341" s="0" t="s">
        <v>520</v>
      </c>
      <c r="D341" s="17" t="s">
        <v>531</v>
      </c>
      <c r="E341" s="18" t="s">
        <v>638</v>
      </c>
      <c r="F341" s="19" t="n">
        <v>0</v>
      </c>
      <c r="G341" s="18" t="s">
        <v>602</v>
      </c>
      <c r="H341" s="18" t="s">
        <v>101</v>
      </c>
      <c r="I341" s="18" t="s">
        <v>604</v>
      </c>
      <c r="J341" s="19" t="n">
        <v>400000000</v>
      </c>
      <c r="K341" s="19" t="n">
        <v>400000000</v>
      </c>
      <c r="L341" s="0" t="n">
        <v>2005</v>
      </c>
      <c r="M341" s="20" t="n">
        <v>38353</v>
      </c>
      <c r="N341" s="20" t="n">
        <v>43831</v>
      </c>
      <c r="O341" s="20" t="n">
        <v>43831</v>
      </c>
      <c r="P341" s="20" t="n">
        <v>44196</v>
      </c>
      <c r="Q341" s="21" t="s">
        <v>605</v>
      </c>
      <c r="R341" s="21" t="s">
        <v>605</v>
      </c>
      <c r="S341" s="19" t="n">
        <v>9000000</v>
      </c>
      <c r="T341" s="21" t="s">
        <v>605</v>
      </c>
      <c r="U341" s="21" t="s">
        <v>605</v>
      </c>
      <c r="V341" s="21" t="s">
        <v>605</v>
      </c>
      <c r="W341" s="21" t="s">
        <v>605</v>
      </c>
      <c r="X341" s="21" t="s">
        <v>605</v>
      </c>
      <c r="Y341" s="21" t="s">
        <v>605</v>
      </c>
      <c r="Z341" s="21" t="s">
        <v>605</v>
      </c>
      <c r="AA341" s="20" t="n">
        <f aca="false">DATE(YEAR(O341)+1,MONTH(O341),DAY(O341))</f>
        <v>44197</v>
      </c>
      <c r="AB341" s="0" t="n">
        <f aca="false">IF(G341="Trong nước", DATEDIF(DATE(YEAR(M341),MONTH(M341),1),DATE(YEAR(N341),MONTH(N341),1),"m"), DATEDIF(DATE(L341,1,1),DATE(YEAR(N341),MONTH(N341),1),"m"))</f>
        <v>180</v>
      </c>
      <c r="AC341" s="0" t="str">
        <f aca="false">VLOOKUP(AB341,[1]Parameters!$A$2:$B$7,2,1)</f>
        <v>&gt;=180</v>
      </c>
      <c r="AD341" s="22" t="n">
        <f aca="false">IF(J341&lt;=[1]Parameters!$Y$2,INDEX('[1]Bieu phi VCX'!$D$8:$N$33,MATCH(E341,'[1]Bieu phi VCX'!$A$8:$A$33,0),MATCH(AC341,'[1]Bieu phi VCX'!$D$7:$I$7,)),INDEX('[1]Bieu phi VCX'!$J$8:$O$33,MATCH(E341,'[1]Bieu phi VCX'!$A$8:$A$33,0),MATCH(AC341,'[1]Bieu phi VCX'!$J$7:$O$7,)))</f>
        <v>0.05</v>
      </c>
      <c r="AE341" s="22" t="n">
        <f aca="false">IF(Q341="Y",[1]Parameters!$Z$2,0)</f>
        <v>0.0005</v>
      </c>
      <c r="AF341" s="22" t="n">
        <f aca="false">IF(R341="Y", INDEX('[1]Bieu phi VCX'!$R$8:$W$33,MATCH(E341,'[1]Bieu phi VCX'!$A$8:$A$33,0),MATCH(AC341,'[1]Bieu phi VCX'!$R$7:$W$7,0)), 0)</f>
        <v>0.0045</v>
      </c>
      <c r="AG341" s="19" t="n">
        <f aca="false">VLOOKUP(S341,[1]Parameters!$F$2:$G$5,2,0)</f>
        <v>1400000</v>
      </c>
      <c r="AH341" s="22" t="n">
        <f aca="false">IF(T341="Y", INDEX('[1]Bieu phi VCX'!$X$8:$AC$33,MATCH(E341,'[1]Bieu phi VCX'!$A$8:$A$33,0),MATCH(AC341,'[1]Bieu phi VCX'!$X$7:$AC$7,0)),0)</f>
        <v>0.0035</v>
      </c>
      <c r="AI341" s="23" t="n">
        <f aca="false">IF(U341="Y",INDEX('[1]Bieu phi VCX'!$AJ$8:$AL$33,MATCH(E341,'[1]Bieu phi VCX'!$A$8:$A$33,0),MATCH(VLOOKUP(F341,[1]Parameters!$I$2:$J$4,2),'[1]Bieu phi VCX'!$AJ$7:$AL$7,0))-AD341, 0)</f>
        <v>0</v>
      </c>
      <c r="AJ341" s="0" t="n">
        <f aca="false">IF(V341="Y",[1]Parameters!$AA$2,1)</f>
        <v>1.5</v>
      </c>
      <c r="AK341" s="22" t="n">
        <f aca="false">IF(W341="Y", INDEX('[1]Bieu phi VCX'!$AE$8:$AE$33,MATCH(E341,'[1]Bieu phi VCX'!$A$8:$A$33,0),0),0)</f>
        <v>0.0025</v>
      </c>
      <c r="AL341" s="22" t="n">
        <f aca="false">IF(X341="Y",IF(AB341&lt;120,IF(OR(E341='[1]Bieu phi VCX'!$A$24,E341='[1]Bieu phi VCX'!$A$25,E341='[1]Bieu phi VCX'!$A$27),0.2%,IF(OR(AND(OR(H341="SEDAN",H341="HATCHBACK"),J341&gt;[1]Parameters!$AB$2),AND(OR(H341="SEDAN",H341="HATCHBACK"),I341="GERMANY")),INDEX('[1]Bieu phi VCX'!$AF$8:$AF$33,MATCH(E341,'[1]Bieu phi VCX'!$A$8:$A$33,0),0),INDEX('[1]Bieu phi VCX'!$AG$8:$AG$33,MATCH(E341,'[1]Bieu phi VCX'!$A$8:$A$33,0),0))),INDEX('[1]Bieu phi VCX'!$AH$8:$AH$33,MATCH(E341,'[1]Bieu phi VCX'!$A$8:$A$33,0),0)),0)</f>
        <v>0.0015</v>
      </c>
      <c r="AM341" s="22" t="n">
        <f aca="false">IF(Y341="Y",IF(P341-O341&gt;[1]Parameters!$AC$2,1.5%*15/365,1.5%*(P341-O341)/365),0)</f>
        <v>0.000616438356164384</v>
      </c>
      <c r="AN341" s="24" t="n">
        <f aca="false">IF(Z341="Y",[1]Parameters!$AD$2,0)</f>
        <v>0.003</v>
      </c>
      <c r="AO341" s="25" t="n">
        <f aca="false">IF(P341&lt;=AA341,VLOOKUP(DATEDIF(O341,P341,"m"),[1]Parameters!$L$2:$M$6,2,1),(DATEDIF(O341,P341,"m")+1)/12)</f>
        <v>1</v>
      </c>
      <c r="AP341" s="26" t="n">
        <f aca="false">(AJ341*(SUM(AD341,AE341,AF341,AH341,AI341,AK341,AL341,AN341)*K341+AG341)+AM341*K341)*AO341</f>
        <v>41646575.3424658</v>
      </c>
      <c r="AQ341" s="27" t="s">
        <v>607</v>
      </c>
    </row>
    <row r="342" customFormat="false" ht="13.8" hidden="false" customHeight="false" outlineLevel="0" collapsed="false">
      <c r="A342" s="17" t="s">
        <v>613</v>
      </c>
      <c r="B342" s="17" t="s">
        <v>600</v>
      </c>
      <c r="C342" s="0" t="s">
        <v>520</v>
      </c>
      <c r="D342" s="17" t="s">
        <v>531</v>
      </c>
      <c r="E342" s="18" t="s">
        <v>638</v>
      </c>
      <c r="F342" s="19" t="n">
        <v>0</v>
      </c>
      <c r="G342" s="18" t="s">
        <v>602</v>
      </c>
      <c r="H342" s="18" t="s">
        <v>101</v>
      </c>
      <c r="I342" s="18" t="s">
        <v>604</v>
      </c>
      <c r="J342" s="19" t="n">
        <v>410000000</v>
      </c>
      <c r="K342" s="19" t="n">
        <v>400000000</v>
      </c>
      <c r="L342" s="0" t="n">
        <v>2020</v>
      </c>
      <c r="M342" s="20" t="n">
        <v>43831</v>
      </c>
      <c r="N342" s="20" t="n">
        <v>43831</v>
      </c>
      <c r="O342" s="20" t="n">
        <v>43831</v>
      </c>
      <c r="P342" s="20" t="n">
        <v>44196</v>
      </c>
      <c r="Q342" s="21" t="s">
        <v>605</v>
      </c>
      <c r="R342" s="21" t="s">
        <v>605</v>
      </c>
      <c r="S342" s="19" t="s">
        <v>606</v>
      </c>
      <c r="T342" s="21" t="s">
        <v>605</v>
      </c>
      <c r="U342" s="21" t="s">
        <v>605</v>
      </c>
      <c r="V342" s="21" t="s">
        <v>605</v>
      </c>
      <c r="W342" s="21" t="s">
        <v>605</v>
      </c>
      <c r="X342" s="21" t="s">
        <v>605</v>
      </c>
      <c r="Y342" s="21" t="s">
        <v>605</v>
      </c>
      <c r="Z342" s="21" t="s">
        <v>605</v>
      </c>
      <c r="AA342" s="20" t="n">
        <f aca="false">DATE(YEAR(O342)+1,MONTH(O342),DAY(O342))</f>
        <v>44197</v>
      </c>
      <c r="AB342" s="0" t="n">
        <f aca="false">IF(G342="Trong nước", DATEDIF(DATE(YEAR(M342),MONTH(M342),1),DATE(YEAR(N342),MONTH(N342),1),"m"), DATEDIF(DATE(L342,1,1),DATE(YEAR(N342),MONTH(N342),1),"m"))</f>
        <v>0</v>
      </c>
      <c r="AC342" s="0" t="str">
        <f aca="false">VLOOKUP(AB342,[1]Parameters!$A$2:$B$6,2,1)</f>
        <v>&lt;6</v>
      </c>
      <c r="AD342" s="22" t="n">
        <f aca="false">IF(J342&lt;=[1]Parameters!$Y$2,INDEX('[1]Bieu phi VCX'!$D$8:$N$33,MATCH(E342,'[1]Bieu phi VCX'!$A$8:$A$33,0),MATCH(AC342,'[1]Bieu phi VCX'!$D$7:$I$7,)),INDEX('[1]Bieu phi VCX'!$J$8:$O$33,MATCH(E342,'[1]Bieu phi VCX'!$A$8:$A$33,0),MATCH(AC342,'[1]Bieu phi VCX'!$J$7:$O$7,)))</f>
        <v>0.024</v>
      </c>
      <c r="AE342" s="22" t="n">
        <f aca="false">IF(Q342="Y",[1]Parameters!$Z$2,0)</f>
        <v>0.0005</v>
      </c>
      <c r="AF342" s="22" t="n">
        <f aca="false">IF(R342="Y", INDEX('[1]Bieu phi VCX'!$R$8:$W$33,MATCH(E342,'[1]Bieu phi VCX'!$A$8:$A$33,0),MATCH(AC342,'[1]Bieu phi VCX'!$R$7:$V$7,0)), 0)</f>
        <v>0</v>
      </c>
      <c r="AG342" s="19" t="n">
        <f aca="false">VLOOKUP(S342,[1]Parameters!$F$2:$G$5,2,0)</f>
        <v>0</v>
      </c>
      <c r="AH342" s="22" t="n">
        <f aca="false">IF(T342="Y", INDEX('[1]Bieu phi VCX'!$X$8:$AB$33,MATCH(E342,'[1]Bieu phi VCX'!$A$8:$A$33,0),MATCH(AC342,'[1]Bieu phi VCX'!$X$7:$AB$7,0)),0)</f>
        <v>0.001</v>
      </c>
      <c r="AI342" s="23" t="n">
        <f aca="false">IF(U342="Y",INDEX('[1]Bieu phi VCX'!$AJ$8:$AL$33,MATCH(E342,'[1]Bieu phi VCX'!$A$8:$A$33,0),MATCH(VLOOKUP(F342,[1]Parameters!$I$2:$J$4,2),'[1]Bieu phi VCX'!$AJ$7:$AL$7,0))-AD342, 0)</f>
        <v>0.026</v>
      </c>
      <c r="AJ342" s="0" t="n">
        <f aca="false">IF(V342="Y",[1]Parameters!$AA$2,1)</f>
        <v>1.5</v>
      </c>
      <c r="AK342" s="22" t="n">
        <f aca="false">IF(W342="Y", INDEX('[1]Bieu phi VCX'!$AE$8:$AE$33,MATCH(E342,'[1]Bieu phi VCX'!$A$8:$A$33,0),0),0)</f>
        <v>0.0025</v>
      </c>
      <c r="AL342" s="22" t="n">
        <f aca="false">IF(X342="Y",IF(AB342&lt;120,IF(OR(E342='[1]Bieu phi VCX'!$A$24,E342='[1]Bieu phi VCX'!$A$25,E342='[1]Bieu phi VCX'!$A$27),0.2%,IF(OR(AND(OR(H342="SEDAN",H342="HATCHBACK"),J342&gt;[1]Parameters!$AB$2),AND(OR(H342="SEDAN",H342="HATCHBACK"),I342="GERMANY")),INDEX('[1]Bieu phi VCX'!$AF$8:$AF$33,MATCH(E342,'[1]Bieu phi VCX'!$A$8:$A$33,0),0),INDEX('[1]Bieu phi VCX'!$AG$8:$AG$33,MATCH(E342,'[1]Bieu phi VCX'!$A$8:$A$33,0),0))),INDEX('[1]Bieu phi VCX'!$AH$8:$AH$33,MATCH(E342,'[1]Bieu phi VCX'!$A$8:$A$33,0),0)),0)</f>
        <v>0.0005</v>
      </c>
      <c r="AM342" s="22" t="n">
        <f aca="false">IF(Y342="Y",IF(P342-O342&gt;[1]Parameters!$AC$2,1.5%*15/365,1.5%*(P342-O342)/365),0)</f>
        <v>0.000616438356164384</v>
      </c>
      <c r="AN342" s="24" t="n">
        <f aca="false">IF(Z342="Y",[1]Parameters!$AD$2,0)</f>
        <v>0.003</v>
      </c>
      <c r="AO342" s="25" t="n">
        <f aca="false">IF(P342&lt;=AA342,VLOOKUP(DATEDIF(O342,P342,"m"),[1]Parameters!$L$2:$M$6,2,1),(DATEDIF(O342,P342,"m")+1)/12)</f>
        <v>1</v>
      </c>
      <c r="AP342" s="26" t="n">
        <f aca="false">(AJ342*(SUM(AD342,AE342,AF342,AH342,AI342,AK342,AL342,AN342)*K342+AG342)+AM342*K342)*AO342</f>
        <v>34746575.3424658</v>
      </c>
      <c r="AQ342" s="27" t="s">
        <v>607</v>
      </c>
    </row>
    <row r="343" customFormat="false" ht="13.8" hidden="false" customHeight="false" outlineLevel="0" collapsed="false">
      <c r="A343" s="17"/>
      <c r="B343" s="17" t="s">
        <v>608</v>
      </c>
      <c r="C343" s="0" t="s">
        <v>520</v>
      </c>
      <c r="D343" s="17" t="s">
        <v>531</v>
      </c>
      <c r="E343" s="18" t="s">
        <v>638</v>
      </c>
      <c r="F343" s="19" t="n">
        <v>0</v>
      </c>
      <c r="G343" s="18" t="s">
        <v>602</v>
      </c>
      <c r="H343" s="18" t="s">
        <v>101</v>
      </c>
      <c r="I343" s="18" t="s">
        <v>604</v>
      </c>
      <c r="J343" s="19" t="n">
        <v>500000000</v>
      </c>
      <c r="K343" s="19" t="n">
        <v>400000000</v>
      </c>
      <c r="L343" s="0" t="n">
        <v>2017</v>
      </c>
      <c r="M343" s="20" t="n">
        <v>42736</v>
      </c>
      <c r="N343" s="20" t="n">
        <v>43831</v>
      </c>
      <c r="O343" s="20" t="n">
        <v>43831</v>
      </c>
      <c r="P343" s="20" t="n">
        <v>44196</v>
      </c>
      <c r="Q343" s="21" t="s">
        <v>605</v>
      </c>
      <c r="R343" s="21" t="s">
        <v>605</v>
      </c>
      <c r="S343" s="19" t="s">
        <v>606</v>
      </c>
      <c r="T343" s="21" t="s">
        <v>605</v>
      </c>
      <c r="U343" s="21" t="s">
        <v>605</v>
      </c>
      <c r="V343" s="21" t="s">
        <v>605</v>
      </c>
      <c r="W343" s="21" t="s">
        <v>605</v>
      </c>
      <c r="X343" s="21" t="s">
        <v>605</v>
      </c>
      <c r="Y343" s="21" t="s">
        <v>605</v>
      </c>
      <c r="Z343" s="21" t="s">
        <v>605</v>
      </c>
      <c r="AA343" s="20" t="n">
        <f aca="false">DATE(YEAR(O343)+1,MONTH(O343),DAY(O343))</f>
        <v>44197</v>
      </c>
      <c r="AB343" s="0" t="n">
        <f aca="false">IF(G343="Trong nước", DATEDIF(DATE(YEAR(M343),MONTH(M343),1),DATE(YEAR(N343),MONTH(N343),1),"m"), DATEDIF(DATE(L343,1,1),DATE(YEAR(N343),MONTH(N343),1),"m"))</f>
        <v>36</v>
      </c>
      <c r="AC343" s="0" t="str">
        <f aca="false">VLOOKUP(AB343,[1]Parameters!$A$2:$B$6,2,1)</f>
        <v>36-72</v>
      </c>
      <c r="AD343" s="22" t="n">
        <f aca="false">IF(J343&lt;=[1]Parameters!$Y$2,INDEX('[1]Bieu phi VCX'!$D$8:$N$33,MATCH(E343,'[1]Bieu phi VCX'!$A$8:$A$33,0),MATCH(AC343,'[1]Bieu phi VCX'!$D$7:$I$7,)),INDEX('[1]Bieu phi VCX'!$J$8:$O$33,MATCH(E343,'[1]Bieu phi VCX'!$A$8:$A$33,0),MATCH(AC343,'[1]Bieu phi VCX'!$J$7:$O$7,)))</f>
        <v>0.026</v>
      </c>
      <c r="AE343" s="22" t="n">
        <f aca="false">IF(Q343="Y",[1]Parameters!$Z$2,0)</f>
        <v>0.0005</v>
      </c>
      <c r="AF343" s="22" t="n">
        <f aca="false">IF(R343="Y", INDEX('[1]Bieu phi VCX'!$R$8:$W$33,MATCH(E343,'[1]Bieu phi VCX'!$A$8:$A$33,0),MATCH(AC343,'[1]Bieu phi VCX'!$R$7:$V$7,0)), 0)</f>
        <v>0.0015</v>
      </c>
      <c r="AG343" s="19" t="n">
        <f aca="false">VLOOKUP(S343,[1]Parameters!$F$2:$G$5,2,0)</f>
        <v>0</v>
      </c>
      <c r="AH343" s="22" t="n">
        <f aca="false">IF(T343="Y", INDEX('[1]Bieu phi VCX'!$X$8:$AB$33,MATCH(E343,'[1]Bieu phi VCX'!$A$8:$A$33,0),MATCH(AC343,'[1]Bieu phi VCX'!$X$7:$AB$7,0)),0)</f>
        <v>0.0015</v>
      </c>
      <c r="AI343" s="23" t="n">
        <f aca="false">IF(U343="Y",INDEX('[1]Bieu phi VCX'!$AJ$8:$AL$33,MATCH(E343,'[1]Bieu phi VCX'!$A$8:$A$33,0),MATCH(VLOOKUP(F343,[1]Parameters!$I$2:$J$4,2),'[1]Bieu phi VCX'!$AJ$7:$AL$7,0))-AD343, 0)</f>
        <v>0.024</v>
      </c>
      <c r="AJ343" s="0" t="n">
        <f aca="false">IF(V343="Y",[1]Parameters!$AA$2,1)</f>
        <v>1.5</v>
      </c>
      <c r="AK343" s="22" t="n">
        <f aca="false">IF(W343="Y", INDEX('[1]Bieu phi VCX'!$AE$8:$AE$33,MATCH(E343,'[1]Bieu phi VCX'!$A$8:$A$33,0),0),0)</f>
        <v>0.0025</v>
      </c>
      <c r="AL343" s="22" t="n">
        <f aca="false">IF(X343="Y",IF(AB343&lt;120,IF(OR(E343='[1]Bieu phi VCX'!$A$24,E343='[1]Bieu phi VCX'!$A$25,E343='[1]Bieu phi VCX'!$A$27),0.2%,IF(OR(AND(OR(H343="SEDAN",H343="HATCHBACK"),J343&gt;[1]Parameters!$AB$2),AND(OR(H343="SEDAN",H343="HATCHBACK"),I343="GERMANY")),INDEX('[1]Bieu phi VCX'!$AF$8:$AF$33,MATCH(E343,'[1]Bieu phi VCX'!$A$8:$A$33,0),0),INDEX('[1]Bieu phi VCX'!$AG$8:$AG$33,MATCH(E343,'[1]Bieu phi VCX'!$A$8:$A$33,0),0))),INDEX('[1]Bieu phi VCX'!$AH$8:$AH$33,MATCH(E343,'[1]Bieu phi VCX'!$A$8:$A$33,0),0)),0)</f>
        <v>0.0005</v>
      </c>
      <c r="AM343" s="22" t="n">
        <f aca="false">IF(Y343="Y",IF(P343-O343&gt;[1]Parameters!$AC$2,1.5%*15/365,1.5%*(P343-O343)/365),0)</f>
        <v>0.000616438356164384</v>
      </c>
      <c r="AN343" s="24" t="n">
        <f aca="false">IF(Z343="Y",[1]Parameters!$AD$2,0)</f>
        <v>0.003</v>
      </c>
      <c r="AO343" s="25" t="n">
        <f aca="false">IF(P343&lt;=AA343,VLOOKUP(DATEDIF(O343,P343,"m"),[1]Parameters!$L$2:$M$6,2,1),(DATEDIF(O343,P343,"m")+1)/12)</f>
        <v>1</v>
      </c>
      <c r="AP343" s="26" t="n">
        <f aca="false">(AJ343*(SUM(AD343,AE343,AF343,AH343,AI343,AK343,AL343,AN343)*K343+AG343)+AM343*K343)*AO343</f>
        <v>35946575.3424658</v>
      </c>
      <c r="AQ343" s="27" t="s">
        <v>607</v>
      </c>
    </row>
    <row r="344" customFormat="false" ht="13.8" hidden="false" customHeight="false" outlineLevel="0" collapsed="false">
      <c r="A344" s="17"/>
      <c r="B344" s="17" t="s">
        <v>609</v>
      </c>
      <c r="C344" s="0" t="s">
        <v>520</v>
      </c>
      <c r="D344" s="17" t="s">
        <v>531</v>
      </c>
      <c r="E344" s="18" t="s">
        <v>638</v>
      </c>
      <c r="F344" s="19" t="n">
        <v>0</v>
      </c>
      <c r="G344" s="18" t="s">
        <v>602</v>
      </c>
      <c r="H344" s="18" t="s">
        <v>101</v>
      </c>
      <c r="I344" s="18" t="s">
        <v>604</v>
      </c>
      <c r="J344" s="19" t="n">
        <v>450000000</v>
      </c>
      <c r="K344" s="19" t="n">
        <v>400000000</v>
      </c>
      <c r="L344" s="0" t="n">
        <v>2014</v>
      </c>
      <c r="M344" s="20" t="n">
        <v>41640</v>
      </c>
      <c r="N344" s="20" t="n">
        <v>43831</v>
      </c>
      <c r="O344" s="20" t="n">
        <v>43831</v>
      </c>
      <c r="P344" s="20" t="n">
        <v>44196</v>
      </c>
      <c r="Q344" s="21" t="s">
        <v>605</v>
      </c>
      <c r="R344" s="21" t="s">
        <v>605</v>
      </c>
      <c r="S344" s="19" t="s">
        <v>606</v>
      </c>
      <c r="T344" s="21" t="s">
        <v>605</v>
      </c>
      <c r="U344" s="21" t="s">
        <v>605</v>
      </c>
      <c r="V344" s="21" t="s">
        <v>605</v>
      </c>
      <c r="W344" s="21" t="s">
        <v>605</v>
      </c>
      <c r="X344" s="21" t="s">
        <v>605</v>
      </c>
      <c r="Y344" s="21" t="s">
        <v>605</v>
      </c>
      <c r="Z344" s="21" t="s">
        <v>605</v>
      </c>
      <c r="AA344" s="20" t="n">
        <f aca="false">DATE(YEAR(O344)+1,MONTH(O344),DAY(O344))</f>
        <v>44197</v>
      </c>
      <c r="AB344" s="0" t="n">
        <f aca="false">IF(G344="Trong nước", DATEDIF(DATE(YEAR(M344),MONTH(M344),1),DATE(YEAR(N344),MONTH(N344),1),"m"), DATEDIF(DATE(L344,1,1),DATE(YEAR(N344),MONTH(N344),1),"m"))</f>
        <v>72</v>
      </c>
      <c r="AC344" s="0" t="str">
        <f aca="false">VLOOKUP(AB344,[1]Parameters!$A$2:$B$6,2,1)</f>
        <v>72-120</v>
      </c>
      <c r="AD344" s="22" t="n">
        <f aca="false">IF(J344&lt;=[1]Parameters!$Y$2,INDEX('[1]Bieu phi VCX'!$D$8:$N$33,MATCH(E344,'[1]Bieu phi VCX'!$A$8:$A$33,0),MATCH(AC344,'[1]Bieu phi VCX'!$D$7:$I$7,)),INDEX('[1]Bieu phi VCX'!$J$8:$O$33,MATCH(E344,'[1]Bieu phi VCX'!$A$8:$A$33,0),MATCH(AC344,'[1]Bieu phi VCX'!$J$7:$O$7,)))</f>
        <v>0.028</v>
      </c>
      <c r="AE344" s="22" t="n">
        <f aca="false">IF(Q344="Y",[1]Parameters!$Z$2,0)</f>
        <v>0.0005</v>
      </c>
      <c r="AF344" s="22" t="n">
        <f aca="false">IF(R344="Y", INDEX('[1]Bieu phi VCX'!$R$8:$W$33,MATCH(E344,'[1]Bieu phi VCX'!$A$8:$A$33,0),MATCH(AC344,'[1]Bieu phi VCX'!$R$7:$V$7,0)), 0)</f>
        <v>0.0025</v>
      </c>
      <c r="AG344" s="19" t="n">
        <f aca="false">VLOOKUP(S344,[1]Parameters!$F$2:$G$5,2,0)</f>
        <v>0</v>
      </c>
      <c r="AH344" s="22" t="n">
        <f aca="false">IF(T344="Y", INDEX('[1]Bieu phi VCX'!$X$8:$AB$33,MATCH(E344,'[1]Bieu phi VCX'!$A$8:$A$33,0),MATCH(AC344,'[1]Bieu phi VCX'!$X$7:$AB$7,0)),0)</f>
        <v>0.0025</v>
      </c>
      <c r="AI344" s="23" t="n">
        <f aca="false">IF(U344="Y",INDEX('[1]Bieu phi VCX'!$AJ$8:$AL$33,MATCH(E344,'[1]Bieu phi VCX'!$A$8:$A$33,0),MATCH(VLOOKUP(F344,[1]Parameters!$I$2:$J$4,2),'[1]Bieu phi VCX'!$AJ$7:$AL$7,0))-AD344, 0)</f>
        <v>0.022</v>
      </c>
      <c r="AJ344" s="0" t="n">
        <f aca="false">IF(V344="Y",[1]Parameters!$AA$2,1)</f>
        <v>1.5</v>
      </c>
      <c r="AK344" s="22" t="n">
        <f aca="false">IF(W344="Y", INDEX('[1]Bieu phi VCX'!$AE$8:$AE$33,MATCH(E344,'[1]Bieu phi VCX'!$A$8:$A$33,0),0),0)</f>
        <v>0.0025</v>
      </c>
      <c r="AL344" s="22" t="n">
        <f aca="false">IF(X344="Y",IF(AB344&lt;120,IF(OR(E344='[1]Bieu phi VCX'!$A$24,E344='[1]Bieu phi VCX'!$A$25,E344='[1]Bieu phi VCX'!$A$27),0.2%,IF(OR(AND(OR(H344="SEDAN",H344="HATCHBACK"),J344&gt;[1]Parameters!$AB$2),AND(OR(H344="SEDAN",H344="HATCHBACK"),I344="GERMANY")),INDEX('[1]Bieu phi VCX'!$AF$8:$AF$33,MATCH(E344,'[1]Bieu phi VCX'!$A$8:$A$33,0),0),INDEX('[1]Bieu phi VCX'!$AG$8:$AG$33,MATCH(E344,'[1]Bieu phi VCX'!$A$8:$A$33,0),0))),INDEX('[1]Bieu phi VCX'!$AH$8:$AH$33,MATCH(E344,'[1]Bieu phi VCX'!$A$8:$A$33,0),0)),0)</f>
        <v>0.0005</v>
      </c>
      <c r="AM344" s="22" t="n">
        <f aca="false">IF(Y344="Y",IF(P344-O344&gt;[1]Parameters!$AC$2,1.5%*15/365,1.5%*(P344-O344)/365),0)</f>
        <v>0.000616438356164384</v>
      </c>
      <c r="AN344" s="24" t="n">
        <f aca="false">IF(Z344="Y",[1]Parameters!$AD$2,0)</f>
        <v>0.003</v>
      </c>
      <c r="AO344" s="25" t="n">
        <f aca="false">IF(P344&lt;=AA344,VLOOKUP(DATEDIF(O344,P344,"m"),[1]Parameters!$L$2:$M$6,2,1),(DATEDIF(O344,P344,"m")+1)/12)</f>
        <v>1</v>
      </c>
      <c r="AP344" s="26" t="n">
        <f aca="false">(AJ344*(SUM(AD344,AE344,AF344,AH344,AI344,AK344,AL344,AN344)*K344+AG344)+AM344*K344)*AO344</f>
        <v>37146575.3424658</v>
      </c>
      <c r="AQ344" s="27" t="s">
        <v>607</v>
      </c>
    </row>
    <row r="345" customFormat="false" ht="13.8" hidden="false" customHeight="false" outlineLevel="0" collapsed="false">
      <c r="A345" s="17"/>
      <c r="B345" s="17" t="s">
        <v>610</v>
      </c>
      <c r="C345" s="0" t="s">
        <v>520</v>
      </c>
      <c r="D345" s="17" t="s">
        <v>531</v>
      </c>
      <c r="E345" s="18" t="s">
        <v>638</v>
      </c>
      <c r="F345" s="19" t="n">
        <v>0</v>
      </c>
      <c r="G345" s="18" t="s">
        <v>602</v>
      </c>
      <c r="H345" s="18" t="s">
        <v>101</v>
      </c>
      <c r="I345" s="18" t="s">
        <v>604</v>
      </c>
      <c r="J345" s="19" t="n">
        <v>600000000</v>
      </c>
      <c r="K345" s="19" t="n">
        <v>400000000</v>
      </c>
      <c r="L345" s="0" t="n">
        <v>2010</v>
      </c>
      <c r="M345" s="20" t="n">
        <v>40179</v>
      </c>
      <c r="N345" s="20" t="n">
        <v>43831</v>
      </c>
      <c r="O345" s="20" t="n">
        <v>43831</v>
      </c>
      <c r="P345" s="20" t="n">
        <v>44196</v>
      </c>
      <c r="Q345" s="21" t="s">
        <v>605</v>
      </c>
      <c r="R345" s="21" t="s">
        <v>605</v>
      </c>
      <c r="S345" s="19" t="s">
        <v>606</v>
      </c>
      <c r="T345" s="21" t="s">
        <v>605</v>
      </c>
      <c r="U345" s="21" t="s">
        <v>605</v>
      </c>
      <c r="V345" s="21" t="s">
        <v>605</v>
      </c>
      <c r="W345" s="21" t="s">
        <v>605</v>
      </c>
      <c r="X345" s="21" t="s">
        <v>605</v>
      </c>
      <c r="Y345" s="21" t="s">
        <v>605</v>
      </c>
      <c r="Z345" s="21" t="s">
        <v>605</v>
      </c>
      <c r="AA345" s="20" t="n">
        <f aca="false">DATE(YEAR(O345)+1,MONTH(O345),DAY(O345))</f>
        <v>44197</v>
      </c>
      <c r="AB345" s="0" t="n">
        <f aca="false">IF(G345="Trong nước", DATEDIF(DATE(YEAR(M345),MONTH(M345),1),DATE(YEAR(N345),MONTH(N345),1),"m"), DATEDIF(DATE(L345,1,1),DATE(YEAR(N345),MONTH(N345),1),"m"))</f>
        <v>120</v>
      </c>
      <c r="AC345" s="0" t="str">
        <f aca="false">VLOOKUP(AB345,[1]Parameters!$A$2:$B$6,2,1)</f>
        <v>&gt;=120</v>
      </c>
      <c r="AD345" s="22" t="n">
        <f aca="false">IF(J345&lt;=[1]Parameters!$Y$2,INDEX('[1]Bieu phi VCX'!$D$8:$N$33,MATCH(E345,'[1]Bieu phi VCX'!$A$8:$A$33,0),MATCH(AC345,'[1]Bieu phi VCX'!$D$7:$I$7,)),INDEX('[1]Bieu phi VCX'!$J$8:$O$33,MATCH(E345,'[1]Bieu phi VCX'!$A$8:$A$33,0),MATCH(AC345,'[1]Bieu phi VCX'!$J$7:$O$7,)))</f>
        <v>0.03</v>
      </c>
      <c r="AE345" s="22" t="n">
        <f aca="false">IF(Q345="Y",[1]Parameters!$Z$2,0)</f>
        <v>0.0005</v>
      </c>
      <c r="AF345" s="22" t="n">
        <f aca="false">IF(R345="Y", INDEX('[1]Bieu phi VCX'!$R$8:$W$33,MATCH(E345,'[1]Bieu phi VCX'!$A$8:$A$33,0),MATCH(AC345,'[1]Bieu phi VCX'!$R$7:$V$7,0)), 0)</f>
        <v>0.0035</v>
      </c>
      <c r="AG345" s="19" t="n">
        <f aca="false">VLOOKUP(S345,[1]Parameters!$F$2:$G$5,2,0)</f>
        <v>0</v>
      </c>
      <c r="AH345" s="22" t="n">
        <f aca="false">IF(T345="Y", INDEX('[1]Bieu phi VCX'!$X$8:$AB$33,MATCH(E345,'[1]Bieu phi VCX'!$A$8:$A$33,0),MATCH(AC345,'[1]Bieu phi VCX'!$X$7:$AB$7,0)),0)</f>
        <v>0.0035</v>
      </c>
      <c r="AI345" s="23" t="n">
        <f aca="false">IF(U345="Y",INDEX('[1]Bieu phi VCX'!$AJ$8:$AL$33,MATCH(E345,'[1]Bieu phi VCX'!$A$8:$A$33,0),MATCH(VLOOKUP(F345,[1]Parameters!$I$2:$J$4,2),'[1]Bieu phi VCX'!$AJ$7:$AL$7,0))-AD345, 0)</f>
        <v>0.02</v>
      </c>
      <c r="AJ345" s="0" t="n">
        <f aca="false">IF(V345="Y",[1]Parameters!$AA$2,1)</f>
        <v>1.5</v>
      </c>
      <c r="AK345" s="22" t="n">
        <f aca="false">IF(W345="Y", INDEX('[1]Bieu phi VCX'!$AE$8:$AE$33,MATCH(E345,'[1]Bieu phi VCX'!$A$8:$A$33,0),0),0)</f>
        <v>0.0025</v>
      </c>
      <c r="AL345" s="22" t="n">
        <f aca="false">IF(X345="Y",IF(AB345&lt;120,IF(OR(E345='[1]Bieu phi VCX'!$A$24,E345='[1]Bieu phi VCX'!$A$25,E345='[1]Bieu phi VCX'!$A$27),0.2%,IF(OR(AND(OR(H345="SEDAN",H345="HATCHBACK"),J345&gt;[1]Parameters!$AB$2),AND(OR(H345="SEDAN",H345="HATCHBACK"),I345="GERMANY")),INDEX('[1]Bieu phi VCX'!$AF$8:$AF$33,MATCH(E345,'[1]Bieu phi VCX'!$A$8:$A$33,0),0),INDEX('[1]Bieu phi VCX'!$AG$8:$AG$33,MATCH(E345,'[1]Bieu phi VCX'!$A$8:$A$33,0),0))),INDEX('[1]Bieu phi VCX'!$AH$8:$AH$33,MATCH(E345,'[1]Bieu phi VCX'!$A$8:$A$33,0),0)),0)</f>
        <v>0.0015</v>
      </c>
      <c r="AM345" s="22" t="n">
        <f aca="false">IF(Y345="Y",IF(P345-O345&gt;[1]Parameters!$AC$2,1.5%*15/365,1.5%*(P345-O345)/365),0)</f>
        <v>0.000616438356164384</v>
      </c>
      <c r="AN345" s="24" t="n">
        <f aca="false">IF(Z345="Y",[1]Parameters!$AD$2,0)</f>
        <v>0.003</v>
      </c>
      <c r="AO345" s="25" t="n">
        <f aca="false">IF(P345&lt;=AA345,VLOOKUP(DATEDIF(O345,P345,"m"),[1]Parameters!$L$2:$M$6,2,1),(DATEDIF(O345,P345,"m")+1)/12)</f>
        <v>1</v>
      </c>
      <c r="AP345" s="26" t="n">
        <f aca="false">(AJ345*(SUM(AD345,AE345,AF345,AH345,AI345,AK345,AL345,AN345)*K345+AG345)+AM345*K345)*AO345</f>
        <v>38946575.3424657</v>
      </c>
      <c r="AQ345" s="27" t="s">
        <v>607</v>
      </c>
    </row>
    <row r="346" customFormat="false" ht="13.8" hidden="false" customHeight="false" outlineLevel="0" collapsed="false">
      <c r="A346" s="17"/>
      <c r="B346" s="17" t="s">
        <v>611</v>
      </c>
      <c r="C346" s="0" t="s">
        <v>520</v>
      </c>
      <c r="D346" s="17" t="s">
        <v>531</v>
      </c>
      <c r="E346" s="18" t="s">
        <v>638</v>
      </c>
      <c r="F346" s="19" t="n">
        <v>0</v>
      </c>
      <c r="G346" s="18" t="s">
        <v>602</v>
      </c>
      <c r="H346" s="18" t="s">
        <v>101</v>
      </c>
      <c r="I346" s="18" t="s">
        <v>604</v>
      </c>
      <c r="J346" s="19" t="n">
        <v>600000000</v>
      </c>
      <c r="K346" s="19" t="n">
        <v>400000000</v>
      </c>
      <c r="L346" s="0" t="n">
        <v>2005</v>
      </c>
      <c r="M346" s="20" t="n">
        <v>38353</v>
      </c>
      <c r="N346" s="20" t="n">
        <v>43831</v>
      </c>
      <c r="O346" s="20" t="n">
        <v>43831</v>
      </c>
      <c r="P346" s="20" t="n">
        <v>44196</v>
      </c>
      <c r="Q346" s="21" t="s">
        <v>605</v>
      </c>
      <c r="R346" s="21" t="s">
        <v>605</v>
      </c>
      <c r="S346" s="19" t="n">
        <v>9000000</v>
      </c>
      <c r="T346" s="21" t="s">
        <v>605</v>
      </c>
      <c r="U346" s="21" t="s">
        <v>605</v>
      </c>
      <c r="V346" s="21" t="s">
        <v>605</v>
      </c>
      <c r="W346" s="21" t="s">
        <v>605</v>
      </c>
      <c r="X346" s="21" t="s">
        <v>605</v>
      </c>
      <c r="Y346" s="21" t="s">
        <v>605</v>
      </c>
      <c r="Z346" s="21" t="s">
        <v>605</v>
      </c>
      <c r="AA346" s="20" t="n">
        <f aca="false">DATE(YEAR(O346)+1,MONTH(O346),DAY(O346))</f>
        <v>44197</v>
      </c>
      <c r="AB346" s="0" t="n">
        <f aca="false">IF(G346="Trong nước", DATEDIF(DATE(YEAR(M346),MONTH(M346),1),DATE(YEAR(N346),MONTH(N346),1),"m"), DATEDIF(DATE(L346,1,1),DATE(YEAR(N346),MONTH(N346),1),"m"))</f>
        <v>180</v>
      </c>
      <c r="AC346" s="0" t="str">
        <f aca="false">VLOOKUP(AB346,[1]Parameters!$A$2:$B$7,2,1)</f>
        <v>&gt;=180</v>
      </c>
      <c r="AD346" s="22" t="n">
        <f aca="false">IF(J346&lt;=[1]Parameters!$Y$2,INDEX('[1]Bieu phi VCX'!$D$8:$N$33,MATCH(E346,'[1]Bieu phi VCX'!$A$8:$A$33,0),MATCH(AC346,'[1]Bieu phi VCX'!$D$7:$I$7,)),INDEX('[1]Bieu phi VCX'!$J$8:$O$33,MATCH(E346,'[1]Bieu phi VCX'!$A$8:$A$33,0),MATCH(AC346,'[1]Bieu phi VCX'!$J$7:$O$7,)))</f>
        <v>0.03</v>
      </c>
      <c r="AE346" s="22" t="n">
        <f aca="false">IF(Q346="Y",[1]Parameters!$Z$2,0)</f>
        <v>0.0005</v>
      </c>
      <c r="AF346" s="22" t="n">
        <f aca="false">IF(R346="Y", INDEX('[1]Bieu phi VCX'!$R$8:$W$33,MATCH(E346,'[1]Bieu phi VCX'!$A$8:$A$33,0),MATCH(AC346,'[1]Bieu phi VCX'!$R$7:$W$7,0)), 0)</f>
        <v>0.0045</v>
      </c>
      <c r="AG346" s="19" t="n">
        <f aca="false">VLOOKUP(S346,[1]Parameters!$F$2:$G$5,2,0)</f>
        <v>1400000</v>
      </c>
      <c r="AH346" s="22" t="n">
        <f aca="false">IF(T346="Y", INDEX('[1]Bieu phi VCX'!$X$8:$AC$33,MATCH(E346,'[1]Bieu phi VCX'!$A$8:$A$33,0),MATCH(AC346,'[1]Bieu phi VCX'!$X$7:$AC$7,0)),0)</f>
        <v>0.0035</v>
      </c>
      <c r="AI346" s="23" t="n">
        <f aca="false">IF(U346="Y",INDEX('[1]Bieu phi VCX'!$AJ$8:$AL$33,MATCH(E346,'[1]Bieu phi VCX'!$A$8:$A$33,0),MATCH(VLOOKUP(F346,[1]Parameters!$I$2:$J$4,2),'[1]Bieu phi VCX'!$AJ$7:$AL$7,0))-AD346, 0)</f>
        <v>0.02</v>
      </c>
      <c r="AJ346" s="0" t="n">
        <f aca="false">IF(V346="Y",[1]Parameters!$AA$2,1)</f>
        <v>1.5</v>
      </c>
      <c r="AK346" s="22" t="n">
        <f aca="false">IF(W346="Y", INDEX('[1]Bieu phi VCX'!$AE$8:$AE$33,MATCH(E346,'[1]Bieu phi VCX'!$A$8:$A$33,0),0),0)</f>
        <v>0.0025</v>
      </c>
      <c r="AL346" s="22" t="n">
        <f aca="false">IF(X346="Y",IF(AB346&lt;120,IF(OR(E346='[1]Bieu phi VCX'!$A$24,E346='[1]Bieu phi VCX'!$A$25,E346='[1]Bieu phi VCX'!$A$27),0.2%,IF(OR(AND(OR(H346="SEDAN",H346="HATCHBACK"),J346&gt;[1]Parameters!$AB$2),AND(OR(H346="SEDAN",H346="HATCHBACK"),I346="GERMANY")),INDEX('[1]Bieu phi VCX'!$AF$8:$AF$33,MATCH(E346,'[1]Bieu phi VCX'!$A$8:$A$33,0),0),INDEX('[1]Bieu phi VCX'!$AG$8:$AG$33,MATCH(E346,'[1]Bieu phi VCX'!$A$8:$A$33,0),0))),INDEX('[1]Bieu phi VCX'!$AH$8:$AH$33,MATCH(E346,'[1]Bieu phi VCX'!$A$8:$A$33,0),0)),0)</f>
        <v>0.0015</v>
      </c>
      <c r="AM346" s="22" t="n">
        <f aca="false">IF(Y346="Y",IF(P346-O346&gt;[1]Parameters!$AC$2,1.5%*15/365,1.5%*(P346-O346)/365),0)</f>
        <v>0.000616438356164384</v>
      </c>
      <c r="AN346" s="24" t="n">
        <f aca="false">IF(Z346="Y",[1]Parameters!$AD$2,0)</f>
        <v>0.003</v>
      </c>
      <c r="AO346" s="25" t="n">
        <f aca="false">IF(P346&lt;=AA346,VLOOKUP(DATEDIF(O346,P346,"m"),[1]Parameters!$L$2:$M$6,2,1),(DATEDIF(O346,P346,"m")+1)/12)</f>
        <v>1</v>
      </c>
      <c r="AP346" s="26" t="n">
        <f aca="false">(AJ346*(SUM(AD346,AE346,AF346,AH346,AI346,AK346,AL346,AN346)*K346+AG346)+AM346*K346)*AO346</f>
        <v>41646575.3424658</v>
      </c>
      <c r="AQ346" s="27" t="s">
        <v>607</v>
      </c>
    </row>
    <row r="347" customFormat="false" ht="13.8" hidden="false" customHeight="false" outlineLevel="0" collapsed="false">
      <c r="A347" s="17" t="s">
        <v>599</v>
      </c>
      <c r="B347" s="17" t="s">
        <v>600</v>
      </c>
      <c r="C347" s="17" t="s">
        <v>522</v>
      </c>
      <c r="D347" s="17" t="s">
        <v>541</v>
      </c>
      <c r="E347" s="18" t="s">
        <v>639</v>
      </c>
      <c r="F347" s="19" t="n">
        <v>0</v>
      </c>
      <c r="G347" s="18" t="s">
        <v>602</v>
      </c>
      <c r="H347" s="18" t="s">
        <v>101</v>
      </c>
      <c r="I347" s="18" t="s">
        <v>604</v>
      </c>
      <c r="J347" s="19" t="n">
        <v>390000000</v>
      </c>
      <c r="K347" s="19" t="n">
        <v>100000000</v>
      </c>
      <c r="L347" s="0" t="n">
        <v>2020</v>
      </c>
      <c r="M347" s="20" t="n">
        <v>43831</v>
      </c>
      <c r="N347" s="20" t="n">
        <v>43831</v>
      </c>
      <c r="O347" s="20" t="n">
        <v>43831</v>
      </c>
      <c r="P347" s="20" t="n">
        <v>44196</v>
      </c>
      <c r="Q347" s="21" t="s">
        <v>605</v>
      </c>
      <c r="R347" s="21" t="s">
        <v>605</v>
      </c>
      <c r="S347" s="19" t="s">
        <v>606</v>
      </c>
      <c r="T347" s="21" t="s">
        <v>605</v>
      </c>
      <c r="U347" s="21" t="s">
        <v>605</v>
      </c>
      <c r="V347" s="21" t="s">
        <v>605</v>
      </c>
      <c r="W347" s="21" t="s">
        <v>605</v>
      </c>
      <c r="X347" s="21" t="s">
        <v>605</v>
      </c>
      <c r="Y347" s="21" t="s">
        <v>605</v>
      </c>
      <c r="Z347" s="21" t="s">
        <v>605</v>
      </c>
      <c r="AA347" s="20" t="n">
        <f aca="false">DATE(YEAR(O347)+1,MONTH(O347),DAY(O347))</f>
        <v>44197</v>
      </c>
      <c r="AB347" s="0" t="n">
        <f aca="false">IF(G347="Trong nước", DATEDIF(DATE(YEAR(M347),MONTH(M347),1),DATE(YEAR(N347),MONTH(N347),1),"m"), DATEDIF(DATE(L347,1,1),DATE(YEAR(N347),MONTH(N347),1),"m"))</f>
        <v>0</v>
      </c>
      <c r="AC347" s="0" t="str">
        <f aca="false">VLOOKUP(AB347,[1]Parameters!$A$2:$B$6,2,1)</f>
        <v>&lt;6</v>
      </c>
      <c r="AD347" s="22" t="n">
        <f aca="false">IF(J347&lt;=[1]Parameters!$Y$2,INDEX('[1]Bieu phi VCX'!$D$8:$N$33,MATCH(E347,'[1]Bieu phi VCX'!$A$8:$A$33,0),MATCH(AC347,'[1]Bieu phi VCX'!$D$7:$I$7,)),INDEX('[1]Bieu phi VCX'!$J$8:$O$33,MATCH(E347,'[1]Bieu phi VCX'!$A$8:$A$33,0),MATCH(AC347,'[1]Bieu phi VCX'!$J$7:$O$7,)))</f>
        <v>0.028</v>
      </c>
      <c r="AE347" s="22" t="n">
        <f aca="false">IF(Q347="Y",[1]Parameters!$Z$2,0)</f>
        <v>0.0005</v>
      </c>
      <c r="AF347" s="22" t="n">
        <f aca="false">IF(R347="Y", INDEX('[1]Bieu phi VCX'!$R$8:$W$33,MATCH(E347,'[1]Bieu phi VCX'!$A$8:$A$33,0),MATCH(AC347,'[1]Bieu phi VCX'!$R$7:$V$7,0)), 0)</f>
        <v>0</v>
      </c>
      <c r="AG347" s="19" t="n">
        <f aca="false">VLOOKUP(S347,[1]Parameters!$F$2:$G$5,2,0)</f>
        <v>0</v>
      </c>
      <c r="AH347" s="22" t="n">
        <f aca="false">IF(T347="Y", INDEX('[1]Bieu phi VCX'!$X$8:$AB$33,MATCH(E347,'[1]Bieu phi VCX'!$A$8:$A$33,0),MATCH(AC347,'[1]Bieu phi VCX'!$X$7:$AB$7,0)),0)</f>
        <v>0.0015</v>
      </c>
      <c r="AI347" s="23" t="n">
        <f aca="false">IF(U347="Y",INDEX('[1]Bieu phi VCX'!$AJ$8:$AL$33,MATCH(E347,'[1]Bieu phi VCX'!$A$8:$A$33,0),MATCH(VLOOKUP(F347,[1]Parameters!$I$2:$J$4,2),'[1]Bieu phi VCX'!$AJ$7:$AL$7,0))-AD347, 0)</f>
        <v>0.022</v>
      </c>
      <c r="AJ347" s="0" t="n">
        <f aca="false">IF(V347="Y",[1]Parameters!$AA$2,1)</f>
        <v>1.5</v>
      </c>
      <c r="AK347" s="22" t="n">
        <f aca="false">IF(W347="Y", INDEX('[1]Bieu phi VCX'!$AE$8:$AE$33,MATCH(E347,'[1]Bieu phi VCX'!$A$8:$A$33,0),0),0)</f>
        <v>0.0025</v>
      </c>
      <c r="AL347" s="22" t="n">
        <f aca="false">IF(X347="Y",IF(AB347&lt;120,IF(OR(E347='[1]Bieu phi VCX'!$A$24,E347='[1]Bieu phi VCX'!$A$25,E347='[1]Bieu phi VCX'!$A$27),0.2%,IF(OR(AND(OR(H347="SEDAN",H347="HATCHBACK"),J347&gt;[1]Parameters!$AB$2),AND(OR(H347="SEDAN",H347="HATCHBACK"),I347="GERMANY")),INDEX('[1]Bieu phi VCX'!$AF$8:$AF$33,MATCH(E347,'[1]Bieu phi VCX'!$A$8:$A$33,0),0),INDEX('[1]Bieu phi VCX'!$AG$8:$AG$33,MATCH(E347,'[1]Bieu phi VCX'!$A$8:$A$33,0),0))),INDEX('[1]Bieu phi VCX'!$AH$8:$AH$33,MATCH(E347,'[1]Bieu phi VCX'!$A$8:$A$33,0),0)),0)</f>
        <v>0.0005</v>
      </c>
      <c r="AM347" s="22" t="n">
        <f aca="false">IF(Y347="Y",IF(P347-O347&gt;[1]Parameters!$AC$2,1.5%*15/365,1.5%*(P347-O347)/365),0)</f>
        <v>0.000616438356164384</v>
      </c>
      <c r="AN347" s="24" t="n">
        <f aca="false">IF(Z347="Y",[1]Parameters!$AD$2,0)</f>
        <v>0.003</v>
      </c>
      <c r="AO347" s="25" t="n">
        <f aca="false">IF(P347&lt;=AA347,VLOOKUP(DATEDIF(O347,P347,"m"),[1]Parameters!$L$2:$M$6,2,1),(DATEDIF(O347,P347,"m")+1)/12)</f>
        <v>1</v>
      </c>
      <c r="AP347" s="26" t="n">
        <f aca="false">(AJ347*(SUM(AD347,AE347,AF347,AH347,AI347,AK347,AL347,AN347)*K347+AG347)+AM347*K347)*AO347</f>
        <v>8761643.83561644</v>
      </c>
      <c r="AQ347" s="27" t="s">
        <v>607</v>
      </c>
    </row>
    <row r="348" customFormat="false" ht="13.8" hidden="false" customHeight="false" outlineLevel="0" collapsed="false">
      <c r="A348" s="17"/>
      <c r="B348" s="17" t="s">
        <v>608</v>
      </c>
      <c r="C348" s="17" t="s">
        <v>522</v>
      </c>
      <c r="D348" s="17" t="s">
        <v>541</v>
      </c>
      <c r="E348" s="18" t="s">
        <v>639</v>
      </c>
      <c r="F348" s="19" t="n">
        <v>0</v>
      </c>
      <c r="G348" s="18" t="s">
        <v>602</v>
      </c>
      <c r="H348" s="18" t="s">
        <v>101</v>
      </c>
      <c r="I348" s="18" t="s">
        <v>604</v>
      </c>
      <c r="J348" s="19" t="n">
        <v>390000000</v>
      </c>
      <c r="K348" s="19" t="n">
        <v>100000000</v>
      </c>
      <c r="L348" s="0" t="n">
        <v>2017</v>
      </c>
      <c r="M348" s="20" t="n">
        <v>42736</v>
      </c>
      <c r="N348" s="20" t="n">
        <v>43831</v>
      </c>
      <c r="O348" s="20" t="n">
        <v>43831</v>
      </c>
      <c r="P348" s="20" t="n">
        <v>44196</v>
      </c>
      <c r="Q348" s="21" t="s">
        <v>605</v>
      </c>
      <c r="R348" s="21" t="s">
        <v>605</v>
      </c>
      <c r="S348" s="19" t="s">
        <v>606</v>
      </c>
      <c r="T348" s="21" t="s">
        <v>605</v>
      </c>
      <c r="U348" s="21" t="s">
        <v>605</v>
      </c>
      <c r="V348" s="21" t="s">
        <v>605</v>
      </c>
      <c r="W348" s="21" t="s">
        <v>605</v>
      </c>
      <c r="X348" s="21" t="s">
        <v>605</v>
      </c>
      <c r="Y348" s="21" t="s">
        <v>605</v>
      </c>
      <c r="Z348" s="21" t="s">
        <v>605</v>
      </c>
      <c r="AA348" s="20" t="n">
        <f aca="false">DATE(YEAR(O348)+1,MONTH(O348),DAY(O348))</f>
        <v>44197</v>
      </c>
      <c r="AB348" s="0" t="n">
        <f aca="false">IF(G348="Trong nước", DATEDIF(DATE(YEAR(M348),MONTH(M348),1),DATE(YEAR(N348),MONTH(N348),1),"m"), DATEDIF(DATE(L348,1,1),DATE(YEAR(N348),MONTH(N348),1),"m"))</f>
        <v>36</v>
      </c>
      <c r="AC348" s="0" t="str">
        <f aca="false">VLOOKUP(AB348,[1]Parameters!$A$2:$B$6,2,1)</f>
        <v>36-72</v>
      </c>
      <c r="AD348" s="22" t="n">
        <f aca="false">IF(J348&lt;=[1]Parameters!$Y$2,INDEX('[1]Bieu phi VCX'!$D$8:$N$33,MATCH(E348,'[1]Bieu phi VCX'!$A$8:$A$33,0),MATCH(AC348,'[1]Bieu phi VCX'!$D$7:$I$7,)),INDEX('[1]Bieu phi VCX'!$J$8:$O$33,MATCH(E348,'[1]Bieu phi VCX'!$A$8:$A$33,0),MATCH(AC348,'[1]Bieu phi VCX'!$J$7:$O$7,)))</f>
        <v>0.032</v>
      </c>
      <c r="AE348" s="22" t="n">
        <f aca="false">IF(Q348="Y",[1]Parameters!$Z$2,0)</f>
        <v>0.0005</v>
      </c>
      <c r="AF348" s="22" t="n">
        <f aca="false">IF(R348="Y", INDEX('[1]Bieu phi VCX'!$R$8:$W$33,MATCH(E348,'[1]Bieu phi VCX'!$A$8:$A$33,0),MATCH(AC348,'[1]Bieu phi VCX'!$R$7:$V$7,0)), 0)</f>
        <v>0.002</v>
      </c>
      <c r="AG348" s="19" t="n">
        <f aca="false">VLOOKUP(S348,[1]Parameters!$F$2:$G$5,2,0)</f>
        <v>0</v>
      </c>
      <c r="AH348" s="22" t="n">
        <f aca="false">IF(T348="Y", INDEX('[1]Bieu phi VCX'!$X$8:$AB$33,MATCH(E348,'[1]Bieu phi VCX'!$A$8:$A$33,0),MATCH(AC348,'[1]Bieu phi VCX'!$X$7:$AB$7,0)),0)</f>
        <v>0.002</v>
      </c>
      <c r="AI348" s="23" t="n">
        <f aca="false">IF(U348="Y",INDEX('[1]Bieu phi VCX'!$AJ$8:$AL$33,MATCH(E348,'[1]Bieu phi VCX'!$A$8:$A$33,0),MATCH(VLOOKUP(F348,[1]Parameters!$I$2:$J$4,2),'[1]Bieu phi VCX'!$AJ$7:$AL$7,0))-AD348, 0)</f>
        <v>0.018</v>
      </c>
      <c r="AJ348" s="0" t="n">
        <f aca="false">IF(V348="Y",[1]Parameters!$AA$2,1)</f>
        <v>1.5</v>
      </c>
      <c r="AK348" s="22" t="n">
        <f aca="false">IF(W348="Y", INDEX('[1]Bieu phi VCX'!$AE$8:$AE$33,MATCH(E348,'[1]Bieu phi VCX'!$A$8:$A$33,0),0),0)</f>
        <v>0.0025</v>
      </c>
      <c r="AL348" s="22" t="n">
        <f aca="false">IF(X348="Y",IF(AB348&lt;120,IF(OR(E348='[1]Bieu phi VCX'!$A$24,E348='[1]Bieu phi VCX'!$A$25,E348='[1]Bieu phi VCX'!$A$27),0.2%,IF(OR(AND(OR(H348="SEDAN",H348="HATCHBACK"),J348&gt;[1]Parameters!$AB$2),AND(OR(H348="SEDAN",H348="HATCHBACK"),I348="GERMANY")),INDEX('[1]Bieu phi VCX'!$AF$8:$AF$33,MATCH(E348,'[1]Bieu phi VCX'!$A$8:$A$33,0),0),INDEX('[1]Bieu phi VCX'!$AG$8:$AG$33,MATCH(E348,'[1]Bieu phi VCX'!$A$8:$A$33,0),0))),INDEX('[1]Bieu phi VCX'!$AH$8:$AH$33,MATCH(E348,'[1]Bieu phi VCX'!$A$8:$A$33,0),0)),0)</f>
        <v>0.0005</v>
      </c>
      <c r="AM348" s="22" t="n">
        <f aca="false">IF(Y348="Y",IF(P348-O348&gt;[1]Parameters!$AC$2,1.5%*15/365,1.5%*(P348-O348)/365),0)</f>
        <v>0.000616438356164384</v>
      </c>
      <c r="AN348" s="24" t="n">
        <f aca="false">IF(Z348="Y",[1]Parameters!$AD$2,0)</f>
        <v>0.003</v>
      </c>
      <c r="AO348" s="25" t="n">
        <f aca="false">IF(P348&lt;=AA348,VLOOKUP(DATEDIF(O348,P348,"m"),[1]Parameters!$L$2:$M$6,2,1),(DATEDIF(O348,P348,"m")+1)/12)</f>
        <v>1</v>
      </c>
      <c r="AP348" s="26" t="n">
        <f aca="false">(AJ348*(SUM(AD348,AE348,AF348,AH348,AI348,AK348,AL348,AN348)*K348+AG348)+AM348*K348)*AO348</f>
        <v>9136643.83561644</v>
      </c>
      <c r="AQ348" s="27" t="s">
        <v>607</v>
      </c>
    </row>
    <row r="349" customFormat="false" ht="13.8" hidden="false" customHeight="false" outlineLevel="0" collapsed="false">
      <c r="A349" s="17"/>
      <c r="B349" s="17" t="s">
        <v>609</v>
      </c>
      <c r="C349" s="17" t="s">
        <v>522</v>
      </c>
      <c r="D349" s="17" t="s">
        <v>541</v>
      </c>
      <c r="E349" s="18" t="s">
        <v>639</v>
      </c>
      <c r="F349" s="19" t="n">
        <v>0</v>
      </c>
      <c r="G349" s="18" t="s">
        <v>602</v>
      </c>
      <c r="H349" s="18" t="s">
        <v>101</v>
      </c>
      <c r="I349" s="18" t="s">
        <v>604</v>
      </c>
      <c r="J349" s="19" t="n">
        <v>390000000</v>
      </c>
      <c r="K349" s="19" t="n">
        <v>100000000</v>
      </c>
      <c r="L349" s="0" t="n">
        <v>2014</v>
      </c>
      <c r="M349" s="20" t="n">
        <v>41640</v>
      </c>
      <c r="N349" s="20" t="n">
        <v>43831</v>
      </c>
      <c r="O349" s="20" t="n">
        <v>43831</v>
      </c>
      <c r="P349" s="20" t="n">
        <v>44196</v>
      </c>
      <c r="Q349" s="21" t="s">
        <v>605</v>
      </c>
      <c r="R349" s="21" t="s">
        <v>605</v>
      </c>
      <c r="S349" s="19" t="s">
        <v>606</v>
      </c>
      <c r="T349" s="21" t="s">
        <v>605</v>
      </c>
      <c r="U349" s="21" t="s">
        <v>605</v>
      </c>
      <c r="V349" s="21" t="s">
        <v>605</v>
      </c>
      <c r="W349" s="21" t="s">
        <v>605</v>
      </c>
      <c r="X349" s="21" t="s">
        <v>605</v>
      </c>
      <c r="Y349" s="21" t="s">
        <v>605</v>
      </c>
      <c r="Z349" s="21" t="s">
        <v>605</v>
      </c>
      <c r="AA349" s="20" t="n">
        <f aca="false">DATE(YEAR(O349)+1,MONTH(O349),DAY(O349))</f>
        <v>44197</v>
      </c>
      <c r="AB349" s="0" t="n">
        <f aca="false">IF(G349="Trong nước", DATEDIF(DATE(YEAR(M349),MONTH(M349),1),DATE(YEAR(N349),MONTH(N349),1),"m"), DATEDIF(DATE(L349,1,1),DATE(YEAR(N349),MONTH(N349),1),"m"))</f>
        <v>72</v>
      </c>
      <c r="AC349" s="0" t="str">
        <f aca="false">VLOOKUP(AB349,[1]Parameters!$A$2:$B$6,2,1)</f>
        <v>72-120</v>
      </c>
      <c r="AD349" s="22" t="n">
        <f aca="false">IF(J349&lt;=[1]Parameters!$Y$2,INDEX('[1]Bieu phi VCX'!$D$8:$N$33,MATCH(E349,'[1]Bieu phi VCX'!$A$8:$A$33,0),MATCH(AC349,'[1]Bieu phi VCX'!$D$7:$I$7,)),INDEX('[1]Bieu phi VCX'!$J$8:$O$33,MATCH(E349,'[1]Bieu phi VCX'!$A$8:$A$33,0),MATCH(AC349,'[1]Bieu phi VCX'!$J$7:$O$7,)))</f>
        <v>0.052</v>
      </c>
      <c r="AE349" s="22" t="n">
        <f aca="false">IF(Q349="Y",[1]Parameters!$Z$2,0)</f>
        <v>0.0005</v>
      </c>
      <c r="AF349" s="22" t="n">
        <f aca="false">IF(R349="Y", INDEX('[1]Bieu phi VCX'!$R$8:$W$33,MATCH(E349,'[1]Bieu phi VCX'!$A$8:$A$33,0),MATCH(AC349,'[1]Bieu phi VCX'!$R$7:$V$7,0)), 0)</f>
        <v>0.003</v>
      </c>
      <c r="AG349" s="19" t="n">
        <f aca="false">VLOOKUP(S349,[1]Parameters!$F$2:$G$5,2,0)</f>
        <v>0</v>
      </c>
      <c r="AH349" s="22" t="n">
        <f aca="false">IF(T349="Y", INDEX('[1]Bieu phi VCX'!$X$8:$AB$33,MATCH(E349,'[1]Bieu phi VCX'!$A$8:$A$33,0),MATCH(AC349,'[1]Bieu phi VCX'!$X$7:$AB$7,0)),0)</f>
        <v>0.01</v>
      </c>
      <c r="AI349" s="23" t="n">
        <f aca="false">IF(U349="Y",INDEX('[1]Bieu phi VCX'!$AJ$8:$AL$33,MATCH(E349,'[1]Bieu phi VCX'!$A$8:$A$33,0),MATCH(VLOOKUP(F349,[1]Parameters!$I$2:$J$4,2),'[1]Bieu phi VCX'!$AJ$7:$AL$7,0))-AD349, 0)</f>
        <v>-0.002</v>
      </c>
      <c r="AJ349" s="0" t="n">
        <f aca="false">IF(V349="Y",[1]Parameters!$AA$2,1)</f>
        <v>1.5</v>
      </c>
      <c r="AK349" s="22" t="n">
        <f aca="false">IF(W349="Y", INDEX('[1]Bieu phi VCX'!$AE$8:$AE$33,MATCH(E349,'[1]Bieu phi VCX'!$A$8:$A$33,0),0),0)</f>
        <v>0.0025</v>
      </c>
      <c r="AL349" s="22" t="n">
        <f aca="false">IF(X349="Y",IF(AB349&lt;120,IF(OR(E349='[1]Bieu phi VCX'!$A$24,E349='[1]Bieu phi VCX'!$A$25,E349='[1]Bieu phi VCX'!$A$27),0.2%,IF(OR(AND(OR(H349="SEDAN",H349="HATCHBACK"),J349&gt;[1]Parameters!$AB$2),AND(OR(H349="SEDAN",H349="HATCHBACK"),I349="GERMANY")),INDEX('[1]Bieu phi VCX'!$AF$8:$AF$33,MATCH(E349,'[1]Bieu phi VCX'!$A$8:$A$33,0),0),INDEX('[1]Bieu phi VCX'!$AG$8:$AG$33,MATCH(E349,'[1]Bieu phi VCX'!$A$8:$A$33,0),0))),INDEX('[1]Bieu phi VCX'!$AH$8:$AH$33,MATCH(E349,'[1]Bieu phi VCX'!$A$8:$A$33,0),0)),0)</f>
        <v>0.0005</v>
      </c>
      <c r="AM349" s="22" t="n">
        <f aca="false">IF(Y349="Y",IF(P349-O349&gt;[1]Parameters!$AC$2,1.5%*15/365,1.5%*(P349-O349)/365),0)</f>
        <v>0.000616438356164384</v>
      </c>
      <c r="AN349" s="24" t="n">
        <f aca="false">IF(Z349="Y",[1]Parameters!$AD$2,0)</f>
        <v>0.003</v>
      </c>
      <c r="AO349" s="25" t="n">
        <f aca="false">IF(P349&lt;=AA349,VLOOKUP(DATEDIF(O349,P349,"m"),[1]Parameters!$L$2:$M$6,2,1),(DATEDIF(O349,P349,"m")+1)/12)</f>
        <v>1</v>
      </c>
      <c r="AP349" s="26" t="n">
        <f aca="false">(AJ349*(SUM(AD349,AE349,AF349,AH349,AI349,AK349,AL349,AN349)*K349+AG349)+AM349*K349)*AO349</f>
        <v>10486643.8356164</v>
      </c>
      <c r="AQ349" s="27" t="s">
        <v>607</v>
      </c>
    </row>
    <row r="350" customFormat="false" ht="13.8" hidden="false" customHeight="false" outlineLevel="0" collapsed="false">
      <c r="A350" s="17"/>
      <c r="B350" s="17" t="s">
        <v>610</v>
      </c>
      <c r="C350" s="17" t="s">
        <v>522</v>
      </c>
      <c r="D350" s="17" t="s">
        <v>541</v>
      </c>
      <c r="E350" s="18" t="s">
        <v>639</v>
      </c>
      <c r="F350" s="19" t="n">
        <v>0</v>
      </c>
      <c r="G350" s="18" t="s">
        <v>602</v>
      </c>
      <c r="H350" s="18" t="s">
        <v>101</v>
      </c>
      <c r="I350" s="18" t="s">
        <v>604</v>
      </c>
      <c r="J350" s="19" t="n">
        <v>390000000</v>
      </c>
      <c r="K350" s="19" t="n">
        <v>100000000</v>
      </c>
      <c r="L350" s="0" t="n">
        <v>2010</v>
      </c>
      <c r="M350" s="20" t="n">
        <v>40179</v>
      </c>
      <c r="N350" s="20" t="n">
        <v>43831</v>
      </c>
      <c r="O350" s="20" t="n">
        <v>43831</v>
      </c>
      <c r="P350" s="20" t="n">
        <v>44196</v>
      </c>
      <c r="Q350" s="21" t="s">
        <v>605</v>
      </c>
      <c r="R350" s="21" t="s">
        <v>605</v>
      </c>
      <c r="S350" s="19" t="s">
        <v>606</v>
      </c>
      <c r="T350" s="21" t="s">
        <v>605</v>
      </c>
      <c r="U350" s="21" t="s">
        <v>605</v>
      </c>
      <c r="V350" s="21" t="s">
        <v>605</v>
      </c>
      <c r="W350" s="21" t="s">
        <v>605</v>
      </c>
      <c r="X350" s="21" t="s">
        <v>605</v>
      </c>
      <c r="Y350" s="21" t="s">
        <v>605</v>
      </c>
      <c r="Z350" s="21" t="s">
        <v>605</v>
      </c>
      <c r="AA350" s="20" t="n">
        <f aca="false">DATE(YEAR(O350)+1,MONTH(O350),DAY(O350))</f>
        <v>44197</v>
      </c>
      <c r="AB350" s="0" t="n">
        <f aca="false">IF(G350="Trong nước", DATEDIF(DATE(YEAR(M350),MONTH(M350),1),DATE(YEAR(N350),MONTH(N350),1),"m"), DATEDIF(DATE(L350,1,1),DATE(YEAR(N350),MONTH(N350),1),"m"))</f>
        <v>120</v>
      </c>
      <c r="AC350" s="0" t="str">
        <f aca="false">VLOOKUP(AB350,[1]Parameters!$A$2:$B$6,2,1)</f>
        <v>&gt;=120</v>
      </c>
      <c r="AD350" s="22" t="str">
        <f aca="false">IF(J350&lt;=[1]Parameters!$Y$2,INDEX('[1]Bieu phi VCX'!$D$8:$N$33,MATCH(E350,'[1]Bieu phi VCX'!$A$8:$A$33,0),MATCH(AC350,'[1]Bieu phi VCX'!$D$7:$I$7,)),INDEX('[1]Bieu phi VCX'!$J$8:$O$33,MATCH(E350,'[1]Bieu phi VCX'!$A$8:$A$33,0),MATCH(AC350,'[1]Bieu phi VCX'!$J$7:$O$7,)))</f>
        <v>KC</v>
      </c>
      <c r="AE350" s="22" t="n">
        <f aca="false">IF(Q350="Y",[1]Parameters!$Z$2,0)</f>
        <v>0.0005</v>
      </c>
      <c r="AF350" s="22" t="n">
        <f aca="false">IF(R350="Y", INDEX('[1]Bieu phi VCX'!$R$8:$W$33,MATCH(E350,'[1]Bieu phi VCX'!$A$8:$A$33,0),MATCH(AC350,'[1]Bieu phi VCX'!$R$7:$V$7,0)), 0)</f>
        <v>0.004</v>
      </c>
      <c r="AG350" s="19" t="n">
        <f aca="false">VLOOKUP(S350,[1]Parameters!$F$2:$G$5,2,0)</f>
        <v>0</v>
      </c>
      <c r="AH350" s="22" t="n">
        <f aca="false">IF(T350="Y", INDEX('[1]Bieu phi VCX'!$X$8:$AB$33,MATCH(E350,'[1]Bieu phi VCX'!$A$8:$A$33,0),MATCH(AC350,'[1]Bieu phi VCX'!$X$7:$AB$7,0)),0)</f>
        <v>0.01</v>
      </c>
      <c r="AI350" s="23" t="e">
        <f aca="false">IF(U350="Y",INDEX('[1]Bieu phi VCX'!$AJ$8:$AL$33,MATCH(E350,'[1]Bieu phi VCX'!$A$8:$A$33,0),MATCH(VLOOKUP(F350,[1]Parameters!$I$2:$J$4,2),'[1]Bieu phi VCX'!$AJ$7:$AL$7,0))-AD350, 0)</f>
        <v>#VALUE!</v>
      </c>
      <c r="AJ350" s="0" t="n">
        <f aca="false">IF(V350="Y",[1]Parameters!$AA$2,1)</f>
        <v>1.5</v>
      </c>
      <c r="AK350" s="22" t="n">
        <f aca="false">IF(W350="Y", INDEX('[1]Bieu phi VCX'!$AE$8:$AE$33,MATCH(E350,'[1]Bieu phi VCX'!$A$8:$A$33,0),0),0)</f>
        <v>0.0025</v>
      </c>
      <c r="AL350" s="22" t="n">
        <f aca="false">IF(X350="Y",IF(AB350&lt;120,IF(OR(E350='[1]Bieu phi VCX'!$A$24,E350='[1]Bieu phi VCX'!$A$25,E350='[1]Bieu phi VCX'!$A$27),0.2%,IF(OR(AND(OR(H350="SEDAN",H350="HATCHBACK"),J350&gt;[1]Parameters!$AB$2),AND(OR(H350="SEDAN",H350="HATCHBACK"),I350="GERMANY")),INDEX('[1]Bieu phi VCX'!$AF$8:$AF$33,MATCH(E350,'[1]Bieu phi VCX'!$A$8:$A$33,0),0),INDEX('[1]Bieu phi VCX'!$AG$8:$AG$33,MATCH(E350,'[1]Bieu phi VCX'!$A$8:$A$33,0),0))),INDEX('[1]Bieu phi VCX'!$AH$8:$AH$33,MATCH(E350,'[1]Bieu phi VCX'!$A$8:$A$33,0),0)),0)</f>
        <v>0.0015</v>
      </c>
      <c r="AM350" s="22" t="n">
        <f aca="false">IF(Y350="Y",IF(P350-O350&gt;[1]Parameters!$AC$2,1.5%*15/365,1.5%*(P350-O350)/365),0)</f>
        <v>0.000616438356164384</v>
      </c>
      <c r="AN350" s="24" t="n">
        <f aca="false">IF(Z350="Y",[1]Parameters!$AD$2,0)</f>
        <v>0.003</v>
      </c>
      <c r="AO350" s="25" t="n">
        <f aca="false">IF(P350&lt;=AA350,VLOOKUP(DATEDIF(O350,P350,"m"),[1]Parameters!$L$2:$M$6,2,1),(DATEDIF(O350,P350,"m")+1)/12)</f>
        <v>1</v>
      </c>
      <c r="AP350" s="26" t="e">
        <f aca="false">(AJ350*(SUM(AD350,AE350,AF350,AH350,AI350,AK350,AL350,AN350)*K350+AG350)+AM350*K350)*AO350</f>
        <v>#VALUE!</v>
      </c>
      <c r="AQ350" s="27" t="s">
        <v>607</v>
      </c>
    </row>
    <row r="351" customFormat="false" ht="13.8" hidden="false" customHeight="false" outlineLevel="0" collapsed="false">
      <c r="A351" s="17"/>
      <c r="B351" s="17" t="s">
        <v>611</v>
      </c>
      <c r="C351" s="17" t="s">
        <v>522</v>
      </c>
      <c r="D351" s="17" t="s">
        <v>541</v>
      </c>
      <c r="E351" s="18" t="s">
        <v>639</v>
      </c>
      <c r="F351" s="19" t="n">
        <v>0</v>
      </c>
      <c r="G351" s="18" t="s">
        <v>602</v>
      </c>
      <c r="H351" s="18" t="s">
        <v>101</v>
      </c>
      <c r="I351" s="18" t="s">
        <v>604</v>
      </c>
      <c r="J351" s="19" t="n">
        <v>390000000</v>
      </c>
      <c r="K351" s="19" t="n">
        <v>400000000</v>
      </c>
      <c r="L351" s="0" t="n">
        <v>2005</v>
      </c>
      <c r="M351" s="20" t="n">
        <v>38353</v>
      </c>
      <c r="N351" s="20" t="n">
        <v>43831</v>
      </c>
      <c r="O351" s="20" t="n">
        <v>43831</v>
      </c>
      <c r="P351" s="20" t="n">
        <v>44196</v>
      </c>
      <c r="Q351" s="21" t="s">
        <v>605</v>
      </c>
      <c r="R351" s="21" t="s">
        <v>605</v>
      </c>
      <c r="S351" s="19" t="n">
        <v>9000000</v>
      </c>
      <c r="T351" s="21" t="s">
        <v>605</v>
      </c>
      <c r="U351" s="21" t="s">
        <v>605</v>
      </c>
      <c r="V351" s="21" t="s">
        <v>605</v>
      </c>
      <c r="W351" s="21" t="s">
        <v>605</v>
      </c>
      <c r="X351" s="21" t="s">
        <v>605</v>
      </c>
      <c r="Y351" s="21" t="s">
        <v>605</v>
      </c>
      <c r="Z351" s="21" t="s">
        <v>605</v>
      </c>
      <c r="AA351" s="20" t="n">
        <f aca="false">DATE(YEAR(O351)+1,MONTH(O351),DAY(O351))</f>
        <v>44197</v>
      </c>
      <c r="AB351" s="0" t="n">
        <f aca="false">IF(G351="Trong nước", DATEDIF(DATE(YEAR(M351),MONTH(M351),1),DATE(YEAR(N351),MONTH(N351),1),"m"), DATEDIF(DATE(L351,1,1),DATE(YEAR(N351),MONTH(N351),1),"m"))</f>
        <v>180</v>
      </c>
      <c r="AC351" s="0" t="str">
        <f aca="false">VLOOKUP(AB351,[1]Parameters!$A$2:$B$7,2,1)</f>
        <v>&gt;=180</v>
      </c>
      <c r="AD351" s="22" t="str">
        <f aca="false">IF(J351&lt;=[1]Parameters!$Y$2,INDEX('[1]Bieu phi VCX'!$D$8:$N$33,MATCH(E351,'[1]Bieu phi VCX'!$A$8:$A$33,0),MATCH(AC351,'[1]Bieu phi VCX'!$D$7:$I$7,)),INDEX('[1]Bieu phi VCX'!$J$8:$O$33,MATCH(E351,'[1]Bieu phi VCX'!$A$8:$A$33,0),MATCH(AC351,'[1]Bieu phi VCX'!$J$7:$O$7,)))</f>
        <v>KC</v>
      </c>
      <c r="AE351" s="22" t="n">
        <f aca="false">IF(Q351="Y",[1]Parameters!$Z$2,0)</f>
        <v>0.0005</v>
      </c>
      <c r="AF351" s="22" t="n">
        <f aca="false">IF(R351="Y", INDEX('[1]Bieu phi VCX'!$R$8:$W$33,MATCH(E351,'[1]Bieu phi VCX'!$A$8:$A$33,0),MATCH(AC351,'[1]Bieu phi VCX'!$R$7:$W$7,0)), 0)</f>
        <v>0.005</v>
      </c>
      <c r="AG351" s="19" t="n">
        <f aca="false">VLOOKUP(S351,[1]Parameters!$F$2:$G$5,2,0)</f>
        <v>1400000</v>
      </c>
      <c r="AH351" s="22" t="n">
        <f aca="false">IF(T351="Y", INDEX('[1]Bieu phi VCX'!$X$8:$AC$33,MATCH(E351,'[1]Bieu phi VCX'!$A$8:$A$33,0),MATCH(AC351,'[1]Bieu phi VCX'!$X$7:$AC$7,0)),0)</f>
        <v>0.011</v>
      </c>
      <c r="AI351" s="23" t="e">
        <f aca="false">IF(U351="Y",INDEX('[1]Bieu phi VCX'!$AJ$8:$AL$33,MATCH(E351,'[1]Bieu phi VCX'!$A$8:$A$33,0),MATCH(VLOOKUP(F351,[1]Parameters!$I$2:$J$4,2),'[1]Bieu phi VCX'!$AJ$7:$AL$7,0))-AD351, 0)</f>
        <v>#VALUE!</v>
      </c>
      <c r="AJ351" s="0" t="n">
        <f aca="false">IF(V351="Y",[1]Parameters!$AA$2,1)</f>
        <v>1.5</v>
      </c>
      <c r="AK351" s="22" t="n">
        <f aca="false">IF(W351="Y", INDEX('[1]Bieu phi VCX'!$AE$8:$AE$33,MATCH(E351,'[1]Bieu phi VCX'!$A$8:$A$33,0),0),0)</f>
        <v>0.0025</v>
      </c>
      <c r="AL351" s="22" t="n">
        <f aca="false">IF(X351="Y",IF(AB351&lt;120,IF(OR(E351='[1]Bieu phi VCX'!$A$24,E351='[1]Bieu phi VCX'!$A$25,E351='[1]Bieu phi VCX'!$A$27),0.2%,IF(OR(AND(OR(H351="SEDAN",H351="HATCHBACK"),J351&gt;[1]Parameters!$AB$2),AND(OR(H351="SEDAN",H351="HATCHBACK"),I351="GERMANY")),INDEX('[1]Bieu phi VCX'!$AF$8:$AF$33,MATCH(E351,'[1]Bieu phi VCX'!$A$8:$A$33,0),0),INDEX('[1]Bieu phi VCX'!$AG$8:$AG$33,MATCH(E351,'[1]Bieu phi VCX'!$A$8:$A$33,0),0))),INDEX('[1]Bieu phi VCX'!$AH$8:$AH$33,MATCH(E351,'[1]Bieu phi VCX'!$A$8:$A$33,0),0)),0)</f>
        <v>0.0015</v>
      </c>
      <c r="AM351" s="22" t="n">
        <f aca="false">IF(Y351="Y",IF(P351-O351&gt;[1]Parameters!$AC$2,1.5%*15/365,1.5%*(P351-O351)/365),0)</f>
        <v>0.000616438356164384</v>
      </c>
      <c r="AN351" s="24" t="n">
        <f aca="false">IF(Z351="Y",[1]Parameters!$AD$2,0)</f>
        <v>0.003</v>
      </c>
      <c r="AO351" s="25" t="n">
        <f aca="false">IF(P351&lt;=AA351,VLOOKUP(DATEDIF(O351,P351,"m"),[1]Parameters!$L$2:$M$6,2,1),(DATEDIF(O351,P351,"m")+1)/12)</f>
        <v>1</v>
      </c>
      <c r="AP351" s="26" t="e">
        <f aca="false">(AJ351*(SUM(AD351,AE351,AF351,AH351,AI351,AK351,AL351,AN351)*K351+AG351)+AM351*K351)*AO351</f>
        <v>#VALUE!</v>
      </c>
      <c r="AQ351" s="27" t="s">
        <v>607</v>
      </c>
    </row>
    <row r="352" customFormat="false" ht="13.8" hidden="false" customHeight="false" outlineLevel="0" collapsed="false">
      <c r="A352" s="17" t="s">
        <v>612</v>
      </c>
      <c r="B352" s="17" t="s">
        <v>600</v>
      </c>
      <c r="C352" s="17" t="s">
        <v>522</v>
      </c>
      <c r="D352" s="17" t="s">
        <v>541</v>
      </c>
      <c r="E352" s="18" t="s">
        <v>639</v>
      </c>
      <c r="F352" s="19" t="n">
        <v>0</v>
      </c>
      <c r="G352" s="18" t="s">
        <v>602</v>
      </c>
      <c r="H352" s="18" t="s">
        <v>101</v>
      </c>
      <c r="I352" s="18" t="s">
        <v>604</v>
      </c>
      <c r="J352" s="19" t="n">
        <v>400000000</v>
      </c>
      <c r="K352" s="19" t="n">
        <v>100000000</v>
      </c>
      <c r="L352" s="0" t="n">
        <v>2020</v>
      </c>
      <c r="M352" s="20" t="n">
        <v>43831</v>
      </c>
      <c r="N352" s="20" t="n">
        <v>43831</v>
      </c>
      <c r="O352" s="20" t="n">
        <v>43831</v>
      </c>
      <c r="P352" s="20" t="n">
        <v>44196</v>
      </c>
      <c r="Q352" s="21" t="s">
        <v>605</v>
      </c>
      <c r="R352" s="21" t="s">
        <v>605</v>
      </c>
      <c r="S352" s="19" t="s">
        <v>606</v>
      </c>
      <c r="T352" s="21" t="s">
        <v>605</v>
      </c>
      <c r="U352" s="21" t="s">
        <v>605</v>
      </c>
      <c r="V352" s="21" t="s">
        <v>605</v>
      </c>
      <c r="W352" s="21" t="s">
        <v>605</v>
      </c>
      <c r="X352" s="21" t="s">
        <v>605</v>
      </c>
      <c r="Y352" s="21" t="s">
        <v>605</v>
      </c>
      <c r="Z352" s="21" t="s">
        <v>605</v>
      </c>
      <c r="AA352" s="20" t="n">
        <f aca="false">DATE(YEAR(O352)+1,MONTH(O352),DAY(O352))</f>
        <v>44197</v>
      </c>
      <c r="AB352" s="0" t="n">
        <f aca="false">IF(G352="Trong nước", DATEDIF(DATE(YEAR(M352),MONTH(M352),1),DATE(YEAR(N352),MONTH(N352),1),"m"), DATEDIF(DATE(L352,1,1),DATE(YEAR(N352),MONTH(N352),1),"m"))</f>
        <v>0</v>
      </c>
      <c r="AC352" s="0" t="str">
        <f aca="false">VLOOKUP(AB352,[1]Parameters!$A$2:$B$6,2,1)</f>
        <v>&lt;6</v>
      </c>
      <c r="AD352" s="22" t="n">
        <f aca="false">IF(J352&lt;=[1]Parameters!$Y$2,INDEX('[1]Bieu phi VCX'!$D$8:$N$33,MATCH(E352,'[1]Bieu phi VCX'!$A$8:$A$33,0),MATCH(AC352,'[1]Bieu phi VCX'!$D$7:$I$7,)),INDEX('[1]Bieu phi VCX'!$J$8:$O$33,MATCH(E352,'[1]Bieu phi VCX'!$A$8:$A$33,0),MATCH(AC352,'[1]Bieu phi VCX'!$J$7:$O$7,)))</f>
        <v>0.028</v>
      </c>
      <c r="AE352" s="22" t="n">
        <f aca="false">IF(Q352="Y",[1]Parameters!$Z$2,0)</f>
        <v>0.0005</v>
      </c>
      <c r="AF352" s="22" t="n">
        <f aca="false">IF(R352="Y", INDEX('[1]Bieu phi VCX'!$R$8:$W$33,MATCH(E352,'[1]Bieu phi VCX'!$A$8:$A$33,0),MATCH(AC352,'[1]Bieu phi VCX'!$R$7:$V$7,0)), 0)</f>
        <v>0</v>
      </c>
      <c r="AG352" s="19" t="n">
        <f aca="false">VLOOKUP(S352,[1]Parameters!$F$2:$G$5,2,0)</f>
        <v>0</v>
      </c>
      <c r="AH352" s="22" t="n">
        <f aca="false">IF(T352="Y", INDEX('[1]Bieu phi VCX'!$X$8:$AB$33,MATCH(E352,'[1]Bieu phi VCX'!$A$8:$A$33,0),MATCH(AC352,'[1]Bieu phi VCX'!$X$7:$AB$7,0)),0)</f>
        <v>0.0015</v>
      </c>
      <c r="AI352" s="23" t="n">
        <f aca="false">IF(U352="Y",INDEX('[1]Bieu phi VCX'!$AJ$8:$AL$33,MATCH(E352,'[1]Bieu phi VCX'!$A$8:$A$33,0),MATCH(VLOOKUP(F352,[1]Parameters!$I$2:$J$4,2),'[1]Bieu phi VCX'!$AJ$7:$AL$7,0))-AD352, 0)</f>
        <v>0.022</v>
      </c>
      <c r="AJ352" s="0" t="n">
        <f aca="false">IF(V352="Y",[1]Parameters!$AA$2,1)</f>
        <v>1.5</v>
      </c>
      <c r="AK352" s="22" t="n">
        <f aca="false">IF(W352="Y", INDEX('[1]Bieu phi VCX'!$AE$8:$AE$33,MATCH(E352,'[1]Bieu phi VCX'!$A$8:$A$33,0),0),0)</f>
        <v>0.0025</v>
      </c>
      <c r="AL352" s="22" t="n">
        <f aca="false">IF(X352="Y",IF(AB352&lt;120,IF(OR(E352='[1]Bieu phi VCX'!$A$24,E352='[1]Bieu phi VCX'!$A$25,E352='[1]Bieu phi VCX'!$A$27),0.2%,IF(OR(AND(OR(H352="SEDAN",H352="HATCHBACK"),J352&gt;[1]Parameters!$AB$2),AND(OR(H352="SEDAN",H352="HATCHBACK"),I352="GERMANY")),INDEX('[1]Bieu phi VCX'!$AF$8:$AF$33,MATCH(E352,'[1]Bieu phi VCX'!$A$8:$A$33,0),0),INDEX('[1]Bieu phi VCX'!$AG$8:$AG$33,MATCH(E352,'[1]Bieu phi VCX'!$A$8:$A$33,0),0))),INDEX('[1]Bieu phi VCX'!$AH$8:$AH$33,MATCH(E352,'[1]Bieu phi VCX'!$A$8:$A$33,0),0)),0)</f>
        <v>0.0005</v>
      </c>
      <c r="AM352" s="22" t="n">
        <f aca="false">IF(Y352="Y",IF(P352-O352&gt;[1]Parameters!$AC$2,1.5%*15/365,1.5%*(P352-O352)/365),0)</f>
        <v>0.000616438356164384</v>
      </c>
      <c r="AN352" s="24" t="n">
        <f aca="false">IF(Z352="Y",[1]Parameters!$AD$2,0)</f>
        <v>0.003</v>
      </c>
      <c r="AO352" s="25" t="n">
        <f aca="false">IF(P352&lt;=AA352,VLOOKUP(DATEDIF(O352,P352,"m"),[1]Parameters!$L$2:$M$6,2,1),(DATEDIF(O352,P352,"m")+1)/12)</f>
        <v>1</v>
      </c>
      <c r="AP352" s="26" t="n">
        <f aca="false">(AJ352*(SUM(AD352,AE352,AF352,AH352,AI352,AK352,AL352,AN352)*K352+AG352)+AM352*K352)*AO352</f>
        <v>8761643.83561644</v>
      </c>
      <c r="AQ352" s="27" t="s">
        <v>607</v>
      </c>
    </row>
    <row r="353" customFormat="false" ht="13.8" hidden="false" customHeight="false" outlineLevel="0" collapsed="false">
      <c r="A353" s="17"/>
      <c r="B353" s="17" t="s">
        <v>608</v>
      </c>
      <c r="C353" s="17" t="s">
        <v>522</v>
      </c>
      <c r="D353" s="17" t="s">
        <v>541</v>
      </c>
      <c r="E353" s="18" t="s">
        <v>639</v>
      </c>
      <c r="F353" s="19" t="n">
        <v>0</v>
      </c>
      <c r="G353" s="18" t="s">
        <v>602</v>
      </c>
      <c r="H353" s="18" t="s">
        <v>101</v>
      </c>
      <c r="I353" s="18" t="s">
        <v>604</v>
      </c>
      <c r="J353" s="19" t="n">
        <v>400000000</v>
      </c>
      <c r="K353" s="19" t="n">
        <v>100000000</v>
      </c>
      <c r="L353" s="0" t="n">
        <v>2017</v>
      </c>
      <c r="M353" s="20" t="n">
        <v>42736</v>
      </c>
      <c r="N353" s="20" t="n">
        <v>43831</v>
      </c>
      <c r="O353" s="20" t="n">
        <v>43831</v>
      </c>
      <c r="P353" s="20" t="n">
        <v>44196</v>
      </c>
      <c r="Q353" s="21" t="s">
        <v>605</v>
      </c>
      <c r="R353" s="21" t="s">
        <v>605</v>
      </c>
      <c r="S353" s="19" t="s">
        <v>606</v>
      </c>
      <c r="T353" s="21" t="s">
        <v>605</v>
      </c>
      <c r="U353" s="21" t="s">
        <v>605</v>
      </c>
      <c r="V353" s="21" t="s">
        <v>605</v>
      </c>
      <c r="W353" s="21" t="s">
        <v>605</v>
      </c>
      <c r="X353" s="21" t="s">
        <v>605</v>
      </c>
      <c r="Y353" s="21" t="s">
        <v>605</v>
      </c>
      <c r="Z353" s="21" t="s">
        <v>605</v>
      </c>
      <c r="AA353" s="20" t="n">
        <f aca="false">DATE(YEAR(O353)+1,MONTH(O353),DAY(O353))</f>
        <v>44197</v>
      </c>
      <c r="AB353" s="0" t="n">
        <f aca="false">IF(G353="Trong nước", DATEDIF(DATE(YEAR(M353),MONTH(M353),1),DATE(YEAR(N353),MONTH(N353),1),"m"), DATEDIF(DATE(L353,1,1),DATE(YEAR(N353),MONTH(N353),1),"m"))</f>
        <v>36</v>
      </c>
      <c r="AC353" s="0" t="str">
        <f aca="false">VLOOKUP(AB353,[1]Parameters!$A$2:$B$6,2,1)</f>
        <v>36-72</v>
      </c>
      <c r="AD353" s="22" t="n">
        <f aca="false">IF(J353&lt;=[1]Parameters!$Y$2,INDEX('[1]Bieu phi VCX'!$D$8:$N$33,MATCH(E353,'[1]Bieu phi VCX'!$A$8:$A$33,0),MATCH(AC353,'[1]Bieu phi VCX'!$D$7:$I$7,)),INDEX('[1]Bieu phi VCX'!$J$8:$O$33,MATCH(E353,'[1]Bieu phi VCX'!$A$8:$A$33,0),MATCH(AC353,'[1]Bieu phi VCX'!$J$7:$O$7,)))</f>
        <v>0.032</v>
      </c>
      <c r="AE353" s="22" t="n">
        <f aca="false">IF(Q353="Y",[1]Parameters!$Z$2,0)</f>
        <v>0.0005</v>
      </c>
      <c r="AF353" s="22" t="n">
        <f aca="false">IF(R353="Y", INDEX('[1]Bieu phi VCX'!$R$8:$W$33,MATCH(E353,'[1]Bieu phi VCX'!$A$8:$A$33,0),MATCH(AC353,'[1]Bieu phi VCX'!$R$7:$V$7,0)), 0)</f>
        <v>0.002</v>
      </c>
      <c r="AG353" s="19" t="n">
        <f aca="false">VLOOKUP(S353,[1]Parameters!$F$2:$G$5,2,0)</f>
        <v>0</v>
      </c>
      <c r="AH353" s="22" t="n">
        <f aca="false">IF(T353="Y", INDEX('[1]Bieu phi VCX'!$X$8:$AB$33,MATCH(E353,'[1]Bieu phi VCX'!$A$8:$A$33,0),MATCH(AC353,'[1]Bieu phi VCX'!$X$7:$AB$7,0)),0)</f>
        <v>0.002</v>
      </c>
      <c r="AI353" s="23" t="n">
        <f aca="false">IF(U353="Y",INDEX('[1]Bieu phi VCX'!$AJ$8:$AL$33,MATCH(E353,'[1]Bieu phi VCX'!$A$8:$A$33,0),MATCH(VLOOKUP(F353,[1]Parameters!$I$2:$J$4,2),'[1]Bieu phi VCX'!$AJ$7:$AL$7,0))-AD353, 0)</f>
        <v>0.018</v>
      </c>
      <c r="AJ353" s="0" t="n">
        <f aca="false">IF(V353="Y",[1]Parameters!$AA$2,1)</f>
        <v>1.5</v>
      </c>
      <c r="AK353" s="22" t="n">
        <f aca="false">IF(W353="Y", INDEX('[1]Bieu phi VCX'!$AE$8:$AE$33,MATCH(E353,'[1]Bieu phi VCX'!$A$8:$A$33,0),0),0)</f>
        <v>0.0025</v>
      </c>
      <c r="AL353" s="22" t="n">
        <f aca="false">IF(X353="Y",IF(AB353&lt;120,IF(OR(E353='[1]Bieu phi VCX'!$A$24,E353='[1]Bieu phi VCX'!$A$25,E353='[1]Bieu phi VCX'!$A$27),0.2%,IF(OR(AND(OR(H353="SEDAN",H353="HATCHBACK"),J353&gt;[1]Parameters!$AB$2),AND(OR(H353="SEDAN",H353="HATCHBACK"),I353="GERMANY")),INDEX('[1]Bieu phi VCX'!$AF$8:$AF$33,MATCH(E353,'[1]Bieu phi VCX'!$A$8:$A$33,0),0),INDEX('[1]Bieu phi VCX'!$AG$8:$AG$33,MATCH(E353,'[1]Bieu phi VCX'!$A$8:$A$33,0),0))),INDEX('[1]Bieu phi VCX'!$AH$8:$AH$33,MATCH(E353,'[1]Bieu phi VCX'!$A$8:$A$33,0),0)),0)</f>
        <v>0.0005</v>
      </c>
      <c r="AM353" s="22" t="n">
        <f aca="false">IF(Y353="Y",IF(P353-O353&gt;[1]Parameters!$AC$2,1.5%*15/365,1.5%*(P353-O353)/365),0)</f>
        <v>0.000616438356164384</v>
      </c>
      <c r="AN353" s="24" t="n">
        <f aca="false">IF(Z353="Y",[1]Parameters!$AD$2,0)</f>
        <v>0.003</v>
      </c>
      <c r="AO353" s="25" t="n">
        <f aca="false">IF(P353&lt;=AA353,VLOOKUP(DATEDIF(O353,P353,"m"),[1]Parameters!$L$2:$M$6,2,1),(DATEDIF(O353,P353,"m")+1)/12)</f>
        <v>1</v>
      </c>
      <c r="AP353" s="26" t="n">
        <f aca="false">(AJ353*(SUM(AD353,AE353,AF353,AH353,AI353,AK353,AL353,AN353)*K353+AG353)+AM353*K353)*AO353</f>
        <v>9136643.83561644</v>
      </c>
      <c r="AQ353" s="27" t="s">
        <v>607</v>
      </c>
    </row>
    <row r="354" customFormat="false" ht="13.8" hidden="false" customHeight="false" outlineLevel="0" collapsed="false">
      <c r="A354" s="17"/>
      <c r="B354" s="17" t="s">
        <v>609</v>
      </c>
      <c r="C354" s="17" t="s">
        <v>522</v>
      </c>
      <c r="D354" s="17" t="s">
        <v>541</v>
      </c>
      <c r="E354" s="18" t="s">
        <v>639</v>
      </c>
      <c r="F354" s="19" t="n">
        <v>0</v>
      </c>
      <c r="G354" s="18" t="s">
        <v>602</v>
      </c>
      <c r="H354" s="18" t="s">
        <v>101</v>
      </c>
      <c r="I354" s="18" t="s">
        <v>604</v>
      </c>
      <c r="J354" s="19" t="n">
        <v>400000000</v>
      </c>
      <c r="K354" s="19" t="n">
        <v>100000000</v>
      </c>
      <c r="L354" s="0" t="n">
        <v>2014</v>
      </c>
      <c r="M354" s="20" t="n">
        <v>41640</v>
      </c>
      <c r="N354" s="20" t="n">
        <v>43831</v>
      </c>
      <c r="O354" s="20" t="n">
        <v>43831</v>
      </c>
      <c r="P354" s="20" t="n">
        <v>44196</v>
      </c>
      <c r="Q354" s="21" t="s">
        <v>605</v>
      </c>
      <c r="R354" s="21" t="s">
        <v>605</v>
      </c>
      <c r="S354" s="19" t="s">
        <v>606</v>
      </c>
      <c r="T354" s="21" t="s">
        <v>605</v>
      </c>
      <c r="U354" s="21" t="s">
        <v>605</v>
      </c>
      <c r="V354" s="21" t="s">
        <v>605</v>
      </c>
      <c r="W354" s="21" t="s">
        <v>605</v>
      </c>
      <c r="X354" s="21" t="s">
        <v>605</v>
      </c>
      <c r="Y354" s="21" t="s">
        <v>605</v>
      </c>
      <c r="Z354" s="21" t="s">
        <v>605</v>
      </c>
      <c r="AA354" s="20" t="n">
        <f aca="false">DATE(YEAR(O354)+1,MONTH(O354),DAY(O354))</f>
        <v>44197</v>
      </c>
      <c r="AB354" s="0" t="n">
        <f aca="false">IF(G354="Trong nước", DATEDIF(DATE(YEAR(M354),MONTH(M354),1),DATE(YEAR(N354),MONTH(N354),1),"m"), DATEDIF(DATE(L354,1,1),DATE(YEAR(N354),MONTH(N354),1),"m"))</f>
        <v>72</v>
      </c>
      <c r="AC354" s="0" t="str">
        <f aca="false">VLOOKUP(AB354,[1]Parameters!$A$2:$B$6,2,1)</f>
        <v>72-120</v>
      </c>
      <c r="AD354" s="22" t="n">
        <f aca="false">IF(J354&lt;=[1]Parameters!$Y$2,INDEX('[1]Bieu phi VCX'!$D$8:$N$33,MATCH(E354,'[1]Bieu phi VCX'!$A$8:$A$33,0),MATCH(AC354,'[1]Bieu phi VCX'!$D$7:$I$7,)),INDEX('[1]Bieu phi VCX'!$J$8:$O$33,MATCH(E354,'[1]Bieu phi VCX'!$A$8:$A$33,0),MATCH(AC354,'[1]Bieu phi VCX'!$J$7:$O$7,)))</f>
        <v>0.052</v>
      </c>
      <c r="AE354" s="22" t="n">
        <f aca="false">IF(Q354="Y",[1]Parameters!$Z$2,0)</f>
        <v>0.0005</v>
      </c>
      <c r="AF354" s="22" t="n">
        <f aca="false">IF(R354="Y", INDEX('[1]Bieu phi VCX'!$R$8:$W$33,MATCH(E354,'[1]Bieu phi VCX'!$A$8:$A$33,0),MATCH(AC354,'[1]Bieu phi VCX'!$R$7:$V$7,0)), 0)</f>
        <v>0.003</v>
      </c>
      <c r="AG354" s="19" t="n">
        <f aca="false">VLOOKUP(S354,[1]Parameters!$F$2:$G$5,2,0)</f>
        <v>0</v>
      </c>
      <c r="AH354" s="22" t="n">
        <f aca="false">IF(T354="Y", INDEX('[1]Bieu phi VCX'!$X$8:$AB$33,MATCH(E354,'[1]Bieu phi VCX'!$A$8:$A$33,0),MATCH(AC354,'[1]Bieu phi VCX'!$X$7:$AB$7,0)),0)</f>
        <v>0.01</v>
      </c>
      <c r="AI354" s="23" t="n">
        <f aca="false">IF(U354="Y",INDEX('[1]Bieu phi VCX'!$AJ$8:$AL$33,MATCH(E354,'[1]Bieu phi VCX'!$A$8:$A$33,0),MATCH(VLOOKUP(F354,[1]Parameters!$I$2:$J$4,2),'[1]Bieu phi VCX'!$AJ$7:$AL$7,0))-AD354, 0)</f>
        <v>-0.002</v>
      </c>
      <c r="AJ354" s="0" t="n">
        <f aca="false">IF(V354="Y",[1]Parameters!$AA$2,1)</f>
        <v>1.5</v>
      </c>
      <c r="AK354" s="22" t="n">
        <f aca="false">IF(W354="Y", INDEX('[1]Bieu phi VCX'!$AE$8:$AE$33,MATCH(E354,'[1]Bieu phi VCX'!$A$8:$A$33,0),0),0)</f>
        <v>0.0025</v>
      </c>
      <c r="AL354" s="22" t="n">
        <f aca="false">IF(X354="Y",IF(AB354&lt;120,IF(OR(E354='[1]Bieu phi VCX'!$A$24,E354='[1]Bieu phi VCX'!$A$25,E354='[1]Bieu phi VCX'!$A$27),0.2%,IF(OR(AND(OR(H354="SEDAN",H354="HATCHBACK"),J354&gt;[1]Parameters!$AB$2),AND(OR(H354="SEDAN",H354="HATCHBACK"),I354="GERMANY")),INDEX('[1]Bieu phi VCX'!$AF$8:$AF$33,MATCH(E354,'[1]Bieu phi VCX'!$A$8:$A$33,0),0),INDEX('[1]Bieu phi VCX'!$AG$8:$AG$33,MATCH(E354,'[1]Bieu phi VCX'!$A$8:$A$33,0),0))),INDEX('[1]Bieu phi VCX'!$AH$8:$AH$33,MATCH(E354,'[1]Bieu phi VCX'!$A$8:$A$33,0),0)),0)</f>
        <v>0.0005</v>
      </c>
      <c r="AM354" s="22" t="n">
        <f aca="false">IF(Y354="Y",IF(P354-O354&gt;[1]Parameters!$AC$2,1.5%*15/365,1.5%*(P354-O354)/365),0)</f>
        <v>0.000616438356164384</v>
      </c>
      <c r="AN354" s="24" t="n">
        <f aca="false">IF(Z354="Y",[1]Parameters!$AD$2,0)</f>
        <v>0.003</v>
      </c>
      <c r="AO354" s="25" t="n">
        <f aca="false">IF(P354&lt;=AA354,VLOOKUP(DATEDIF(O354,P354,"m"),[1]Parameters!$L$2:$M$6,2,1),(DATEDIF(O354,P354,"m")+1)/12)</f>
        <v>1</v>
      </c>
      <c r="AP354" s="26" t="n">
        <f aca="false">(AJ354*(SUM(AD354,AE354,AF354,AH354,AI354,AK354,AL354,AN354)*K354+AG354)+AM354*K354)*AO354</f>
        <v>10486643.8356164</v>
      </c>
      <c r="AQ354" s="27" t="s">
        <v>607</v>
      </c>
    </row>
    <row r="355" customFormat="false" ht="13.8" hidden="false" customHeight="false" outlineLevel="0" collapsed="false">
      <c r="A355" s="17"/>
      <c r="B355" s="17" t="s">
        <v>610</v>
      </c>
      <c r="C355" s="17" t="s">
        <v>522</v>
      </c>
      <c r="D355" s="17" t="s">
        <v>541</v>
      </c>
      <c r="E355" s="18" t="s">
        <v>639</v>
      </c>
      <c r="F355" s="19" t="n">
        <v>0</v>
      </c>
      <c r="G355" s="18" t="s">
        <v>602</v>
      </c>
      <c r="H355" s="18" t="s">
        <v>101</v>
      </c>
      <c r="I355" s="18" t="s">
        <v>604</v>
      </c>
      <c r="J355" s="19" t="n">
        <v>400000000</v>
      </c>
      <c r="K355" s="19" t="n">
        <v>100000000</v>
      </c>
      <c r="L355" s="0" t="n">
        <v>2010</v>
      </c>
      <c r="M355" s="20" t="n">
        <v>40179</v>
      </c>
      <c r="N355" s="20" t="n">
        <v>43831</v>
      </c>
      <c r="O355" s="20" t="n">
        <v>43831</v>
      </c>
      <c r="P355" s="20" t="n">
        <v>44196</v>
      </c>
      <c r="Q355" s="21" t="s">
        <v>605</v>
      </c>
      <c r="R355" s="21" t="s">
        <v>605</v>
      </c>
      <c r="S355" s="19" t="s">
        <v>606</v>
      </c>
      <c r="T355" s="21" t="s">
        <v>605</v>
      </c>
      <c r="U355" s="21" t="s">
        <v>605</v>
      </c>
      <c r="V355" s="21" t="s">
        <v>605</v>
      </c>
      <c r="W355" s="21" t="s">
        <v>605</v>
      </c>
      <c r="X355" s="21" t="s">
        <v>605</v>
      </c>
      <c r="Y355" s="21" t="s">
        <v>605</v>
      </c>
      <c r="Z355" s="21" t="s">
        <v>605</v>
      </c>
      <c r="AA355" s="20" t="n">
        <f aca="false">DATE(YEAR(O355)+1,MONTH(O355),DAY(O355))</f>
        <v>44197</v>
      </c>
      <c r="AB355" s="0" t="n">
        <f aca="false">IF(G355="Trong nước", DATEDIF(DATE(YEAR(M355),MONTH(M355),1),DATE(YEAR(N355),MONTH(N355),1),"m"), DATEDIF(DATE(L355,1,1),DATE(YEAR(N355),MONTH(N355),1),"m"))</f>
        <v>120</v>
      </c>
      <c r="AC355" s="0" t="str">
        <f aca="false">VLOOKUP(AB355,[1]Parameters!$A$2:$B$6,2,1)</f>
        <v>&gt;=120</v>
      </c>
      <c r="AD355" s="22" t="str">
        <f aca="false">IF(J355&lt;=[1]Parameters!$Y$2,INDEX('[1]Bieu phi VCX'!$D$8:$N$33,MATCH(E355,'[1]Bieu phi VCX'!$A$8:$A$33,0),MATCH(AC355,'[1]Bieu phi VCX'!$D$7:$I$7,)),INDEX('[1]Bieu phi VCX'!$J$8:$O$33,MATCH(E355,'[1]Bieu phi VCX'!$A$8:$A$33,0),MATCH(AC355,'[1]Bieu phi VCX'!$J$7:$O$7,)))</f>
        <v>KC</v>
      </c>
      <c r="AE355" s="22" t="n">
        <f aca="false">IF(Q355="Y",[1]Parameters!$Z$2,0)</f>
        <v>0.0005</v>
      </c>
      <c r="AF355" s="22" t="n">
        <f aca="false">IF(R355="Y", INDEX('[1]Bieu phi VCX'!$R$8:$W$33,MATCH(E355,'[1]Bieu phi VCX'!$A$8:$A$33,0),MATCH(AC355,'[1]Bieu phi VCX'!$R$7:$V$7,0)), 0)</f>
        <v>0.004</v>
      </c>
      <c r="AG355" s="19" t="n">
        <f aca="false">VLOOKUP(S355,[1]Parameters!$F$2:$G$5,2,0)</f>
        <v>0</v>
      </c>
      <c r="AH355" s="22" t="n">
        <f aca="false">IF(T355="Y", INDEX('[1]Bieu phi VCX'!$X$8:$AB$33,MATCH(E355,'[1]Bieu phi VCX'!$A$8:$A$33,0),MATCH(AC355,'[1]Bieu phi VCX'!$X$7:$AB$7,0)),0)</f>
        <v>0.01</v>
      </c>
      <c r="AI355" s="23" t="e">
        <f aca="false">IF(U355="Y",INDEX('[1]Bieu phi VCX'!$AJ$8:$AL$33,MATCH(E355,'[1]Bieu phi VCX'!$A$8:$A$33,0),MATCH(VLOOKUP(F355,[1]Parameters!$I$2:$J$4,2),'[1]Bieu phi VCX'!$AJ$7:$AL$7,0))-AD355, 0)</f>
        <v>#VALUE!</v>
      </c>
      <c r="AJ355" s="0" t="n">
        <f aca="false">IF(V355="Y",[1]Parameters!$AA$2,1)</f>
        <v>1.5</v>
      </c>
      <c r="AK355" s="22" t="n">
        <f aca="false">IF(W355="Y", INDEX('[1]Bieu phi VCX'!$AE$8:$AE$33,MATCH(E355,'[1]Bieu phi VCX'!$A$8:$A$33,0),0),0)</f>
        <v>0.0025</v>
      </c>
      <c r="AL355" s="22" t="n">
        <f aca="false">IF(X355="Y",IF(AB355&lt;120,IF(OR(E355='[1]Bieu phi VCX'!$A$24,E355='[1]Bieu phi VCX'!$A$25,E355='[1]Bieu phi VCX'!$A$27),0.2%,IF(OR(AND(OR(H355="SEDAN",H355="HATCHBACK"),J355&gt;[1]Parameters!$AB$2),AND(OR(H355="SEDAN",H355="HATCHBACK"),I355="GERMANY")),INDEX('[1]Bieu phi VCX'!$AF$8:$AF$33,MATCH(E355,'[1]Bieu phi VCX'!$A$8:$A$33,0),0),INDEX('[1]Bieu phi VCX'!$AG$8:$AG$33,MATCH(E355,'[1]Bieu phi VCX'!$A$8:$A$33,0),0))),INDEX('[1]Bieu phi VCX'!$AH$8:$AH$33,MATCH(E355,'[1]Bieu phi VCX'!$A$8:$A$33,0),0)),0)</f>
        <v>0.0015</v>
      </c>
      <c r="AM355" s="22" t="n">
        <f aca="false">IF(Y355="Y",IF(P355-O355&gt;[1]Parameters!$AC$2,1.5%*15/365,1.5%*(P355-O355)/365),0)</f>
        <v>0.000616438356164384</v>
      </c>
      <c r="AN355" s="24" t="n">
        <f aca="false">IF(Z355="Y",[1]Parameters!$AD$2,0)</f>
        <v>0.003</v>
      </c>
      <c r="AO355" s="25" t="n">
        <f aca="false">IF(P355&lt;=AA355,VLOOKUP(DATEDIF(O355,P355,"m"),[1]Parameters!$L$2:$M$6,2,1),(DATEDIF(O355,P355,"m")+1)/12)</f>
        <v>1</v>
      </c>
      <c r="AP355" s="26" t="e">
        <f aca="false">(AJ355*(SUM(AD355,AE355,AF355,AH355,AI355,AK355,AL355,AN355)*K355+AG355)+AM355*K355)*AO355</f>
        <v>#VALUE!</v>
      </c>
      <c r="AQ355" s="27" t="s">
        <v>607</v>
      </c>
    </row>
    <row r="356" customFormat="false" ht="13.8" hidden="false" customHeight="false" outlineLevel="0" collapsed="false">
      <c r="A356" s="17"/>
      <c r="B356" s="17" t="s">
        <v>611</v>
      </c>
      <c r="C356" s="17" t="s">
        <v>522</v>
      </c>
      <c r="D356" s="17" t="s">
        <v>541</v>
      </c>
      <c r="E356" s="18" t="s">
        <v>639</v>
      </c>
      <c r="F356" s="19" t="n">
        <v>0</v>
      </c>
      <c r="G356" s="18" t="s">
        <v>602</v>
      </c>
      <c r="H356" s="18" t="s">
        <v>101</v>
      </c>
      <c r="I356" s="18" t="s">
        <v>604</v>
      </c>
      <c r="J356" s="19" t="n">
        <v>400000000</v>
      </c>
      <c r="K356" s="19" t="n">
        <v>400000000</v>
      </c>
      <c r="L356" s="0" t="n">
        <v>2005</v>
      </c>
      <c r="M356" s="20" t="n">
        <v>38353</v>
      </c>
      <c r="N356" s="20" t="n">
        <v>43831</v>
      </c>
      <c r="O356" s="20" t="n">
        <v>43831</v>
      </c>
      <c r="P356" s="20" t="n">
        <v>44196</v>
      </c>
      <c r="Q356" s="21" t="s">
        <v>605</v>
      </c>
      <c r="R356" s="21" t="s">
        <v>605</v>
      </c>
      <c r="S356" s="19" t="n">
        <v>9000000</v>
      </c>
      <c r="T356" s="21" t="s">
        <v>605</v>
      </c>
      <c r="U356" s="21" t="s">
        <v>605</v>
      </c>
      <c r="V356" s="21" t="s">
        <v>605</v>
      </c>
      <c r="W356" s="21" t="s">
        <v>605</v>
      </c>
      <c r="X356" s="21" t="s">
        <v>605</v>
      </c>
      <c r="Y356" s="21" t="s">
        <v>605</v>
      </c>
      <c r="Z356" s="21" t="s">
        <v>605</v>
      </c>
      <c r="AA356" s="20" t="n">
        <f aca="false">DATE(YEAR(O356)+1,MONTH(O356),DAY(O356))</f>
        <v>44197</v>
      </c>
      <c r="AB356" s="0" t="n">
        <f aca="false">IF(G356="Trong nước", DATEDIF(DATE(YEAR(M356),MONTH(M356),1),DATE(YEAR(N356),MONTH(N356),1),"m"), DATEDIF(DATE(L356,1,1),DATE(YEAR(N356),MONTH(N356),1),"m"))</f>
        <v>180</v>
      </c>
      <c r="AC356" s="0" t="str">
        <f aca="false">VLOOKUP(AB356,[1]Parameters!$A$2:$B$7,2,1)</f>
        <v>&gt;=180</v>
      </c>
      <c r="AD356" s="22" t="str">
        <f aca="false">IF(J356&lt;=[1]Parameters!$Y$2,INDEX('[1]Bieu phi VCX'!$D$8:$N$33,MATCH(E356,'[1]Bieu phi VCX'!$A$8:$A$33,0),MATCH(AC356,'[1]Bieu phi VCX'!$D$7:$I$7,)),INDEX('[1]Bieu phi VCX'!$J$8:$O$33,MATCH(E356,'[1]Bieu phi VCX'!$A$8:$A$33,0),MATCH(AC356,'[1]Bieu phi VCX'!$J$7:$O$7,)))</f>
        <v>KC</v>
      </c>
      <c r="AE356" s="22" t="n">
        <f aca="false">IF(Q356="Y",[1]Parameters!$Z$2,0)</f>
        <v>0.0005</v>
      </c>
      <c r="AF356" s="22" t="n">
        <f aca="false">IF(R356="Y", INDEX('[1]Bieu phi VCX'!$R$8:$W$33,MATCH(E356,'[1]Bieu phi VCX'!$A$8:$A$33,0),MATCH(AC356,'[1]Bieu phi VCX'!$R$7:$W$7,0)), 0)</f>
        <v>0.005</v>
      </c>
      <c r="AG356" s="19" t="n">
        <f aca="false">VLOOKUP(S356,[1]Parameters!$F$2:$G$5,2,0)</f>
        <v>1400000</v>
      </c>
      <c r="AH356" s="22" t="n">
        <f aca="false">IF(T356="Y", INDEX('[1]Bieu phi VCX'!$X$8:$AC$33,MATCH(E356,'[1]Bieu phi VCX'!$A$8:$A$33,0),MATCH(AC356,'[1]Bieu phi VCX'!$X$7:$AC$7,0)),0)</f>
        <v>0.011</v>
      </c>
      <c r="AI356" s="23" t="e">
        <f aca="false">IF(U356="Y",INDEX('[1]Bieu phi VCX'!$AJ$8:$AL$33,MATCH(E356,'[1]Bieu phi VCX'!$A$8:$A$33,0),MATCH(VLOOKUP(F356,[1]Parameters!$I$2:$J$4,2),'[1]Bieu phi VCX'!$AJ$7:$AL$7,0))-AD356, 0)</f>
        <v>#VALUE!</v>
      </c>
      <c r="AJ356" s="0" t="n">
        <f aca="false">IF(V356="Y",[1]Parameters!$AA$2,1)</f>
        <v>1.5</v>
      </c>
      <c r="AK356" s="22" t="n">
        <f aca="false">IF(W356="Y", INDEX('[1]Bieu phi VCX'!$AE$8:$AE$33,MATCH(E356,'[1]Bieu phi VCX'!$A$8:$A$33,0),0),0)</f>
        <v>0.0025</v>
      </c>
      <c r="AL356" s="22" t="n">
        <f aca="false">IF(X356="Y",IF(AB356&lt;120,IF(OR(E356='[1]Bieu phi VCX'!$A$24,E356='[1]Bieu phi VCX'!$A$25,E356='[1]Bieu phi VCX'!$A$27),0.2%,IF(OR(AND(OR(H356="SEDAN",H356="HATCHBACK"),J356&gt;[1]Parameters!$AB$2),AND(OR(H356="SEDAN",H356="HATCHBACK"),I356="GERMANY")),INDEX('[1]Bieu phi VCX'!$AF$8:$AF$33,MATCH(E356,'[1]Bieu phi VCX'!$A$8:$A$33,0),0),INDEX('[1]Bieu phi VCX'!$AG$8:$AG$33,MATCH(E356,'[1]Bieu phi VCX'!$A$8:$A$33,0),0))),INDEX('[1]Bieu phi VCX'!$AH$8:$AH$33,MATCH(E356,'[1]Bieu phi VCX'!$A$8:$A$33,0),0)),0)</f>
        <v>0.0015</v>
      </c>
      <c r="AM356" s="22" t="n">
        <f aca="false">IF(Y356="Y",IF(P356-O356&gt;[1]Parameters!$AC$2,1.5%*15/365,1.5%*(P356-O356)/365),0)</f>
        <v>0.000616438356164384</v>
      </c>
      <c r="AN356" s="24" t="n">
        <f aca="false">IF(Z356="Y",[1]Parameters!$AD$2,0)</f>
        <v>0.003</v>
      </c>
      <c r="AO356" s="25" t="n">
        <f aca="false">IF(P356&lt;=AA356,VLOOKUP(DATEDIF(O356,P356,"m"),[1]Parameters!$L$2:$M$6,2,1),(DATEDIF(O356,P356,"m")+1)/12)</f>
        <v>1</v>
      </c>
      <c r="AP356" s="26" t="e">
        <f aca="false">(AJ356*(SUM(AD356,AE356,AF356,AH356,AI356,AK356,AL356,AN356)*K356+AG356)+AM356*K356)*AO356</f>
        <v>#VALUE!</v>
      </c>
      <c r="AQ356" s="27" t="s">
        <v>607</v>
      </c>
    </row>
    <row r="357" customFormat="false" ht="13.8" hidden="false" customHeight="false" outlineLevel="0" collapsed="false">
      <c r="A357" s="17" t="s">
        <v>613</v>
      </c>
      <c r="B357" s="17" t="s">
        <v>600</v>
      </c>
      <c r="C357" s="17" t="s">
        <v>522</v>
      </c>
      <c r="D357" s="17" t="s">
        <v>541</v>
      </c>
      <c r="E357" s="18" t="s">
        <v>639</v>
      </c>
      <c r="F357" s="19" t="n">
        <v>0</v>
      </c>
      <c r="G357" s="18" t="s">
        <v>602</v>
      </c>
      <c r="H357" s="18" t="s">
        <v>101</v>
      </c>
      <c r="I357" s="18" t="s">
        <v>604</v>
      </c>
      <c r="J357" s="19" t="n">
        <v>410000000</v>
      </c>
      <c r="K357" s="19" t="n">
        <v>400000000</v>
      </c>
      <c r="L357" s="0" t="n">
        <v>2020</v>
      </c>
      <c r="M357" s="20" t="n">
        <v>43831</v>
      </c>
      <c r="N357" s="20" t="n">
        <v>43831</v>
      </c>
      <c r="O357" s="20" t="n">
        <v>43831</v>
      </c>
      <c r="P357" s="20" t="n">
        <v>44196</v>
      </c>
      <c r="Q357" s="21" t="s">
        <v>605</v>
      </c>
      <c r="R357" s="21" t="s">
        <v>605</v>
      </c>
      <c r="S357" s="19" t="s">
        <v>606</v>
      </c>
      <c r="T357" s="21" t="s">
        <v>605</v>
      </c>
      <c r="U357" s="21" t="s">
        <v>605</v>
      </c>
      <c r="V357" s="21" t="s">
        <v>605</v>
      </c>
      <c r="W357" s="21" t="s">
        <v>605</v>
      </c>
      <c r="X357" s="21" t="s">
        <v>605</v>
      </c>
      <c r="Y357" s="21" t="s">
        <v>605</v>
      </c>
      <c r="Z357" s="21" t="s">
        <v>605</v>
      </c>
      <c r="AA357" s="20" t="n">
        <f aca="false">DATE(YEAR(O357)+1,MONTH(O357),DAY(O357))</f>
        <v>44197</v>
      </c>
      <c r="AB357" s="0" t="n">
        <f aca="false">IF(G357="Trong nước", DATEDIF(DATE(YEAR(M357),MONTH(M357),1),DATE(YEAR(N357),MONTH(N357),1),"m"), DATEDIF(DATE(L357,1,1),DATE(YEAR(N357),MONTH(N357),1),"m"))</f>
        <v>0</v>
      </c>
      <c r="AC357" s="0" t="str">
        <f aca="false">VLOOKUP(AB357,[1]Parameters!$A$2:$B$6,2,1)</f>
        <v>&lt;6</v>
      </c>
      <c r="AD357" s="22" t="n">
        <f aca="false">IF(J357&lt;=[1]Parameters!$Y$2,INDEX('[1]Bieu phi VCX'!$D$8:$N$33,MATCH(E357,'[1]Bieu phi VCX'!$A$8:$A$33,0),MATCH(AC357,'[1]Bieu phi VCX'!$D$7:$I$7,)),INDEX('[1]Bieu phi VCX'!$J$8:$O$33,MATCH(E357,'[1]Bieu phi VCX'!$A$8:$A$33,0),MATCH(AC357,'[1]Bieu phi VCX'!$J$7:$O$7,)))</f>
        <v>0.0175</v>
      </c>
      <c r="AE357" s="22" t="n">
        <f aca="false">IF(Q357="Y",[1]Parameters!$Z$2,0)</f>
        <v>0.0005</v>
      </c>
      <c r="AF357" s="22" t="n">
        <f aca="false">IF(R357="Y", INDEX('[1]Bieu phi VCX'!$R$8:$W$33,MATCH(E357,'[1]Bieu phi VCX'!$A$8:$A$33,0),MATCH(AC357,'[1]Bieu phi VCX'!$R$7:$V$7,0)), 0)</f>
        <v>0</v>
      </c>
      <c r="AG357" s="19" t="n">
        <f aca="false">VLOOKUP(S357,[1]Parameters!$F$2:$G$5,2,0)</f>
        <v>0</v>
      </c>
      <c r="AH357" s="22" t="n">
        <f aca="false">IF(T357="Y", INDEX('[1]Bieu phi VCX'!$X$8:$AB$33,MATCH(E357,'[1]Bieu phi VCX'!$A$8:$A$33,0),MATCH(AC357,'[1]Bieu phi VCX'!$X$7:$AB$7,0)),0)</f>
        <v>0.0015</v>
      </c>
      <c r="AI357" s="23" t="n">
        <f aca="false">IF(U357="Y",INDEX('[1]Bieu phi VCX'!$AJ$8:$AL$33,MATCH(E357,'[1]Bieu phi VCX'!$A$8:$A$33,0),MATCH(VLOOKUP(F357,[1]Parameters!$I$2:$J$4,2),'[1]Bieu phi VCX'!$AJ$7:$AL$7,0))-AD357, 0)</f>
        <v>0.0325</v>
      </c>
      <c r="AJ357" s="0" t="n">
        <f aca="false">IF(V357="Y",[1]Parameters!$AA$2,1)</f>
        <v>1.5</v>
      </c>
      <c r="AK357" s="22" t="n">
        <f aca="false">IF(W357="Y", INDEX('[1]Bieu phi VCX'!$AE$8:$AE$33,MATCH(E357,'[1]Bieu phi VCX'!$A$8:$A$33,0),0),0)</f>
        <v>0.0025</v>
      </c>
      <c r="AL357" s="22" t="n">
        <f aca="false">IF(X357="Y",IF(AB357&lt;120,IF(OR(E357='[1]Bieu phi VCX'!$A$24,E357='[1]Bieu phi VCX'!$A$25,E357='[1]Bieu phi VCX'!$A$27),0.2%,IF(OR(AND(OR(H357="SEDAN",H357="HATCHBACK"),J357&gt;[1]Parameters!$AB$2),AND(OR(H357="SEDAN",H357="HATCHBACK"),I357="GERMANY")),INDEX('[1]Bieu phi VCX'!$AF$8:$AF$33,MATCH(E357,'[1]Bieu phi VCX'!$A$8:$A$33,0),0),INDEX('[1]Bieu phi VCX'!$AG$8:$AG$33,MATCH(E357,'[1]Bieu phi VCX'!$A$8:$A$33,0),0))),INDEX('[1]Bieu phi VCX'!$AH$8:$AH$33,MATCH(E357,'[1]Bieu phi VCX'!$A$8:$A$33,0),0)),0)</f>
        <v>0.0005</v>
      </c>
      <c r="AM357" s="22" t="n">
        <f aca="false">IF(Y357="Y",IF(P357-O357&gt;[1]Parameters!$AC$2,1.5%*15/365,1.5%*(P357-O357)/365),0)</f>
        <v>0.000616438356164384</v>
      </c>
      <c r="AN357" s="24" t="n">
        <f aca="false">IF(Z357="Y",[1]Parameters!$AD$2,0)</f>
        <v>0.003</v>
      </c>
      <c r="AO357" s="25" t="n">
        <f aca="false">IF(P357&lt;=AA357,VLOOKUP(DATEDIF(O357,P357,"m"),[1]Parameters!$L$2:$M$6,2,1),(DATEDIF(O357,P357,"m")+1)/12)</f>
        <v>1</v>
      </c>
      <c r="AP357" s="26" t="n">
        <f aca="false">(AJ357*(SUM(AD357,AE357,AF357,AH357,AI357,AK357,AL357,AN357)*K357+AG357)+AM357*K357)*AO357</f>
        <v>35046575.3424658</v>
      </c>
      <c r="AQ357" s="27" t="s">
        <v>607</v>
      </c>
    </row>
    <row r="358" customFormat="false" ht="13.8" hidden="false" customHeight="false" outlineLevel="0" collapsed="false">
      <c r="A358" s="17"/>
      <c r="B358" s="17" t="s">
        <v>608</v>
      </c>
      <c r="C358" s="17" t="s">
        <v>522</v>
      </c>
      <c r="D358" s="17" t="s">
        <v>541</v>
      </c>
      <c r="E358" s="18" t="s">
        <v>639</v>
      </c>
      <c r="F358" s="19" t="n">
        <v>0</v>
      </c>
      <c r="G358" s="18" t="s">
        <v>602</v>
      </c>
      <c r="H358" s="18" t="s">
        <v>101</v>
      </c>
      <c r="I358" s="18" t="s">
        <v>604</v>
      </c>
      <c r="J358" s="19" t="n">
        <v>500000000</v>
      </c>
      <c r="K358" s="19" t="n">
        <v>400000000</v>
      </c>
      <c r="L358" s="0" t="n">
        <v>2017</v>
      </c>
      <c r="M358" s="20" t="n">
        <v>42736</v>
      </c>
      <c r="N358" s="20" t="n">
        <v>43831</v>
      </c>
      <c r="O358" s="20" t="n">
        <v>43831</v>
      </c>
      <c r="P358" s="20" t="n">
        <v>44196</v>
      </c>
      <c r="Q358" s="21" t="s">
        <v>605</v>
      </c>
      <c r="R358" s="21" t="s">
        <v>605</v>
      </c>
      <c r="S358" s="19" t="s">
        <v>606</v>
      </c>
      <c r="T358" s="21" t="s">
        <v>605</v>
      </c>
      <c r="U358" s="21" t="s">
        <v>605</v>
      </c>
      <c r="V358" s="21" t="s">
        <v>605</v>
      </c>
      <c r="W358" s="21" t="s">
        <v>605</v>
      </c>
      <c r="X358" s="21" t="s">
        <v>605</v>
      </c>
      <c r="Y358" s="21" t="s">
        <v>605</v>
      </c>
      <c r="Z358" s="21" t="s">
        <v>605</v>
      </c>
      <c r="AA358" s="20" t="n">
        <f aca="false">DATE(YEAR(O358)+1,MONTH(O358),DAY(O358))</f>
        <v>44197</v>
      </c>
      <c r="AB358" s="0" t="n">
        <f aca="false">IF(G358="Trong nước", DATEDIF(DATE(YEAR(M358),MONTH(M358),1),DATE(YEAR(N358),MONTH(N358),1),"m"), DATEDIF(DATE(L358,1,1),DATE(YEAR(N358),MONTH(N358),1),"m"))</f>
        <v>36</v>
      </c>
      <c r="AC358" s="0" t="str">
        <f aca="false">VLOOKUP(AB358,[1]Parameters!$A$2:$B$6,2,1)</f>
        <v>36-72</v>
      </c>
      <c r="AD358" s="22" t="n">
        <f aca="false">IF(J358&lt;=[1]Parameters!$Y$2,INDEX('[1]Bieu phi VCX'!$D$8:$N$33,MATCH(E358,'[1]Bieu phi VCX'!$A$8:$A$33,0),MATCH(AC358,'[1]Bieu phi VCX'!$D$7:$I$7,)),INDEX('[1]Bieu phi VCX'!$J$8:$O$33,MATCH(E358,'[1]Bieu phi VCX'!$A$8:$A$33,0),MATCH(AC358,'[1]Bieu phi VCX'!$J$7:$O$7,)))</f>
        <v>0.019</v>
      </c>
      <c r="AE358" s="22" t="n">
        <f aca="false">IF(Q358="Y",[1]Parameters!$Z$2,0)</f>
        <v>0.0005</v>
      </c>
      <c r="AF358" s="22" t="n">
        <f aca="false">IF(R358="Y", INDEX('[1]Bieu phi VCX'!$R$8:$W$33,MATCH(E358,'[1]Bieu phi VCX'!$A$8:$A$33,0),MATCH(AC358,'[1]Bieu phi VCX'!$R$7:$V$7,0)), 0)</f>
        <v>0.002</v>
      </c>
      <c r="AG358" s="19" t="n">
        <f aca="false">VLOOKUP(S358,[1]Parameters!$F$2:$G$5,2,0)</f>
        <v>0</v>
      </c>
      <c r="AH358" s="22" t="n">
        <f aca="false">IF(T358="Y", INDEX('[1]Bieu phi VCX'!$X$8:$AB$33,MATCH(E358,'[1]Bieu phi VCX'!$A$8:$A$33,0),MATCH(AC358,'[1]Bieu phi VCX'!$X$7:$AB$7,0)),0)</f>
        <v>0.002</v>
      </c>
      <c r="AI358" s="23" t="n">
        <f aca="false">IF(U358="Y",INDEX('[1]Bieu phi VCX'!$AJ$8:$AL$33,MATCH(E358,'[1]Bieu phi VCX'!$A$8:$A$33,0),MATCH(VLOOKUP(F358,[1]Parameters!$I$2:$J$4,2),'[1]Bieu phi VCX'!$AJ$7:$AL$7,0))-AD358, 0)</f>
        <v>0.031</v>
      </c>
      <c r="AJ358" s="0" t="n">
        <f aca="false">IF(V358="Y",[1]Parameters!$AA$2,1)</f>
        <v>1.5</v>
      </c>
      <c r="AK358" s="22" t="n">
        <f aca="false">IF(W358="Y", INDEX('[1]Bieu phi VCX'!$AE$8:$AE$33,MATCH(E358,'[1]Bieu phi VCX'!$A$8:$A$33,0),0),0)</f>
        <v>0.0025</v>
      </c>
      <c r="AL358" s="22" t="n">
        <f aca="false">IF(X358="Y",IF(AB358&lt;120,IF(OR(E358='[1]Bieu phi VCX'!$A$24,E358='[1]Bieu phi VCX'!$A$25,E358='[1]Bieu phi VCX'!$A$27),0.2%,IF(OR(AND(OR(H358="SEDAN",H358="HATCHBACK"),J358&gt;[1]Parameters!$AB$2),AND(OR(H358="SEDAN",H358="HATCHBACK"),I358="GERMANY")),INDEX('[1]Bieu phi VCX'!$AF$8:$AF$33,MATCH(E358,'[1]Bieu phi VCX'!$A$8:$A$33,0),0),INDEX('[1]Bieu phi VCX'!$AG$8:$AG$33,MATCH(E358,'[1]Bieu phi VCX'!$A$8:$A$33,0),0))),INDEX('[1]Bieu phi VCX'!$AH$8:$AH$33,MATCH(E358,'[1]Bieu phi VCX'!$A$8:$A$33,0),0)),0)</f>
        <v>0.0005</v>
      </c>
      <c r="AM358" s="22" t="n">
        <f aca="false">IF(Y358="Y",IF(P358-O358&gt;[1]Parameters!$AC$2,1.5%*15/365,1.5%*(P358-O358)/365),0)</f>
        <v>0.000616438356164384</v>
      </c>
      <c r="AN358" s="24" t="n">
        <f aca="false">IF(Z358="Y",[1]Parameters!$AD$2,0)</f>
        <v>0.003</v>
      </c>
      <c r="AO358" s="25" t="n">
        <f aca="false">IF(P358&lt;=AA358,VLOOKUP(DATEDIF(O358,P358,"m"),[1]Parameters!$L$2:$M$6,2,1),(DATEDIF(O358,P358,"m")+1)/12)</f>
        <v>1</v>
      </c>
      <c r="AP358" s="26" t="n">
        <f aca="false">(AJ358*(SUM(AD358,AE358,AF358,AH358,AI358,AK358,AL358,AN358)*K358+AG358)+AM358*K358)*AO358</f>
        <v>36546575.3424658</v>
      </c>
      <c r="AQ358" s="27" t="s">
        <v>607</v>
      </c>
    </row>
    <row r="359" customFormat="false" ht="13.8" hidden="false" customHeight="false" outlineLevel="0" collapsed="false">
      <c r="A359" s="17"/>
      <c r="B359" s="17" t="s">
        <v>609</v>
      </c>
      <c r="C359" s="17" t="s">
        <v>522</v>
      </c>
      <c r="D359" s="17" t="s">
        <v>541</v>
      </c>
      <c r="E359" s="18" t="s">
        <v>639</v>
      </c>
      <c r="F359" s="19" t="n">
        <v>0</v>
      </c>
      <c r="G359" s="18" t="s">
        <v>602</v>
      </c>
      <c r="H359" s="18" t="s">
        <v>101</v>
      </c>
      <c r="I359" s="18" t="s">
        <v>604</v>
      </c>
      <c r="J359" s="19" t="n">
        <v>450000000</v>
      </c>
      <c r="K359" s="19" t="n">
        <v>400000000</v>
      </c>
      <c r="L359" s="0" t="n">
        <v>2014</v>
      </c>
      <c r="M359" s="20" t="n">
        <v>41640</v>
      </c>
      <c r="N359" s="20" t="n">
        <v>43831</v>
      </c>
      <c r="O359" s="20" t="n">
        <v>43831</v>
      </c>
      <c r="P359" s="20" t="n">
        <v>44196</v>
      </c>
      <c r="Q359" s="21" t="s">
        <v>605</v>
      </c>
      <c r="R359" s="21" t="s">
        <v>605</v>
      </c>
      <c r="S359" s="19" t="s">
        <v>606</v>
      </c>
      <c r="T359" s="21" t="s">
        <v>605</v>
      </c>
      <c r="U359" s="21" t="s">
        <v>605</v>
      </c>
      <c r="V359" s="21" t="s">
        <v>605</v>
      </c>
      <c r="W359" s="21" t="s">
        <v>605</v>
      </c>
      <c r="X359" s="21" t="s">
        <v>605</v>
      </c>
      <c r="Y359" s="21" t="s">
        <v>605</v>
      </c>
      <c r="Z359" s="21" t="s">
        <v>605</v>
      </c>
      <c r="AA359" s="20" t="n">
        <f aca="false">DATE(YEAR(O359)+1,MONTH(O359),DAY(O359))</f>
        <v>44197</v>
      </c>
      <c r="AB359" s="0" t="n">
        <f aca="false">IF(G359="Trong nước", DATEDIF(DATE(YEAR(M359),MONTH(M359),1),DATE(YEAR(N359),MONTH(N359),1),"m"), DATEDIF(DATE(L359,1,1),DATE(YEAR(N359),MONTH(N359),1),"m"))</f>
        <v>72</v>
      </c>
      <c r="AC359" s="0" t="str">
        <f aca="false">VLOOKUP(AB359,[1]Parameters!$A$2:$B$6,2,1)</f>
        <v>72-120</v>
      </c>
      <c r="AD359" s="22" t="n">
        <f aca="false">IF(J359&lt;=[1]Parameters!$Y$2,INDEX('[1]Bieu phi VCX'!$D$8:$N$33,MATCH(E359,'[1]Bieu phi VCX'!$A$8:$A$33,0),MATCH(AC359,'[1]Bieu phi VCX'!$D$7:$I$7,)),INDEX('[1]Bieu phi VCX'!$J$8:$O$33,MATCH(E359,'[1]Bieu phi VCX'!$A$8:$A$33,0),MATCH(AC359,'[1]Bieu phi VCX'!$J$7:$O$7,)))</f>
        <v>0.021</v>
      </c>
      <c r="AE359" s="22" t="n">
        <f aca="false">IF(Q359="Y",[1]Parameters!$Z$2,0)</f>
        <v>0.0005</v>
      </c>
      <c r="AF359" s="22" t="n">
        <f aca="false">IF(R359="Y", INDEX('[1]Bieu phi VCX'!$R$8:$W$33,MATCH(E359,'[1]Bieu phi VCX'!$A$8:$A$33,0),MATCH(AC359,'[1]Bieu phi VCX'!$R$7:$V$7,0)), 0)</f>
        <v>0.003</v>
      </c>
      <c r="AG359" s="19" t="n">
        <f aca="false">VLOOKUP(S359,[1]Parameters!$F$2:$G$5,2,0)</f>
        <v>0</v>
      </c>
      <c r="AH359" s="22" t="n">
        <f aca="false">IF(T359="Y", INDEX('[1]Bieu phi VCX'!$X$8:$AB$33,MATCH(E359,'[1]Bieu phi VCX'!$A$8:$A$33,0),MATCH(AC359,'[1]Bieu phi VCX'!$X$7:$AB$7,0)),0)</f>
        <v>0.01</v>
      </c>
      <c r="AI359" s="23" t="n">
        <f aca="false">IF(U359="Y",INDEX('[1]Bieu phi VCX'!$AJ$8:$AL$33,MATCH(E359,'[1]Bieu phi VCX'!$A$8:$A$33,0),MATCH(VLOOKUP(F359,[1]Parameters!$I$2:$J$4,2),'[1]Bieu phi VCX'!$AJ$7:$AL$7,0))-AD359, 0)</f>
        <v>0.029</v>
      </c>
      <c r="AJ359" s="0" t="n">
        <f aca="false">IF(V359="Y",[1]Parameters!$AA$2,1)</f>
        <v>1.5</v>
      </c>
      <c r="AK359" s="22" t="n">
        <f aca="false">IF(W359="Y", INDEX('[1]Bieu phi VCX'!$AE$8:$AE$33,MATCH(E359,'[1]Bieu phi VCX'!$A$8:$A$33,0),0),0)</f>
        <v>0.0025</v>
      </c>
      <c r="AL359" s="22" t="n">
        <f aca="false">IF(X359="Y",IF(AB359&lt;120,IF(OR(E359='[1]Bieu phi VCX'!$A$24,E359='[1]Bieu phi VCX'!$A$25,E359='[1]Bieu phi VCX'!$A$27),0.2%,IF(OR(AND(OR(H359="SEDAN",H359="HATCHBACK"),J359&gt;[1]Parameters!$AB$2),AND(OR(H359="SEDAN",H359="HATCHBACK"),I359="GERMANY")),INDEX('[1]Bieu phi VCX'!$AF$8:$AF$33,MATCH(E359,'[1]Bieu phi VCX'!$A$8:$A$33,0),0),INDEX('[1]Bieu phi VCX'!$AG$8:$AG$33,MATCH(E359,'[1]Bieu phi VCX'!$A$8:$A$33,0),0))),INDEX('[1]Bieu phi VCX'!$AH$8:$AH$33,MATCH(E359,'[1]Bieu phi VCX'!$A$8:$A$33,0),0)),0)</f>
        <v>0.0005</v>
      </c>
      <c r="AM359" s="22" t="n">
        <f aca="false">IF(Y359="Y",IF(P359-O359&gt;[1]Parameters!$AC$2,1.5%*15/365,1.5%*(P359-O359)/365),0)</f>
        <v>0.000616438356164384</v>
      </c>
      <c r="AN359" s="24" t="n">
        <f aca="false">IF(Z359="Y",[1]Parameters!$AD$2,0)</f>
        <v>0.003</v>
      </c>
      <c r="AO359" s="25" t="n">
        <f aca="false">IF(P359&lt;=AA359,VLOOKUP(DATEDIF(O359,P359,"m"),[1]Parameters!$L$2:$M$6,2,1),(DATEDIF(O359,P359,"m")+1)/12)</f>
        <v>1</v>
      </c>
      <c r="AP359" s="26" t="n">
        <f aca="false">(AJ359*(SUM(AD359,AE359,AF359,AH359,AI359,AK359,AL359,AN359)*K359+AG359)+AM359*K359)*AO359</f>
        <v>41946575.3424658</v>
      </c>
      <c r="AQ359" s="27" t="s">
        <v>607</v>
      </c>
    </row>
    <row r="360" customFormat="false" ht="13.8" hidden="false" customHeight="false" outlineLevel="0" collapsed="false">
      <c r="A360" s="17"/>
      <c r="B360" s="17" t="s">
        <v>610</v>
      </c>
      <c r="C360" s="17" t="s">
        <v>522</v>
      </c>
      <c r="D360" s="17" t="s">
        <v>541</v>
      </c>
      <c r="E360" s="18" t="s">
        <v>639</v>
      </c>
      <c r="F360" s="19" t="n">
        <v>0</v>
      </c>
      <c r="G360" s="18" t="s">
        <v>602</v>
      </c>
      <c r="H360" s="18" t="s">
        <v>101</v>
      </c>
      <c r="I360" s="18" t="s">
        <v>604</v>
      </c>
      <c r="J360" s="19" t="n">
        <v>600000000</v>
      </c>
      <c r="K360" s="19" t="n">
        <v>400000000</v>
      </c>
      <c r="L360" s="0" t="n">
        <v>2010</v>
      </c>
      <c r="M360" s="20" t="n">
        <v>40179</v>
      </c>
      <c r="N360" s="20" t="n">
        <v>43831</v>
      </c>
      <c r="O360" s="20" t="n">
        <v>43831</v>
      </c>
      <c r="P360" s="20" t="n">
        <v>44196</v>
      </c>
      <c r="Q360" s="21" t="s">
        <v>605</v>
      </c>
      <c r="R360" s="21" t="s">
        <v>605</v>
      </c>
      <c r="S360" s="19" t="s">
        <v>606</v>
      </c>
      <c r="T360" s="21" t="s">
        <v>605</v>
      </c>
      <c r="U360" s="21" t="s">
        <v>605</v>
      </c>
      <c r="V360" s="21" t="s">
        <v>605</v>
      </c>
      <c r="W360" s="21" t="s">
        <v>605</v>
      </c>
      <c r="X360" s="21" t="s">
        <v>605</v>
      </c>
      <c r="Y360" s="21" t="s">
        <v>605</v>
      </c>
      <c r="Z360" s="21" t="s">
        <v>605</v>
      </c>
      <c r="AA360" s="20" t="n">
        <f aca="false">DATE(YEAR(O360)+1,MONTH(O360),DAY(O360))</f>
        <v>44197</v>
      </c>
      <c r="AB360" s="0" t="n">
        <f aca="false">IF(G360="Trong nước", DATEDIF(DATE(YEAR(M360),MONTH(M360),1),DATE(YEAR(N360),MONTH(N360),1),"m"), DATEDIF(DATE(L360,1,1),DATE(YEAR(N360),MONTH(N360),1),"m"))</f>
        <v>120</v>
      </c>
      <c r="AC360" s="0" t="str">
        <f aca="false">VLOOKUP(AB360,[1]Parameters!$A$2:$B$6,2,1)</f>
        <v>&gt;=120</v>
      </c>
      <c r="AD360" s="22" t="n">
        <f aca="false">IF(J360&lt;=[1]Parameters!$Y$2,INDEX('[1]Bieu phi VCX'!$D$8:$N$33,MATCH(E360,'[1]Bieu phi VCX'!$A$8:$A$33,0),MATCH(AC360,'[1]Bieu phi VCX'!$D$7:$I$7,)),INDEX('[1]Bieu phi VCX'!$J$8:$O$33,MATCH(E360,'[1]Bieu phi VCX'!$A$8:$A$33,0),MATCH(AC360,'[1]Bieu phi VCX'!$J$7:$O$7,)))</f>
        <v>0.025</v>
      </c>
      <c r="AE360" s="22" t="n">
        <f aca="false">IF(Q360="Y",[1]Parameters!$Z$2,0)</f>
        <v>0.0005</v>
      </c>
      <c r="AF360" s="22" t="n">
        <f aca="false">IF(R360="Y", INDEX('[1]Bieu phi VCX'!$R$8:$W$33,MATCH(E360,'[1]Bieu phi VCX'!$A$8:$A$33,0),MATCH(AC360,'[1]Bieu phi VCX'!$R$7:$V$7,0)), 0)</f>
        <v>0.004</v>
      </c>
      <c r="AG360" s="19" t="n">
        <f aca="false">VLOOKUP(S360,[1]Parameters!$F$2:$G$5,2,0)</f>
        <v>0</v>
      </c>
      <c r="AH360" s="22" t="n">
        <f aca="false">IF(T360="Y", INDEX('[1]Bieu phi VCX'!$X$8:$AB$33,MATCH(E360,'[1]Bieu phi VCX'!$A$8:$A$33,0),MATCH(AC360,'[1]Bieu phi VCX'!$X$7:$AB$7,0)),0)</f>
        <v>0.01</v>
      </c>
      <c r="AI360" s="23" t="n">
        <f aca="false">IF(U360="Y",INDEX('[1]Bieu phi VCX'!$AJ$8:$AL$33,MATCH(E360,'[1]Bieu phi VCX'!$A$8:$A$33,0),MATCH(VLOOKUP(F360,[1]Parameters!$I$2:$J$4,2),'[1]Bieu phi VCX'!$AJ$7:$AL$7,0))-AD360, 0)</f>
        <v>0.025</v>
      </c>
      <c r="AJ360" s="0" t="n">
        <f aca="false">IF(V360="Y",[1]Parameters!$AA$2,1)</f>
        <v>1.5</v>
      </c>
      <c r="AK360" s="22" t="n">
        <f aca="false">IF(W360="Y", INDEX('[1]Bieu phi VCX'!$AE$8:$AE$33,MATCH(E360,'[1]Bieu phi VCX'!$A$8:$A$33,0),0),0)</f>
        <v>0.0025</v>
      </c>
      <c r="AL360" s="22" t="n">
        <f aca="false">IF(X360="Y",IF(AB360&lt;120,IF(OR(E360='[1]Bieu phi VCX'!$A$24,E360='[1]Bieu phi VCX'!$A$25,E360='[1]Bieu phi VCX'!$A$27),0.2%,IF(OR(AND(OR(H360="SEDAN",H360="HATCHBACK"),J360&gt;[1]Parameters!$AB$2),AND(OR(H360="SEDAN",H360="HATCHBACK"),I360="GERMANY")),INDEX('[1]Bieu phi VCX'!$AF$8:$AF$33,MATCH(E360,'[1]Bieu phi VCX'!$A$8:$A$33,0),0),INDEX('[1]Bieu phi VCX'!$AG$8:$AG$33,MATCH(E360,'[1]Bieu phi VCX'!$A$8:$A$33,0),0))),INDEX('[1]Bieu phi VCX'!$AH$8:$AH$33,MATCH(E360,'[1]Bieu phi VCX'!$A$8:$A$33,0),0)),0)</f>
        <v>0.0015</v>
      </c>
      <c r="AM360" s="22" t="n">
        <f aca="false">IF(Y360="Y",IF(P360-O360&gt;[1]Parameters!$AC$2,1.5%*15/365,1.5%*(P360-O360)/365),0)</f>
        <v>0.000616438356164384</v>
      </c>
      <c r="AN360" s="24" t="n">
        <f aca="false">IF(Z360="Y",[1]Parameters!$AD$2,0)</f>
        <v>0.003</v>
      </c>
      <c r="AO360" s="25" t="n">
        <f aca="false">IF(P360&lt;=AA360,VLOOKUP(DATEDIF(O360,P360,"m"),[1]Parameters!$L$2:$M$6,2,1),(DATEDIF(O360,P360,"m")+1)/12)</f>
        <v>1</v>
      </c>
      <c r="AP360" s="26" t="n">
        <f aca="false">(AJ360*(SUM(AD360,AE360,AF360,AH360,AI360,AK360,AL360,AN360)*K360+AG360)+AM360*K360)*AO360</f>
        <v>43146575.3424658</v>
      </c>
      <c r="AQ360" s="27" t="s">
        <v>607</v>
      </c>
    </row>
    <row r="361" customFormat="false" ht="13.8" hidden="false" customHeight="false" outlineLevel="0" collapsed="false">
      <c r="A361" s="17"/>
      <c r="B361" s="17" t="s">
        <v>611</v>
      </c>
      <c r="C361" s="17" t="s">
        <v>522</v>
      </c>
      <c r="D361" s="17" t="s">
        <v>541</v>
      </c>
      <c r="E361" s="18" t="s">
        <v>639</v>
      </c>
      <c r="F361" s="19" t="n">
        <v>0</v>
      </c>
      <c r="G361" s="18" t="s">
        <v>602</v>
      </c>
      <c r="H361" s="18" t="s">
        <v>101</v>
      </c>
      <c r="I361" s="18" t="s">
        <v>604</v>
      </c>
      <c r="J361" s="19" t="n">
        <v>600000000</v>
      </c>
      <c r="K361" s="19" t="n">
        <v>400000000</v>
      </c>
      <c r="L361" s="0" t="n">
        <v>2005</v>
      </c>
      <c r="M361" s="20" t="n">
        <v>38353</v>
      </c>
      <c r="N361" s="20" t="n">
        <v>43831</v>
      </c>
      <c r="O361" s="20" t="n">
        <v>43831</v>
      </c>
      <c r="P361" s="20" t="n">
        <v>44196</v>
      </c>
      <c r="Q361" s="21" t="s">
        <v>605</v>
      </c>
      <c r="R361" s="21" t="s">
        <v>605</v>
      </c>
      <c r="S361" s="19" t="n">
        <v>9000000</v>
      </c>
      <c r="T361" s="21" t="s">
        <v>605</v>
      </c>
      <c r="U361" s="21" t="s">
        <v>605</v>
      </c>
      <c r="V361" s="21" t="s">
        <v>605</v>
      </c>
      <c r="W361" s="21" t="s">
        <v>605</v>
      </c>
      <c r="X361" s="21" t="s">
        <v>605</v>
      </c>
      <c r="Y361" s="21" t="s">
        <v>605</v>
      </c>
      <c r="Z361" s="21" t="s">
        <v>605</v>
      </c>
      <c r="AA361" s="20" t="n">
        <f aca="false">DATE(YEAR(O361)+1,MONTH(O361),DAY(O361))</f>
        <v>44197</v>
      </c>
      <c r="AB361" s="0" t="n">
        <f aca="false">IF(G361="Trong nước", DATEDIF(DATE(YEAR(M361),MONTH(M361),1),DATE(YEAR(N361),MONTH(N361),1),"m"), DATEDIF(DATE(L361,1,1),DATE(YEAR(N361),MONTH(N361),1),"m"))</f>
        <v>180</v>
      </c>
      <c r="AC361" s="0" t="str">
        <f aca="false">VLOOKUP(AB361,[1]Parameters!$A$2:$B$7,2,1)</f>
        <v>&gt;=180</v>
      </c>
      <c r="AD361" s="22" t="n">
        <f aca="false">IF(J361&lt;=[1]Parameters!$Y$2,INDEX('[1]Bieu phi VCX'!$D$8:$N$33,MATCH(E361,'[1]Bieu phi VCX'!$A$8:$A$33,0),MATCH(AC361,'[1]Bieu phi VCX'!$D$7:$I$7,)),INDEX('[1]Bieu phi VCX'!$J$8:$O$33,MATCH(E361,'[1]Bieu phi VCX'!$A$8:$A$33,0),MATCH(AC361,'[1]Bieu phi VCX'!$J$7:$O$7,)))</f>
        <v>0.025</v>
      </c>
      <c r="AE361" s="22" t="n">
        <f aca="false">IF(Q361="Y",[1]Parameters!$Z$2,0)</f>
        <v>0.0005</v>
      </c>
      <c r="AF361" s="22" t="n">
        <f aca="false">IF(R361="Y", INDEX('[1]Bieu phi VCX'!$R$8:$W$33,MATCH(E361,'[1]Bieu phi VCX'!$A$8:$A$33,0),MATCH(AC361,'[1]Bieu phi VCX'!$R$7:$W$7,0)), 0)</f>
        <v>0.005</v>
      </c>
      <c r="AG361" s="19" t="n">
        <f aca="false">VLOOKUP(S361,[1]Parameters!$F$2:$G$5,2,0)</f>
        <v>1400000</v>
      </c>
      <c r="AH361" s="22" t="n">
        <f aca="false">IF(T361="Y", INDEX('[1]Bieu phi VCX'!$X$8:$AC$33,MATCH(E361,'[1]Bieu phi VCX'!$A$8:$A$33,0),MATCH(AC361,'[1]Bieu phi VCX'!$X$7:$AC$7,0)),0)</f>
        <v>0.011</v>
      </c>
      <c r="AI361" s="23" t="n">
        <f aca="false">IF(U361="Y",INDEX('[1]Bieu phi VCX'!$AJ$8:$AL$33,MATCH(E361,'[1]Bieu phi VCX'!$A$8:$A$33,0),MATCH(VLOOKUP(F361,[1]Parameters!$I$2:$J$4,2),'[1]Bieu phi VCX'!$AJ$7:$AL$7,0))-AD361, 0)</f>
        <v>0.025</v>
      </c>
      <c r="AJ361" s="0" t="n">
        <f aca="false">IF(V361="Y",[1]Parameters!$AA$2,1)</f>
        <v>1.5</v>
      </c>
      <c r="AK361" s="22" t="n">
        <f aca="false">IF(W361="Y", INDEX('[1]Bieu phi VCX'!$AE$8:$AE$33,MATCH(E361,'[1]Bieu phi VCX'!$A$8:$A$33,0),0),0)</f>
        <v>0.0025</v>
      </c>
      <c r="AL361" s="22" t="n">
        <f aca="false">IF(X361="Y",IF(AB361&lt;120,IF(OR(E361='[1]Bieu phi VCX'!$A$24,E361='[1]Bieu phi VCX'!$A$25,E361='[1]Bieu phi VCX'!$A$27),0.2%,IF(OR(AND(OR(H361="SEDAN",H361="HATCHBACK"),J361&gt;[1]Parameters!$AB$2),AND(OR(H361="SEDAN",H361="HATCHBACK"),I361="GERMANY")),INDEX('[1]Bieu phi VCX'!$AF$8:$AF$33,MATCH(E361,'[1]Bieu phi VCX'!$A$8:$A$33,0),0),INDEX('[1]Bieu phi VCX'!$AG$8:$AG$33,MATCH(E361,'[1]Bieu phi VCX'!$A$8:$A$33,0),0))),INDEX('[1]Bieu phi VCX'!$AH$8:$AH$33,MATCH(E361,'[1]Bieu phi VCX'!$A$8:$A$33,0),0)),0)</f>
        <v>0.0015</v>
      </c>
      <c r="AM361" s="22" t="n">
        <f aca="false">IF(Y361="Y",IF(P361-O361&gt;[1]Parameters!$AC$2,1.5%*15/365,1.5%*(P361-O361)/365),0)</f>
        <v>0.000616438356164384</v>
      </c>
      <c r="AN361" s="24" t="n">
        <f aca="false">IF(Z361="Y",[1]Parameters!$AD$2,0)</f>
        <v>0.003</v>
      </c>
      <c r="AO361" s="25" t="n">
        <f aca="false">IF(P361&lt;=AA361,VLOOKUP(DATEDIF(O361,P361,"m"),[1]Parameters!$L$2:$M$6,2,1),(DATEDIF(O361,P361,"m")+1)/12)</f>
        <v>1</v>
      </c>
      <c r="AP361" s="26" t="n">
        <f aca="false">(AJ361*(SUM(AD361,AE361,AF361,AH361,AI361,AK361,AL361,AN361)*K361+AG361)+AM361*K361)*AO361</f>
        <v>46446575.3424658</v>
      </c>
      <c r="AQ361" s="27" t="s">
        <v>607</v>
      </c>
    </row>
    <row r="362" customFormat="false" ht="13.8" hidden="false" customHeight="false" outlineLevel="0" collapsed="false">
      <c r="A362" s="17" t="s">
        <v>599</v>
      </c>
      <c r="B362" s="17" t="s">
        <v>600</v>
      </c>
      <c r="C362" s="17" t="s">
        <v>522</v>
      </c>
      <c r="D362" s="17" t="s">
        <v>531</v>
      </c>
      <c r="E362" s="18" t="s">
        <v>640</v>
      </c>
      <c r="F362" s="19" t="n">
        <v>0</v>
      </c>
      <c r="G362" s="18" t="s">
        <v>602</v>
      </c>
      <c r="H362" s="18" t="s">
        <v>101</v>
      </c>
      <c r="I362" s="18" t="s">
        <v>604</v>
      </c>
      <c r="J362" s="19" t="n">
        <v>390000000</v>
      </c>
      <c r="K362" s="19" t="n">
        <v>100000000</v>
      </c>
      <c r="L362" s="0" t="n">
        <v>2020</v>
      </c>
      <c r="M362" s="20" t="n">
        <v>43831</v>
      </c>
      <c r="N362" s="20" t="n">
        <v>43831</v>
      </c>
      <c r="O362" s="20" t="n">
        <v>43831</v>
      </c>
      <c r="P362" s="20" t="n">
        <v>44196</v>
      </c>
      <c r="Q362" s="21" t="s">
        <v>605</v>
      </c>
      <c r="R362" s="21" t="s">
        <v>605</v>
      </c>
      <c r="S362" s="19" t="s">
        <v>606</v>
      </c>
      <c r="T362" s="21" t="s">
        <v>605</v>
      </c>
      <c r="U362" s="21" t="s">
        <v>605</v>
      </c>
      <c r="V362" s="21" t="s">
        <v>605</v>
      </c>
      <c r="W362" s="21" t="s">
        <v>605</v>
      </c>
      <c r="X362" s="21" t="s">
        <v>605</v>
      </c>
      <c r="Y362" s="21" t="s">
        <v>605</v>
      </c>
      <c r="Z362" s="21" t="s">
        <v>605</v>
      </c>
      <c r="AA362" s="20" t="n">
        <f aca="false">DATE(YEAR(O362)+1,MONTH(O362),DAY(O362))</f>
        <v>44197</v>
      </c>
      <c r="AB362" s="0" t="n">
        <f aca="false">IF(G362="Trong nước", DATEDIF(DATE(YEAR(M362),MONTH(M362),1),DATE(YEAR(N362),MONTH(N362),1),"m"), DATEDIF(DATE(L362,1,1),DATE(YEAR(N362),MONTH(N362),1),"m"))</f>
        <v>0</v>
      </c>
      <c r="AC362" s="0" t="str">
        <f aca="false">VLOOKUP(AB362,[1]Parameters!$A$2:$B$6,2,1)</f>
        <v>&lt;6</v>
      </c>
      <c r="AD362" s="22" t="n">
        <f aca="false">IF(J362&lt;=[1]Parameters!$Y$2,INDEX('[1]Bieu phi VCX'!$D$8:$N$33,MATCH(E362,'[1]Bieu phi VCX'!$A$8:$A$33,0),MATCH(AC362,'[1]Bieu phi VCX'!$D$7:$I$7,)),INDEX('[1]Bieu phi VCX'!$J$8:$O$33,MATCH(E362,'[1]Bieu phi VCX'!$A$8:$A$33,0),MATCH(AC362,'[1]Bieu phi VCX'!$J$7:$O$7,)))</f>
        <v>0.025</v>
      </c>
      <c r="AE362" s="22" t="n">
        <f aca="false">IF(Q362="Y",[1]Parameters!$Z$2,0)</f>
        <v>0.0005</v>
      </c>
      <c r="AF362" s="22" t="n">
        <f aca="false">IF(R362="Y", INDEX('[1]Bieu phi VCX'!$R$8:$W$33,MATCH(E362,'[1]Bieu phi VCX'!$A$8:$A$33,0),MATCH(AC362,'[1]Bieu phi VCX'!$R$7:$V$7,0)), 0)</f>
        <v>0</v>
      </c>
      <c r="AG362" s="19" t="n">
        <f aca="false">VLOOKUP(S362,[1]Parameters!$F$2:$G$5,2,0)</f>
        <v>0</v>
      </c>
      <c r="AH362" s="22" t="n">
        <f aca="false">IF(T362="Y", INDEX('[1]Bieu phi VCX'!$X$8:$AB$33,MATCH(E362,'[1]Bieu phi VCX'!$A$8:$A$33,0),MATCH(AC362,'[1]Bieu phi VCX'!$X$7:$AB$7,0)),0)</f>
        <v>0.001</v>
      </c>
      <c r="AI362" s="23" t="n">
        <f aca="false">IF(U362="Y",INDEX('[1]Bieu phi VCX'!$AJ$8:$AL$33,MATCH(E362,'[1]Bieu phi VCX'!$A$8:$A$33,0),MATCH(VLOOKUP(F362,[1]Parameters!$I$2:$J$4,2),'[1]Bieu phi VCX'!$AJ$7:$AL$7,0))-AD362, 0)</f>
        <v>0.025</v>
      </c>
      <c r="AJ362" s="0" t="n">
        <f aca="false">IF(V362="Y",[1]Parameters!$AA$2,1)</f>
        <v>1.5</v>
      </c>
      <c r="AK362" s="22" t="n">
        <f aca="false">IF(W362="Y", INDEX('[1]Bieu phi VCX'!$AE$8:$AE$33,MATCH(E362,'[1]Bieu phi VCX'!$A$8:$A$33,0),0),0)</f>
        <v>0.0025</v>
      </c>
      <c r="AL362" s="22" t="n">
        <f aca="false">IF(X362="Y",IF(AB362&lt;120,IF(OR(E362='[1]Bieu phi VCX'!$A$24,E362='[1]Bieu phi VCX'!$A$25,E362='[1]Bieu phi VCX'!$A$27),0.2%,IF(OR(AND(OR(H362="SEDAN",H362="HATCHBACK"),J362&gt;[1]Parameters!$AB$2),AND(OR(H362="SEDAN",H362="HATCHBACK"),I362="GERMANY")),INDEX('[1]Bieu phi VCX'!$AF$8:$AF$33,MATCH(E362,'[1]Bieu phi VCX'!$A$8:$A$33,0),0),INDEX('[1]Bieu phi VCX'!$AG$8:$AG$33,MATCH(E362,'[1]Bieu phi VCX'!$A$8:$A$33,0),0))),INDEX('[1]Bieu phi VCX'!$AH$8:$AH$33,MATCH(E362,'[1]Bieu phi VCX'!$A$8:$A$33,0),0)),0)</f>
        <v>0.0005</v>
      </c>
      <c r="AM362" s="22" t="n">
        <f aca="false">IF(Y362="Y",IF(P362-O362&gt;[1]Parameters!$AC$2,1.5%*15/365,1.5%*(P362-O362)/365),0)</f>
        <v>0.000616438356164384</v>
      </c>
      <c r="AN362" s="24" t="n">
        <f aca="false">IF(Z362="Y",[1]Parameters!$AD$2,0)</f>
        <v>0.003</v>
      </c>
      <c r="AO362" s="25" t="n">
        <f aca="false">IF(P362&lt;=AA362,VLOOKUP(DATEDIF(O362,P362,"m"),[1]Parameters!$L$2:$M$6,2,1),(DATEDIF(O362,P362,"m")+1)/12)</f>
        <v>1</v>
      </c>
      <c r="AP362" s="26" t="n">
        <f aca="false">(AJ362*(SUM(AD362,AE362,AF362,AH362,AI362,AK362,AL362,AN362)*K362+AG362)+AM362*K362)*AO362</f>
        <v>8686643.83561644</v>
      </c>
      <c r="AQ362" s="27" t="s">
        <v>607</v>
      </c>
    </row>
    <row r="363" customFormat="false" ht="13.8" hidden="false" customHeight="false" outlineLevel="0" collapsed="false">
      <c r="A363" s="17"/>
      <c r="B363" s="17" t="s">
        <v>608</v>
      </c>
      <c r="C363" s="17" t="s">
        <v>522</v>
      </c>
      <c r="D363" s="17" t="s">
        <v>531</v>
      </c>
      <c r="E363" s="18" t="s">
        <v>640</v>
      </c>
      <c r="F363" s="19" t="n">
        <v>0</v>
      </c>
      <c r="G363" s="18" t="s">
        <v>602</v>
      </c>
      <c r="H363" s="18" t="s">
        <v>101</v>
      </c>
      <c r="I363" s="18" t="s">
        <v>604</v>
      </c>
      <c r="J363" s="19" t="n">
        <v>390000000</v>
      </c>
      <c r="K363" s="19" t="n">
        <v>100000000</v>
      </c>
      <c r="L363" s="0" t="n">
        <v>2017</v>
      </c>
      <c r="M363" s="20" t="n">
        <v>42736</v>
      </c>
      <c r="N363" s="20" t="n">
        <v>43831</v>
      </c>
      <c r="O363" s="20" t="n">
        <v>43831</v>
      </c>
      <c r="P363" s="20" t="n">
        <v>44196</v>
      </c>
      <c r="Q363" s="21" t="s">
        <v>605</v>
      </c>
      <c r="R363" s="21" t="s">
        <v>605</v>
      </c>
      <c r="S363" s="19" t="s">
        <v>606</v>
      </c>
      <c r="T363" s="21" t="s">
        <v>605</v>
      </c>
      <c r="U363" s="21" t="s">
        <v>605</v>
      </c>
      <c r="V363" s="21" t="s">
        <v>605</v>
      </c>
      <c r="W363" s="21" t="s">
        <v>605</v>
      </c>
      <c r="X363" s="21" t="s">
        <v>605</v>
      </c>
      <c r="Y363" s="21" t="s">
        <v>605</v>
      </c>
      <c r="Z363" s="21" t="s">
        <v>605</v>
      </c>
      <c r="AA363" s="20" t="n">
        <f aca="false">DATE(YEAR(O363)+1,MONTH(O363),DAY(O363))</f>
        <v>44197</v>
      </c>
      <c r="AB363" s="0" t="n">
        <f aca="false">IF(G363="Trong nước", DATEDIF(DATE(YEAR(M363),MONTH(M363),1),DATE(YEAR(N363),MONTH(N363),1),"m"), DATEDIF(DATE(L363,1,1),DATE(YEAR(N363),MONTH(N363),1),"m"))</f>
        <v>36</v>
      </c>
      <c r="AC363" s="0" t="str">
        <f aca="false">VLOOKUP(AB363,[1]Parameters!$A$2:$B$6,2,1)</f>
        <v>36-72</v>
      </c>
      <c r="AD363" s="22" t="n">
        <f aca="false">IF(J363&lt;=[1]Parameters!$Y$2,INDEX('[1]Bieu phi VCX'!$D$8:$N$33,MATCH(E363,'[1]Bieu phi VCX'!$A$8:$A$33,0),MATCH(AC363,'[1]Bieu phi VCX'!$D$7:$I$7,)),INDEX('[1]Bieu phi VCX'!$J$8:$O$33,MATCH(E363,'[1]Bieu phi VCX'!$A$8:$A$33,0),MATCH(AC363,'[1]Bieu phi VCX'!$J$7:$O$7,)))</f>
        <v>0.028</v>
      </c>
      <c r="AE363" s="22" t="n">
        <f aca="false">IF(Q363="Y",[1]Parameters!$Z$2,0)</f>
        <v>0.0005</v>
      </c>
      <c r="AF363" s="22" t="n">
        <f aca="false">IF(R363="Y", INDEX('[1]Bieu phi VCX'!$R$8:$W$33,MATCH(E363,'[1]Bieu phi VCX'!$A$8:$A$33,0),MATCH(AC363,'[1]Bieu phi VCX'!$R$7:$V$7,0)), 0)</f>
        <v>0.0015</v>
      </c>
      <c r="AG363" s="19" t="n">
        <f aca="false">VLOOKUP(S363,[1]Parameters!$F$2:$G$5,2,0)</f>
        <v>0</v>
      </c>
      <c r="AH363" s="22" t="n">
        <f aca="false">IF(T363="Y", INDEX('[1]Bieu phi VCX'!$X$8:$AB$33,MATCH(E363,'[1]Bieu phi VCX'!$A$8:$A$33,0),MATCH(AC363,'[1]Bieu phi VCX'!$X$7:$AB$7,0)),0)</f>
        <v>0.0015</v>
      </c>
      <c r="AI363" s="23" t="n">
        <f aca="false">IF(U363="Y",INDEX('[1]Bieu phi VCX'!$AJ$8:$AL$33,MATCH(E363,'[1]Bieu phi VCX'!$A$8:$A$33,0),MATCH(VLOOKUP(F363,[1]Parameters!$I$2:$J$4,2),'[1]Bieu phi VCX'!$AJ$7:$AL$7,0))-AD363, 0)</f>
        <v>0.022</v>
      </c>
      <c r="AJ363" s="0" t="n">
        <f aca="false">IF(V363="Y",[1]Parameters!$AA$2,1)</f>
        <v>1.5</v>
      </c>
      <c r="AK363" s="22" t="n">
        <f aca="false">IF(W363="Y", INDEX('[1]Bieu phi VCX'!$AE$8:$AE$33,MATCH(E363,'[1]Bieu phi VCX'!$A$8:$A$33,0),0),0)</f>
        <v>0.0025</v>
      </c>
      <c r="AL363" s="22" t="n">
        <f aca="false">IF(X363="Y",IF(AB363&lt;120,IF(OR(E363='[1]Bieu phi VCX'!$A$24,E363='[1]Bieu phi VCX'!$A$25,E363='[1]Bieu phi VCX'!$A$27),0.2%,IF(OR(AND(OR(H363="SEDAN",H363="HATCHBACK"),J363&gt;[1]Parameters!$AB$2),AND(OR(H363="SEDAN",H363="HATCHBACK"),I363="GERMANY")),INDEX('[1]Bieu phi VCX'!$AF$8:$AF$33,MATCH(E363,'[1]Bieu phi VCX'!$A$8:$A$33,0),0),INDEX('[1]Bieu phi VCX'!$AG$8:$AG$33,MATCH(E363,'[1]Bieu phi VCX'!$A$8:$A$33,0),0))),INDEX('[1]Bieu phi VCX'!$AH$8:$AH$33,MATCH(E363,'[1]Bieu phi VCX'!$A$8:$A$33,0),0)),0)</f>
        <v>0.0005</v>
      </c>
      <c r="AM363" s="22" t="n">
        <f aca="false">IF(Y363="Y",IF(P363-O363&gt;[1]Parameters!$AC$2,1.5%*15/365,1.5%*(P363-O363)/365),0)</f>
        <v>0.000616438356164384</v>
      </c>
      <c r="AN363" s="24" t="n">
        <f aca="false">IF(Z363="Y",[1]Parameters!$AD$2,0)</f>
        <v>0.003</v>
      </c>
      <c r="AO363" s="25" t="n">
        <f aca="false">IF(P363&lt;=AA363,VLOOKUP(DATEDIF(O363,P363,"m"),[1]Parameters!$L$2:$M$6,2,1),(DATEDIF(O363,P363,"m")+1)/12)</f>
        <v>1</v>
      </c>
      <c r="AP363" s="26" t="n">
        <f aca="false">(AJ363*(SUM(AD363,AE363,AF363,AH363,AI363,AK363,AL363,AN363)*K363+AG363)+AM363*K363)*AO363</f>
        <v>8986643.83561644</v>
      </c>
      <c r="AQ363" s="27" t="s">
        <v>607</v>
      </c>
    </row>
    <row r="364" customFormat="false" ht="13.8" hidden="false" customHeight="false" outlineLevel="0" collapsed="false">
      <c r="A364" s="17"/>
      <c r="B364" s="17" t="s">
        <v>609</v>
      </c>
      <c r="C364" s="17" t="s">
        <v>522</v>
      </c>
      <c r="D364" s="17" t="s">
        <v>531</v>
      </c>
      <c r="E364" s="18" t="s">
        <v>640</v>
      </c>
      <c r="F364" s="19" t="n">
        <v>0</v>
      </c>
      <c r="G364" s="18" t="s">
        <v>602</v>
      </c>
      <c r="H364" s="18" t="s">
        <v>101</v>
      </c>
      <c r="I364" s="18" t="s">
        <v>604</v>
      </c>
      <c r="J364" s="19" t="n">
        <v>390000000</v>
      </c>
      <c r="K364" s="19" t="n">
        <v>100000000</v>
      </c>
      <c r="L364" s="0" t="n">
        <v>2014</v>
      </c>
      <c r="M364" s="20" t="n">
        <v>41640</v>
      </c>
      <c r="N364" s="20" t="n">
        <v>43831</v>
      </c>
      <c r="O364" s="20" t="n">
        <v>43831</v>
      </c>
      <c r="P364" s="20" t="n">
        <v>44196</v>
      </c>
      <c r="Q364" s="21" t="s">
        <v>605</v>
      </c>
      <c r="R364" s="21" t="s">
        <v>605</v>
      </c>
      <c r="S364" s="19" t="s">
        <v>606</v>
      </c>
      <c r="T364" s="21" t="s">
        <v>605</v>
      </c>
      <c r="U364" s="21" t="s">
        <v>605</v>
      </c>
      <c r="V364" s="21" t="s">
        <v>605</v>
      </c>
      <c r="W364" s="21" t="s">
        <v>605</v>
      </c>
      <c r="X364" s="21" t="s">
        <v>605</v>
      </c>
      <c r="Y364" s="21" t="s">
        <v>605</v>
      </c>
      <c r="Z364" s="21" t="s">
        <v>605</v>
      </c>
      <c r="AA364" s="20" t="n">
        <f aca="false">DATE(YEAR(O364)+1,MONTH(O364),DAY(O364))</f>
        <v>44197</v>
      </c>
      <c r="AB364" s="0" t="n">
        <f aca="false">IF(G364="Trong nước", DATEDIF(DATE(YEAR(M364),MONTH(M364),1),DATE(YEAR(N364),MONTH(N364),1),"m"), DATEDIF(DATE(L364,1,1),DATE(YEAR(N364),MONTH(N364),1),"m"))</f>
        <v>72</v>
      </c>
      <c r="AC364" s="0" t="str">
        <f aca="false">VLOOKUP(AB364,[1]Parameters!$A$2:$B$6,2,1)</f>
        <v>72-120</v>
      </c>
      <c r="AD364" s="22" t="n">
        <f aca="false">IF(J364&lt;=[1]Parameters!$Y$2,INDEX('[1]Bieu phi VCX'!$D$8:$N$33,MATCH(E364,'[1]Bieu phi VCX'!$A$8:$A$33,0),MATCH(AC364,'[1]Bieu phi VCX'!$D$7:$I$7,)),INDEX('[1]Bieu phi VCX'!$J$8:$O$33,MATCH(E364,'[1]Bieu phi VCX'!$A$8:$A$33,0),MATCH(AC364,'[1]Bieu phi VCX'!$J$7:$O$7,)))</f>
        <v>0.045</v>
      </c>
      <c r="AE364" s="22" t="n">
        <f aca="false">IF(Q364="Y",[1]Parameters!$Z$2,0)</f>
        <v>0.0005</v>
      </c>
      <c r="AF364" s="22" t="n">
        <f aca="false">IF(R364="Y", INDEX('[1]Bieu phi VCX'!$R$8:$W$33,MATCH(E364,'[1]Bieu phi VCX'!$A$8:$A$33,0),MATCH(AC364,'[1]Bieu phi VCX'!$R$7:$V$7,0)), 0)</f>
        <v>0.0025</v>
      </c>
      <c r="AG364" s="19" t="n">
        <f aca="false">VLOOKUP(S364,[1]Parameters!$F$2:$G$5,2,0)</f>
        <v>0</v>
      </c>
      <c r="AH364" s="22" t="n">
        <f aca="false">IF(T364="Y", INDEX('[1]Bieu phi VCX'!$X$8:$AB$33,MATCH(E364,'[1]Bieu phi VCX'!$A$8:$A$33,0),MATCH(AC364,'[1]Bieu phi VCX'!$X$7:$AB$7,0)),0)</f>
        <v>0.01</v>
      </c>
      <c r="AI364" s="23" t="n">
        <f aca="false">IF(U364="Y",INDEX('[1]Bieu phi VCX'!$AJ$8:$AL$33,MATCH(E364,'[1]Bieu phi VCX'!$A$8:$A$33,0),MATCH(VLOOKUP(F364,[1]Parameters!$I$2:$J$4,2),'[1]Bieu phi VCX'!$AJ$7:$AL$7,0))-AD364, 0)</f>
        <v>0.005</v>
      </c>
      <c r="AJ364" s="0" t="n">
        <f aca="false">IF(V364="Y",[1]Parameters!$AA$2,1)</f>
        <v>1.5</v>
      </c>
      <c r="AK364" s="22" t="n">
        <f aca="false">IF(W364="Y", INDEX('[1]Bieu phi VCX'!$AE$8:$AE$33,MATCH(E364,'[1]Bieu phi VCX'!$A$8:$A$33,0),0),0)</f>
        <v>0.0025</v>
      </c>
      <c r="AL364" s="22" t="n">
        <f aca="false">IF(X364="Y",IF(AB364&lt;120,IF(OR(E364='[1]Bieu phi VCX'!$A$24,E364='[1]Bieu phi VCX'!$A$25,E364='[1]Bieu phi VCX'!$A$27),0.2%,IF(OR(AND(OR(H364="SEDAN",H364="HATCHBACK"),J364&gt;[1]Parameters!$AB$2),AND(OR(H364="SEDAN",H364="HATCHBACK"),I364="GERMANY")),INDEX('[1]Bieu phi VCX'!$AF$8:$AF$33,MATCH(E364,'[1]Bieu phi VCX'!$A$8:$A$33,0),0),INDEX('[1]Bieu phi VCX'!$AG$8:$AG$33,MATCH(E364,'[1]Bieu phi VCX'!$A$8:$A$33,0),0))),INDEX('[1]Bieu phi VCX'!$AH$8:$AH$33,MATCH(E364,'[1]Bieu phi VCX'!$A$8:$A$33,0),0)),0)</f>
        <v>0.0005</v>
      </c>
      <c r="AM364" s="22" t="n">
        <f aca="false">IF(Y364="Y",IF(P364-O364&gt;[1]Parameters!$AC$2,1.5%*15/365,1.5%*(P364-O364)/365),0)</f>
        <v>0.000616438356164384</v>
      </c>
      <c r="AN364" s="24" t="n">
        <f aca="false">IF(Z364="Y",[1]Parameters!$AD$2,0)</f>
        <v>0.003</v>
      </c>
      <c r="AO364" s="25" t="n">
        <f aca="false">IF(P364&lt;=AA364,VLOOKUP(DATEDIF(O364,P364,"m"),[1]Parameters!$L$2:$M$6,2,1),(DATEDIF(O364,P364,"m")+1)/12)</f>
        <v>1</v>
      </c>
      <c r="AP364" s="26" t="n">
        <f aca="false">(AJ364*(SUM(AD364,AE364,AF364,AH364,AI364,AK364,AL364,AN364)*K364+AG364)+AM364*K364)*AO364</f>
        <v>10411643.8356164</v>
      </c>
      <c r="AQ364" s="27" t="s">
        <v>607</v>
      </c>
    </row>
    <row r="365" customFormat="false" ht="13.8" hidden="false" customHeight="false" outlineLevel="0" collapsed="false">
      <c r="A365" s="17"/>
      <c r="B365" s="17" t="s">
        <v>610</v>
      </c>
      <c r="C365" s="17" t="s">
        <v>522</v>
      </c>
      <c r="D365" s="17" t="s">
        <v>531</v>
      </c>
      <c r="E365" s="18" t="s">
        <v>640</v>
      </c>
      <c r="F365" s="19" t="n">
        <v>0</v>
      </c>
      <c r="G365" s="18" t="s">
        <v>602</v>
      </c>
      <c r="H365" s="18" t="s">
        <v>101</v>
      </c>
      <c r="I365" s="18" t="s">
        <v>604</v>
      </c>
      <c r="J365" s="19" t="n">
        <v>390000000</v>
      </c>
      <c r="K365" s="19" t="n">
        <v>100000000</v>
      </c>
      <c r="L365" s="0" t="n">
        <v>2010</v>
      </c>
      <c r="M365" s="20" t="n">
        <v>40179</v>
      </c>
      <c r="N365" s="20" t="n">
        <v>43831</v>
      </c>
      <c r="O365" s="20" t="n">
        <v>43831</v>
      </c>
      <c r="P365" s="20" t="n">
        <v>44196</v>
      </c>
      <c r="Q365" s="21" t="s">
        <v>605</v>
      </c>
      <c r="R365" s="21" t="s">
        <v>605</v>
      </c>
      <c r="S365" s="19" t="s">
        <v>606</v>
      </c>
      <c r="T365" s="21" t="s">
        <v>605</v>
      </c>
      <c r="U365" s="21" t="s">
        <v>605</v>
      </c>
      <c r="V365" s="21" t="s">
        <v>605</v>
      </c>
      <c r="W365" s="21" t="s">
        <v>605</v>
      </c>
      <c r="X365" s="21" t="s">
        <v>605</v>
      </c>
      <c r="Y365" s="21" t="s">
        <v>605</v>
      </c>
      <c r="Z365" s="21" t="s">
        <v>605</v>
      </c>
      <c r="AA365" s="20" t="n">
        <f aca="false">DATE(YEAR(O365)+1,MONTH(O365),DAY(O365))</f>
        <v>44197</v>
      </c>
      <c r="AB365" s="0" t="n">
        <f aca="false">IF(G365="Trong nước", DATEDIF(DATE(YEAR(M365),MONTH(M365),1),DATE(YEAR(N365),MONTH(N365),1),"m"), DATEDIF(DATE(L365,1,1),DATE(YEAR(N365),MONTH(N365),1),"m"))</f>
        <v>120</v>
      </c>
      <c r="AC365" s="0" t="str">
        <f aca="false">VLOOKUP(AB365,[1]Parameters!$A$2:$B$6,2,1)</f>
        <v>&gt;=120</v>
      </c>
      <c r="AD365" s="22" t="n">
        <f aca="false">IF(J365&lt;=[1]Parameters!$Y$2,INDEX('[1]Bieu phi VCX'!$D$8:$N$33,MATCH(E365,'[1]Bieu phi VCX'!$A$8:$A$33,0),MATCH(AC365,'[1]Bieu phi VCX'!$D$7:$I$7,)),INDEX('[1]Bieu phi VCX'!$J$8:$O$33,MATCH(E365,'[1]Bieu phi VCX'!$A$8:$A$33,0),MATCH(AC365,'[1]Bieu phi VCX'!$J$7:$O$7,)))</f>
        <v>0.05</v>
      </c>
      <c r="AE365" s="22" t="n">
        <f aca="false">IF(Q365="Y",[1]Parameters!$Z$2,0)</f>
        <v>0.0005</v>
      </c>
      <c r="AF365" s="22" t="n">
        <f aca="false">IF(R365="Y", INDEX('[1]Bieu phi VCX'!$R$8:$W$33,MATCH(E365,'[1]Bieu phi VCX'!$A$8:$A$33,0),MATCH(AC365,'[1]Bieu phi VCX'!$R$7:$V$7,0)), 0)</f>
        <v>0.0035</v>
      </c>
      <c r="AG365" s="19" t="n">
        <f aca="false">VLOOKUP(S365,[1]Parameters!$F$2:$G$5,2,0)</f>
        <v>0</v>
      </c>
      <c r="AH365" s="22" t="n">
        <f aca="false">IF(T365="Y", INDEX('[1]Bieu phi VCX'!$X$8:$AB$33,MATCH(E365,'[1]Bieu phi VCX'!$A$8:$A$33,0),MATCH(AC365,'[1]Bieu phi VCX'!$X$7:$AB$7,0)),0)</f>
        <v>0.01</v>
      </c>
      <c r="AI365" s="23" t="n">
        <f aca="false">IF(U365="Y",INDEX('[1]Bieu phi VCX'!$AJ$8:$AL$33,MATCH(E365,'[1]Bieu phi VCX'!$A$8:$A$33,0),MATCH(VLOOKUP(F365,[1]Parameters!$I$2:$J$4,2),'[1]Bieu phi VCX'!$AJ$7:$AL$7,0))-AD365, 0)</f>
        <v>0</v>
      </c>
      <c r="AJ365" s="0" t="n">
        <f aca="false">IF(V365="Y",[1]Parameters!$AA$2,1)</f>
        <v>1.5</v>
      </c>
      <c r="AK365" s="22" t="n">
        <f aca="false">IF(W365="Y", INDEX('[1]Bieu phi VCX'!$AE$8:$AE$33,MATCH(E365,'[1]Bieu phi VCX'!$A$8:$A$33,0),0),0)</f>
        <v>0.0025</v>
      </c>
      <c r="AL365" s="22" t="n">
        <f aca="false">IF(X365="Y",IF(AB365&lt;120,IF(OR(E365='[1]Bieu phi VCX'!$A$24,E365='[1]Bieu phi VCX'!$A$25,E365='[1]Bieu phi VCX'!$A$27),0.2%,IF(OR(AND(OR(H365="SEDAN",H365="HATCHBACK"),J365&gt;[1]Parameters!$AB$2),AND(OR(H365="SEDAN",H365="HATCHBACK"),I365="GERMANY")),INDEX('[1]Bieu phi VCX'!$AF$8:$AF$33,MATCH(E365,'[1]Bieu phi VCX'!$A$8:$A$33,0),0),INDEX('[1]Bieu phi VCX'!$AG$8:$AG$33,MATCH(E365,'[1]Bieu phi VCX'!$A$8:$A$33,0),0))),INDEX('[1]Bieu phi VCX'!$AH$8:$AH$33,MATCH(E365,'[1]Bieu phi VCX'!$A$8:$A$33,0),0)),0)</f>
        <v>0.0015</v>
      </c>
      <c r="AM365" s="22" t="n">
        <f aca="false">IF(Y365="Y",IF(P365-O365&gt;[1]Parameters!$AC$2,1.5%*15/365,1.5%*(P365-O365)/365),0)</f>
        <v>0.000616438356164384</v>
      </c>
      <c r="AN365" s="24" t="n">
        <f aca="false">IF(Z365="Y",[1]Parameters!$AD$2,0)</f>
        <v>0.003</v>
      </c>
      <c r="AO365" s="25" t="n">
        <f aca="false">IF(P365&lt;=AA365,VLOOKUP(DATEDIF(O365,P365,"m"),[1]Parameters!$L$2:$M$6,2,1),(DATEDIF(O365,P365,"m")+1)/12)</f>
        <v>1</v>
      </c>
      <c r="AP365" s="26" t="n">
        <f aca="false">(AJ365*(SUM(AD365,AE365,AF365,AH365,AI365,AK365,AL365,AN365)*K365+AG365)+AM365*K365)*AO365</f>
        <v>10711643.8356164</v>
      </c>
      <c r="AQ365" s="27" t="s">
        <v>607</v>
      </c>
    </row>
    <row r="366" customFormat="false" ht="13.8" hidden="false" customHeight="false" outlineLevel="0" collapsed="false">
      <c r="A366" s="17"/>
      <c r="B366" s="17" t="s">
        <v>611</v>
      </c>
      <c r="C366" s="17" t="s">
        <v>522</v>
      </c>
      <c r="D366" s="17" t="s">
        <v>531</v>
      </c>
      <c r="E366" s="18" t="s">
        <v>640</v>
      </c>
      <c r="F366" s="19" t="n">
        <v>0</v>
      </c>
      <c r="G366" s="18" t="s">
        <v>602</v>
      </c>
      <c r="H366" s="18" t="s">
        <v>101</v>
      </c>
      <c r="I366" s="18" t="s">
        <v>604</v>
      </c>
      <c r="J366" s="19" t="n">
        <v>390000000</v>
      </c>
      <c r="K366" s="19" t="n">
        <v>400000000</v>
      </c>
      <c r="L366" s="0" t="n">
        <v>2005</v>
      </c>
      <c r="M366" s="20" t="n">
        <v>38353</v>
      </c>
      <c r="N366" s="20" t="n">
        <v>43831</v>
      </c>
      <c r="O366" s="20" t="n">
        <v>43831</v>
      </c>
      <c r="P366" s="20" t="n">
        <v>44196</v>
      </c>
      <c r="Q366" s="21" t="s">
        <v>605</v>
      </c>
      <c r="R366" s="21" t="s">
        <v>605</v>
      </c>
      <c r="S366" s="19" t="n">
        <v>9000000</v>
      </c>
      <c r="T366" s="21" t="s">
        <v>605</v>
      </c>
      <c r="U366" s="21" t="s">
        <v>605</v>
      </c>
      <c r="V366" s="21" t="s">
        <v>605</v>
      </c>
      <c r="W366" s="21" t="s">
        <v>605</v>
      </c>
      <c r="X366" s="21" t="s">
        <v>605</v>
      </c>
      <c r="Y366" s="21" t="s">
        <v>605</v>
      </c>
      <c r="Z366" s="21" t="s">
        <v>605</v>
      </c>
      <c r="AA366" s="20" t="n">
        <f aca="false">DATE(YEAR(O366)+1,MONTH(O366),DAY(O366))</f>
        <v>44197</v>
      </c>
      <c r="AB366" s="0" t="n">
        <f aca="false">IF(G366="Trong nước", DATEDIF(DATE(YEAR(M366),MONTH(M366),1),DATE(YEAR(N366),MONTH(N366),1),"m"), DATEDIF(DATE(L366,1,1),DATE(YEAR(N366),MONTH(N366),1),"m"))</f>
        <v>180</v>
      </c>
      <c r="AC366" s="0" t="str">
        <f aca="false">VLOOKUP(AB366,[1]Parameters!$A$2:$B$7,2,1)</f>
        <v>&gt;=180</v>
      </c>
      <c r="AD366" s="22" t="n">
        <f aca="false">IF(J366&lt;=[1]Parameters!$Y$2,INDEX('[1]Bieu phi VCX'!$D$8:$N$33,MATCH(E366,'[1]Bieu phi VCX'!$A$8:$A$33,0),MATCH(AC366,'[1]Bieu phi VCX'!$D$7:$I$7,)),INDEX('[1]Bieu phi VCX'!$J$8:$O$33,MATCH(E366,'[1]Bieu phi VCX'!$A$8:$A$33,0),MATCH(AC366,'[1]Bieu phi VCX'!$J$7:$O$7,)))</f>
        <v>0.05</v>
      </c>
      <c r="AE366" s="22" t="n">
        <f aca="false">IF(Q366="Y",[1]Parameters!$Z$2,0)</f>
        <v>0.0005</v>
      </c>
      <c r="AF366" s="22" t="n">
        <f aca="false">IF(R366="Y", INDEX('[1]Bieu phi VCX'!$R$8:$W$33,MATCH(E366,'[1]Bieu phi VCX'!$A$8:$A$33,0),MATCH(AC366,'[1]Bieu phi VCX'!$R$7:$W$7,0)), 0)</f>
        <v>0.0045</v>
      </c>
      <c r="AG366" s="19" t="n">
        <f aca="false">VLOOKUP(S366,[1]Parameters!$F$2:$G$5,2,0)</f>
        <v>1400000</v>
      </c>
      <c r="AH366" s="22" t="n">
        <f aca="false">IF(T366="Y", INDEX('[1]Bieu phi VCX'!$X$8:$AC$33,MATCH(E366,'[1]Bieu phi VCX'!$A$8:$A$33,0),MATCH(AC366,'[1]Bieu phi VCX'!$X$7:$AC$7,0)),0)</f>
        <v>0.011</v>
      </c>
      <c r="AI366" s="23" t="n">
        <f aca="false">IF(U366="Y",INDEX('[1]Bieu phi VCX'!$AJ$8:$AL$33,MATCH(E366,'[1]Bieu phi VCX'!$A$8:$A$33,0),MATCH(VLOOKUP(F366,[1]Parameters!$I$2:$J$4,2),'[1]Bieu phi VCX'!$AJ$7:$AL$7,0))-AD366, 0)</f>
        <v>0</v>
      </c>
      <c r="AJ366" s="0" t="n">
        <f aca="false">IF(V366="Y",[1]Parameters!$AA$2,1)</f>
        <v>1.5</v>
      </c>
      <c r="AK366" s="22" t="n">
        <f aca="false">IF(W366="Y", INDEX('[1]Bieu phi VCX'!$AE$8:$AE$33,MATCH(E366,'[1]Bieu phi VCX'!$A$8:$A$33,0),0),0)</f>
        <v>0.0025</v>
      </c>
      <c r="AL366" s="22" t="n">
        <f aca="false">IF(X366="Y",IF(AB366&lt;120,IF(OR(E366='[1]Bieu phi VCX'!$A$24,E366='[1]Bieu phi VCX'!$A$25,E366='[1]Bieu phi VCX'!$A$27),0.2%,IF(OR(AND(OR(H366="SEDAN",H366="HATCHBACK"),J366&gt;[1]Parameters!$AB$2),AND(OR(H366="SEDAN",H366="HATCHBACK"),I366="GERMANY")),INDEX('[1]Bieu phi VCX'!$AF$8:$AF$33,MATCH(E366,'[1]Bieu phi VCX'!$A$8:$A$33,0),0),INDEX('[1]Bieu phi VCX'!$AG$8:$AG$33,MATCH(E366,'[1]Bieu phi VCX'!$A$8:$A$33,0),0))),INDEX('[1]Bieu phi VCX'!$AH$8:$AH$33,MATCH(E366,'[1]Bieu phi VCX'!$A$8:$A$33,0),0)),0)</f>
        <v>0.0015</v>
      </c>
      <c r="AM366" s="22" t="n">
        <f aca="false">IF(Y366="Y",IF(P366-O366&gt;[1]Parameters!$AC$2,1.5%*15/365,1.5%*(P366-O366)/365),0)</f>
        <v>0.000616438356164384</v>
      </c>
      <c r="AN366" s="24" t="n">
        <f aca="false">IF(Z366="Y",[1]Parameters!$AD$2,0)</f>
        <v>0.003</v>
      </c>
      <c r="AO366" s="25" t="n">
        <f aca="false">IF(P366&lt;=AA366,VLOOKUP(DATEDIF(O366,P366,"m"),[1]Parameters!$L$2:$M$6,2,1),(DATEDIF(O366,P366,"m")+1)/12)</f>
        <v>1</v>
      </c>
      <c r="AP366" s="26" t="n">
        <f aca="false">(AJ366*(SUM(AD366,AE366,AF366,AH366,AI366,AK366,AL366,AN366)*K366+AG366)+AM366*K366)*AO366</f>
        <v>46146575.3424658</v>
      </c>
      <c r="AQ366" s="27" t="s">
        <v>607</v>
      </c>
    </row>
    <row r="367" customFormat="false" ht="13.8" hidden="false" customHeight="false" outlineLevel="0" collapsed="false">
      <c r="A367" s="17" t="s">
        <v>612</v>
      </c>
      <c r="B367" s="17" t="s">
        <v>600</v>
      </c>
      <c r="C367" s="17" t="s">
        <v>522</v>
      </c>
      <c r="D367" s="17" t="s">
        <v>531</v>
      </c>
      <c r="E367" s="18" t="s">
        <v>640</v>
      </c>
      <c r="F367" s="19" t="n">
        <v>0</v>
      </c>
      <c r="G367" s="18" t="s">
        <v>602</v>
      </c>
      <c r="H367" s="18" t="s">
        <v>101</v>
      </c>
      <c r="I367" s="18" t="s">
        <v>604</v>
      </c>
      <c r="J367" s="19" t="n">
        <v>400000000</v>
      </c>
      <c r="K367" s="19" t="n">
        <v>100000000</v>
      </c>
      <c r="L367" s="0" t="n">
        <v>2020</v>
      </c>
      <c r="M367" s="20" t="n">
        <v>43831</v>
      </c>
      <c r="N367" s="20" t="n">
        <v>43831</v>
      </c>
      <c r="O367" s="20" t="n">
        <v>43831</v>
      </c>
      <c r="P367" s="20" t="n">
        <v>44196</v>
      </c>
      <c r="Q367" s="21" t="s">
        <v>605</v>
      </c>
      <c r="R367" s="21" t="s">
        <v>605</v>
      </c>
      <c r="S367" s="19" t="s">
        <v>606</v>
      </c>
      <c r="T367" s="21" t="s">
        <v>605</v>
      </c>
      <c r="U367" s="21" t="s">
        <v>605</v>
      </c>
      <c r="V367" s="21" t="s">
        <v>605</v>
      </c>
      <c r="W367" s="21" t="s">
        <v>605</v>
      </c>
      <c r="X367" s="21" t="s">
        <v>605</v>
      </c>
      <c r="Y367" s="21" t="s">
        <v>605</v>
      </c>
      <c r="Z367" s="21" t="s">
        <v>605</v>
      </c>
      <c r="AA367" s="20" t="n">
        <f aca="false">DATE(YEAR(O367)+1,MONTH(O367),DAY(O367))</f>
        <v>44197</v>
      </c>
      <c r="AB367" s="0" t="n">
        <f aca="false">IF(G367="Trong nước", DATEDIF(DATE(YEAR(M367),MONTH(M367),1),DATE(YEAR(N367),MONTH(N367),1),"m"), DATEDIF(DATE(L367,1,1),DATE(YEAR(N367),MONTH(N367),1),"m"))</f>
        <v>0</v>
      </c>
      <c r="AC367" s="0" t="str">
        <f aca="false">VLOOKUP(AB367,[1]Parameters!$A$2:$B$6,2,1)</f>
        <v>&lt;6</v>
      </c>
      <c r="AD367" s="22" t="n">
        <f aca="false">IF(J367&lt;=[1]Parameters!$Y$2,INDEX('[1]Bieu phi VCX'!$D$8:$N$33,MATCH(E367,'[1]Bieu phi VCX'!$A$8:$A$33,0),MATCH(AC367,'[1]Bieu phi VCX'!$D$7:$I$7,)),INDEX('[1]Bieu phi VCX'!$J$8:$O$33,MATCH(E367,'[1]Bieu phi VCX'!$A$8:$A$33,0),MATCH(AC367,'[1]Bieu phi VCX'!$J$7:$O$7,)))</f>
        <v>0.025</v>
      </c>
      <c r="AE367" s="22" t="n">
        <f aca="false">IF(Q367="Y",[1]Parameters!$Z$2,0)</f>
        <v>0.0005</v>
      </c>
      <c r="AF367" s="22" t="n">
        <f aca="false">IF(R367="Y", INDEX('[1]Bieu phi VCX'!$R$8:$W$33,MATCH(E367,'[1]Bieu phi VCX'!$A$8:$A$33,0),MATCH(AC367,'[1]Bieu phi VCX'!$R$7:$V$7,0)), 0)</f>
        <v>0</v>
      </c>
      <c r="AG367" s="19" t="n">
        <f aca="false">VLOOKUP(S367,[1]Parameters!$F$2:$G$5,2,0)</f>
        <v>0</v>
      </c>
      <c r="AH367" s="22" t="n">
        <f aca="false">IF(T367="Y", INDEX('[1]Bieu phi VCX'!$X$8:$AB$33,MATCH(E367,'[1]Bieu phi VCX'!$A$8:$A$33,0),MATCH(AC367,'[1]Bieu phi VCX'!$X$7:$AB$7,0)),0)</f>
        <v>0.001</v>
      </c>
      <c r="AI367" s="23" t="n">
        <f aca="false">IF(U367="Y",INDEX('[1]Bieu phi VCX'!$AJ$8:$AL$33,MATCH(E367,'[1]Bieu phi VCX'!$A$8:$A$33,0),MATCH(VLOOKUP(F367,[1]Parameters!$I$2:$J$4,2),'[1]Bieu phi VCX'!$AJ$7:$AL$7,0))-AD367, 0)</f>
        <v>0.025</v>
      </c>
      <c r="AJ367" s="0" t="n">
        <f aca="false">IF(V367="Y",[1]Parameters!$AA$2,1)</f>
        <v>1.5</v>
      </c>
      <c r="AK367" s="22" t="n">
        <f aca="false">IF(W367="Y", INDEX('[1]Bieu phi VCX'!$AE$8:$AE$33,MATCH(E367,'[1]Bieu phi VCX'!$A$8:$A$33,0),0),0)</f>
        <v>0.0025</v>
      </c>
      <c r="AL367" s="22" t="n">
        <f aca="false">IF(X367="Y",IF(AB367&lt;120,IF(OR(E367='[1]Bieu phi VCX'!$A$24,E367='[1]Bieu phi VCX'!$A$25,E367='[1]Bieu phi VCX'!$A$27),0.2%,IF(OR(AND(OR(H367="SEDAN",H367="HATCHBACK"),J367&gt;[1]Parameters!$AB$2),AND(OR(H367="SEDAN",H367="HATCHBACK"),I367="GERMANY")),INDEX('[1]Bieu phi VCX'!$AF$8:$AF$33,MATCH(E367,'[1]Bieu phi VCX'!$A$8:$A$33,0),0),INDEX('[1]Bieu phi VCX'!$AG$8:$AG$33,MATCH(E367,'[1]Bieu phi VCX'!$A$8:$A$33,0),0))),INDEX('[1]Bieu phi VCX'!$AH$8:$AH$33,MATCH(E367,'[1]Bieu phi VCX'!$A$8:$A$33,0),0)),0)</f>
        <v>0.0005</v>
      </c>
      <c r="AM367" s="22" t="n">
        <f aca="false">IF(Y367="Y",IF(P367-O367&gt;[1]Parameters!$AC$2,1.5%*15/365,1.5%*(P367-O367)/365),0)</f>
        <v>0.000616438356164384</v>
      </c>
      <c r="AN367" s="24" t="n">
        <f aca="false">IF(Z367="Y",[1]Parameters!$AD$2,0)</f>
        <v>0.003</v>
      </c>
      <c r="AO367" s="25" t="n">
        <f aca="false">IF(P367&lt;=AA367,VLOOKUP(DATEDIF(O367,P367,"m"),[1]Parameters!$L$2:$M$6,2,1),(DATEDIF(O367,P367,"m")+1)/12)</f>
        <v>1</v>
      </c>
      <c r="AP367" s="26" t="n">
        <f aca="false">(AJ367*(SUM(AD367,AE367,AF367,AH367,AI367,AK367,AL367,AN367)*K367+AG367)+AM367*K367)*AO367</f>
        <v>8686643.83561644</v>
      </c>
      <c r="AQ367" s="27" t="s">
        <v>607</v>
      </c>
    </row>
    <row r="368" customFormat="false" ht="13.8" hidden="false" customHeight="false" outlineLevel="0" collapsed="false">
      <c r="A368" s="17"/>
      <c r="B368" s="17" t="s">
        <v>608</v>
      </c>
      <c r="C368" s="17" t="s">
        <v>522</v>
      </c>
      <c r="D368" s="17" t="s">
        <v>531</v>
      </c>
      <c r="E368" s="18" t="s">
        <v>640</v>
      </c>
      <c r="F368" s="19" t="n">
        <v>0</v>
      </c>
      <c r="G368" s="18" t="s">
        <v>602</v>
      </c>
      <c r="H368" s="18" t="s">
        <v>101</v>
      </c>
      <c r="I368" s="18" t="s">
        <v>604</v>
      </c>
      <c r="J368" s="19" t="n">
        <v>400000000</v>
      </c>
      <c r="K368" s="19" t="n">
        <v>100000000</v>
      </c>
      <c r="L368" s="0" t="n">
        <v>2017</v>
      </c>
      <c r="M368" s="20" t="n">
        <v>42736</v>
      </c>
      <c r="N368" s="20" t="n">
        <v>43831</v>
      </c>
      <c r="O368" s="20" t="n">
        <v>43831</v>
      </c>
      <c r="P368" s="20" t="n">
        <v>44196</v>
      </c>
      <c r="Q368" s="21" t="s">
        <v>605</v>
      </c>
      <c r="R368" s="21" t="s">
        <v>605</v>
      </c>
      <c r="S368" s="19" t="s">
        <v>606</v>
      </c>
      <c r="T368" s="21" t="s">
        <v>605</v>
      </c>
      <c r="U368" s="21" t="s">
        <v>605</v>
      </c>
      <c r="V368" s="21" t="s">
        <v>605</v>
      </c>
      <c r="W368" s="21" t="s">
        <v>605</v>
      </c>
      <c r="X368" s="21" t="s">
        <v>605</v>
      </c>
      <c r="Y368" s="21" t="s">
        <v>605</v>
      </c>
      <c r="Z368" s="21" t="s">
        <v>605</v>
      </c>
      <c r="AA368" s="20" t="n">
        <f aca="false">DATE(YEAR(O368)+1,MONTH(O368),DAY(O368))</f>
        <v>44197</v>
      </c>
      <c r="AB368" s="0" t="n">
        <f aca="false">IF(G368="Trong nước", DATEDIF(DATE(YEAR(M368),MONTH(M368),1),DATE(YEAR(N368),MONTH(N368),1),"m"), DATEDIF(DATE(L368,1,1),DATE(YEAR(N368),MONTH(N368),1),"m"))</f>
        <v>36</v>
      </c>
      <c r="AC368" s="0" t="str">
        <f aca="false">VLOOKUP(AB368,[1]Parameters!$A$2:$B$6,2,1)</f>
        <v>36-72</v>
      </c>
      <c r="AD368" s="22" t="n">
        <f aca="false">IF(J368&lt;=[1]Parameters!$Y$2,INDEX('[1]Bieu phi VCX'!$D$8:$N$33,MATCH(E368,'[1]Bieu phi VCX'!$A$8:$A$33,0),MATCH(AC368,'[1]Bieu phi VCX'!$D$7:$I$7,)),INDEX('[1]Bieu phi VCX'!$J$8:$O$33,MATCH(E368,'[1]Bieu phi VCX'!$A$8:$A$33,0),MATCH(AC368,'[1]Bieu phi VCX'!$J$7:$O$7,)))</f>
        <v>0.028</v>
      </c>
      <c r="AE368" s="22" t="n">
        <f aca="false">IF(Q368="Y",[1]Parameters!$Z$2,0)</f>
        <v>0.0005</v>
      </c>
      <c r="AF368" s="22" t="n">
        <f aca="false">IF(R368="Y", INDEX('[1]Bieu phi VCX'!$R$8:$W$33,MATCH(E368,'[1]Bieu phi VCX'!$A$8:$A$33,0),MATCH(AC368,'[1]Bieu phi VCX'!$R$7:$V$7,0)), 0)</f>
        <v>0.0015</v>
      </c>
      <c r="AG368" s="19" t="n">
        <f aca="false">VLOOKUP(S368,[1]Parameters!$F$2:$G$5,2,0)</f>
        <v>0</v>
      </c>
      <c r="AH368" s="22" t="n">
        <f aca="false">IF(T368="Y", INDEX('[1]Bieu phi VCX'!$X$8:$AB$33,MATCH(E368,'[1]Bieu phi VCX'!$A$8:$A$33,0),MATCH(AC368,'[1]Bieu phi VCX'!$X$7:$AB$7,0)),0)</f>
        <v>0.0015</v>
      </c>
      <c r="AI368" s="23" t="n">
        <f aca="false">IF(U368="Y",INDEX('[1]Bieu phi VCX'!$AJ$8:$AL$33,MATCH(E368,'[1]Bieu phi VCX'!$A$8:$A$33,0),MATCH(VLOOKUP(F368,[1]Parameters!$I$2:$J$4,2),'[1]Bieu phi VCX'!$AJ$7:$AL$7,0))-AD368, 0)</f>
        <v>0.022</v>
      </c>
      <c r="AJ368" s="0" t="n">
        <f aca="false">IF(V368="Y",[1]Parameters!$AA$2,1)</f>
        <v>1.5</v>
      </c>
      <c r="AK368" s="22" t="n">
        <f aca="false">IF(W368="Y", INDEX('[1]Bieu phi VCX'!$AE$8:$AE$33,MATCH(E368,'[1]Bieu phi VCX'!$A$8:$A$33,0),0),0)</f>
        <v>0.0025</v>
      </c>
      <c r="AL368" s="22" t="n">
        <f aca="false">IF(X368="Y",IF(AB368&lt;120,IF(OR(E368='[1]Bieu phi VCX'!$A$24,E368='[1]Bieu phi VCX'!$A$25,E368='[1]Bieu phi VCX'!$A$27),0.2%,IF(OR(AND(OR(H368="SEDAN",H368="HATCHBACK"),J368&gt;[1]Parameters!$AB$2),AND(OR(H368="SEDAN",H368="HATCHBACK"),I368="GERMANY")),INDEX('[1]Bieu phi VCX'!$AF$8:$AF$33,MATCH(E368,'[1]Bieu phi VCX'!$A$8:$A$33,0),0),INDEX('[1]Bieu phi VCX'!$AG$8:$AG$33,MATCH(E368,'[1]Bieu phi VCX'!$A$8:$A$33,0),0))),INDEX('[1]Bieu phi VCX'!$AH$8:$AH$33,MATCH(E368,'[1]Bieu phi VCX'!$A$8:$A$33,0),0)),0)</f>
        <v>0.0005</v>
      </c>
      <c r="AM368" s="22" t="n">
        <f aca="false">IF(Y368="Y",IF(P368-O368&gt;[1]Parameters!$AC$2,1.5%*15/365,1.5%*(P368-O368)/365),0)</f>
        <v>0.000616438356164384</v>
      </c>
      <c r="AN368" s="24" t="n">
        <f aca="false">IF(Z368="Y",[1]Parameters!$AD$2,0)</f>
        <v>0.003</v>
      </c>
      <c r="AO368" s="25" t="n">
        <f aca="false">IF(P368&lt;=AA368,VLOOKUP(DATEDIF(O368,P368,"m"),[1]Parameters!$L$2:$M$6,2,1),(DATEDIF(O368,P368,"m")+1)/12)</f>
        <v>1</v>
      </c>
      <c r="AP368" s="26" t="n">
        <f aca="false">(AJ368*(SUM(AD368,AE368,AF368,AH368,AI368,AK368,AL368,AN368)*K368+AG368)+AM368*K368)*AO368</f>
        <v>8986643.83561644</v>
      </c>
      <c r="AQ368" s="27" t="s">
        <v>607</v>
      </c>
    </row>
    <row r="369" customFormat="false" ht="13.8" hidden="false" customHeight="false" outlineLevel="0" collapsed="false">
      <c r="A369" s="17"/>
      <c r="B369" s="17" t="s">
        <v>609</v>
      </c>
      <c r="C369" s="17" t="s">
        <v>522</v>
      </c>
      <c r="D369" s="17" t="s">
        <v>531</v>
      </c>
      <c r="E369" s="18" t="s">
        <v>640</v>
      </c>
      <c r="F369" s="19" t="n">
        <v>0</v>
      </c>
      <c r="G369" s="18" t="s">
        <v>602</v>
      </c>
      <c r="H369" s="18" t="s">
        <v>101</v>
      </c>
      <c r="I369" s="18" t="s">
        <v>604</v>
      </c>
      <c r="J369" s="19" t="n">
        <v>400000000</v>
      </c>
      <c r="K369" s="19" t="n">
        <v>100000000</v>
      </c>
      <c r="L369" s="0" t="n">
        <v>2014</v>
      </c>
      <c r="M369" s="20" t="n">
        <v>41640</v>
      </c>
      <c r="N369" s="20" t="n">
        <v>43831</v>
      </c>
      <c r="O369" s="20" t="n">
        <v>43831</v>
      </c>
      <c r="P369" s="20" t="n">
        <v>44196</v>
      </c>
      <c r="Q369" s="21" t="s">
        <v>605</v>
      </c>
      <c r="R369" s="21" t="s">
        <v>605</v>
      </c>
      <c r="S369" s="19" t="s">
        <v>606</v>
      </c>
      <c r="T369" s="21" t="s">
        <v>605</v>
      </c>
      <c r="U369" s="21" t="s">
        <v>605</v>
      </c>
      <c r="V369" s="21" t="s">
        <v>605</v>
      </c>
      <c r="W369" s="21" t="s">
        <v>605</v>
      </c>
      <c r="X369" s="21" t="s">
        <v>605</v>
      </c>
      <c r="Y369" s="21" t="s">
        <v>605</v>
      </c>
      <c r="Z369" s="21" t="s">
        <v>605</v>
      </c>
      <c r="AA369" s="20" t="n">
        <f aca="false">DATE(YEAR(O369)+1,MONTH(O369),DAY(O369))</f>
        <v>44197</v>
      </c>
      <c r="AB369" s="0" t="n">
        <f aca="false">IF(G369="Trong nước", DATEDIF(DATE(YEAR(M369),MONTH(M369),1),DATE(YEAR(N369),MONTH(N369),1),"m"), DATEDIF(DATE(L369,1,1),DATE(YEAR(N369),MONTH(N369),1),"m"))</f>
        <v>72</v>
      </c>
      <c r="AC369" s="0" t="str">
        <f aca="false">VLOOKUP(AB369,[1]Parameters!$A$2:$B$6,2,1)</f>
        <v>72-120</v>
      </c>
      <c r="AD369" s="22" t="n">
        <f aca="false">IF(J369&lt;=[1]Parameters!$Y$2,INDEX('[1]Bieu phi VCX'!$D$8:$N$33,MATCH(E369,'[1]Bieu phi VCX'!$A$8:$A$33,0),MATCH(AC369,'[1]Bieu phi VCX'!$D$7:$I$7,)),INDEX('[1]Bieu phi VCX'!$J$8:$O$33,MATCH(E369,'[1]Bieu phi VCX'!$A$8:$A$33,0),MATCH(AC369,'[1]Bieu phi VCX'!$J$7:$O$7,)))</f>
        <v>0.045</v>
      </c>
      <c r="AE369" s="22" t="n">
        <f aca="false">IF(Q369="Y",[1]Parameters!$Z$2,0)</f>
        <v>0.0005</v>
      </c>
      <c r="AF369" s="22" t="n">
        <f aca="false">IF(R369="Y", INDEX('[1]Bieu phi VCX'!$R$8:$W$33,MATCH(E369,'[1]Bieu phi VCX'!$A$8:$A$33,0),MATCH(AC369,'[1]Bieu phi VCX'!$R$7:$V$7,0)), 0)</f>
        <v>0.0025</v>
      </c>
      <c r="AG369" s="19" t="n">
        <f aca="false">VLOOKUP(S369,[1]Parameters!$F$2:$G$5,2,0)</f>
        <v>0</v>
      </c>
      <c r="AH369" s="22" t="n">
        <f aca="false">IF(T369="Y", INDEX('[1]Bieu phi VCX'!$X$8:$AB$33,MATCH(E369,'[1]Bieu phi VCX'!$A$8:$A$33,0),MATCH(AC369,'[1]Bieu phi VCX'!$X$7:$AB$7,0)),0)</f>
        <v>0.01</v>
      </c>
      <c r="AI369" s="23" t="n">
        <f aca="false">IF(U369="Y",INDEX('[1]Bieu phi VCX'!$AJ$8:$AL$33,MATCH(E369,'[1]Bieu phi VCX'!$A$8:$A$33,0),MATCH(VLOOKUP(F369,[1]Parameters!$I$2:$J$4,2),'[1]Bieu phi VCX'!$AJ$7:$AL$7,0))-AD369, 0)</f>
        <v>0.005</v>
      </c>
      <c r="AJ369" s="0" t="n">
        <f aca="false">IF(V369="Y",[1]Parameters!$AA$2,1)</f>
        <v>1.5</v>
      </c>
      <c r="AK369" s="22" t="n">
        <f aca="false">IF(W369="Y", INDEX('[1]Bieu phi VCX'!$AE$8:$AE$33,MATCH(E369,'[1]Bieu phi VCX'!$A$8:$A$33,0),0),0)</f>
        <v>0.0025</v>
      </c>
      <c r="AL369" s="22" t="n">
        <f aca="false">IF(X369="Y",IF(AB369&lt;120,IF(OR(E369='[1]Bieu phi VCX'!$A$24,E369='[1]Bieu phi VCX'!$A$25,E369='[1]Bieu phi VCX'!$A$27),0.2%,IF(OR(AND(OR(H369="SEDAN",H369="HATCHBACK"),J369&gt;[1]Parameters!$AB$2),AND(OR(H369="SEDAN",H369="HATCHBACK"),I369="GERMANY")),INDEX('[1]Bieu phi VCX'!$AF$8:$AF$33,MATCH(E369,'[1]Bieu phi VCX'!$A$8:$A$33,0),0),INDEX('[1]Bieu phi VCX'!$AG$8:$AG$33,MATCH(E369,'[1]Bieu phi VCX'!$A$8:$A$33,0),0))),INDEX('[1]Bieu phi VCX'!$AH$8:$AH$33,MATCH(E369,'[1]Bieu phi VCX'!$A$8:$A$33,0),0)),0)</f>
        <v>0.0005</v>
      </c>
      <c r="AM369" s="22" t="n">
        <f aca="false">IF(Y369="Y",IF(P369-O369&gt;[1]Parameters!$AC$2,1.5%*15/365,1.5%*(P369-O369)/365),0)</f>
        <v>0.000616438356164384</v>
      </c>
      <c r="AN369" s="24" t="n">
        <f aca="false">IF(Z369="Y",[1]Parameters!$AD$2,0)</f>
        <v>0.003</v>
      </c>
      <c r="AO369" s="25" t="n">
        <f aca="false">IF(P369&lt;=AA369,VLOOKUP(DATEDIF(O369,P369,"m"),[1]Parameters!$L$2:$M$6,2,1),(DATEDIF(O369,P369,"m")+1)/12)</f>
        <v>1</v>
      </c>
      <c r="AP369" s="26" t="n">
        <f aca="false">(AJ369*(SUM(AD369,AE369,AF369,AH369,AI369,AK369,AL369,AN369)*K369+AG369)+AM369*K369)*AO369</f>
        <v>10411643.8356164</v>
      </c>
      <c r="AQ369" s="27" t="s">
        <v>607</v>
      </c>
    </row>
    <row r="370" customFormat="false" ht="13.8" hidden="false" customHeight="false" outlineLevel="0" collapsed="false">
      <c r="A370" s="17"/>
      <c r="B370" s="17" t="s">
        <v>610</v>
      </c>
      <c r="C370" s="17" t="s">
        <v>522</v>
      </c>
      <c r="D370" s="17" t="s">
        <v>531</v>
      </c>
      <c r="E370" s="18" t="s">
        <v>640</v>
      </c>
      <c r="F370" s="19" t="n">
        <v>0</v>
      </c>
      <c r="G370" s="18" t="s">
        <v>602</v>
      </c>
      <c r="H370" s="18" t="s">
        <v>101</v>
      </c>
      <c r="I370" s="18" t="s">
        <v>604</v>
      </c>
      <c r="J370" s="19" t="n">
        <v>400000000</v>
      </c>
      <c r="K370" s="19" t="n">
        <v>100000000</v>
      </c>
      <c r="L370" s="0" t="n">
        <v>2010</v>
      </c>
      <c r="M370" s="20" t="n">
        <v>40179</v>
      </c>
      <c r="N370" s="20" t="n">
        <v>43831</v>
      </c>
      <c r="O370" s="20" t="n">
        <v>43831</v>
      </c>
      <c r="P370" s="20" t="n">
        <v>44196</v>
      </c>
      <c r="Q370" s="21" t="s">
        <v>605</v>
      </c>
      <c r="R370" s="21" t="s">
        <v>605</v>
      </c>
      <c r="S370" s="19" t="s">
        <v>606</v>
      </c>
      <c r="T370" s="21" t="s">
        <v>605</v>
      </c>
      <c r="U370" s="21" t="s">
        <v>605</v>
      </c>
      <c r="V370" s="21" t="s">
        <v>605</v>
      </c>
      <c r="W370" s="21" t="s">
        <v>605</v>
      </c>
      <c r="X370" s="21" t="s">
        <v>605</v>
      </c>
      <c r="Y370" s="21" t="s">
        <v>605</v>
      </c>
      <c r="Z370" s="21" t="s">
        <v>605</v>
      </c>
      <c r="AA370" s="20" t="n">
        <f aca="false">DATE(YEAR(O370)+1,MONTH(O370),DAY(O370))</f>
        <v>44197</v>
      </c>
      <c r="AB370" s="0" t="n">
        <f aca="false">IF(G370="Trong nước", DATEDIF(DATE(YEAR(M370),MONTH(M370),1),DATE(YEAR(N370),MONTH(N370),1),"m"), DATEDIF(DATE(L370,1,1),DATE(YEAR(N370),MONTH(N370),1),"m"))</f>
        <v>120</v>
      </c>
      <c r="AC370" s="0" t="str">
        <f aca="false">VLOOKUP(AB370,[1]Parameters!$A$2:$B$6,2,1)</f>
        <v>&gt;=120</v>
      </c>
      <c r="AD370" s="22" t="n">
        <f aca="false">IF(J370&lt;=[1]Parameters!$Y$2,INDEX('[1]Bieu phi VCX'!$D$8:$N$33,MATCH(E370,'[1]Bieu phi VCX'!$A$8:$A$33,0),MATCH(AC370,'[1]Bieu phi VCX'!$D$7:$I$7,)),INDEX('[1]Bieu phi VCX'!$J$8:$O$33,MATCH(E370,'[1]Bieu phi VCX'!$A$8:$A$33,0),MATCH(AC370,'[1]Bieu phi VCX'!$J$7:$O$7,)))</f>
        <v>0.05</v>
      </c>
      <c r="AE370" s="22" t="n">
        <f aca="false">IF(Q370="Y",[1]Parameters!$Z$2,0)</f>
        <v>0.0005</v>
      </c>
      <c r="AF370" s="22" t="n">
        <f aca="false">IF(R370="Y", INDEX('[1]Bieu phi VCX'!$R$8:$W$33,MATCH(E370,'[1]Bieu phi VCX'!$A$8:$A$33,0),MATCH(AC370,'[1]Bieu phi VCX'!$R$7:$V$7,0)), 0)</f>
        <v>0.0035</v>
      </c>
      <c r="AG370" s="19" t="n">
        <f aca="false">VLOOKUP(S370,[1]Parameters!$F$2:$G$5,2,0)</f>
        <v>0</v>
      </c>
      <c r="AH370" s="22" t="n">
        <f aca="false">IF(T370="Y", INDEX('[1]Bieu phi VCX'!$X$8:$AB$33,MATCH(E370,'[1]Bieu phi VCX'!$A$8:$A$33,0),MATCH(AC370,'[1]Bieu phi VCX'!$X$7:$AB$7,0)),0)</f>
        <v>0.01</v>
      </c>
      <c r="AI370" s="23" t="n">
        <f aca="false">IF(U370="Y",INDEX('[1]Bieu phi VCX'!$AJ$8:$AL$33,MATCH(E370,'[1]Bieu phi VCX'!$A$8:$A$33,0),MATCH(VLOOKUP(F370,[1]Parameters!$I$2:$J$4,2),'[1]Bieu phi VCX'!$AJ$7:$AL$7,0))-AD370, 0)</f>
        <v>0</v>
      </c>
      <c r="AJ370" s="0" t="n">
        <f aca="false">IF(V370="Y",[1]Parameters!$AA$2,1)</f>
        <v>1.5</v>
      </c>
      <c r="AK370" s="22" t="n">
        <f aca="false">IF(W370="Y", INDEX('[1]Bieu phi VCX'!$AE$8:$AE$33,MATCH(E370,'[1]Bieu phi VCX'!$A$8:$A$33,0),0),0)</f>
        <v>0.0025</v>
      </c>
      <c r="AL370" s="22" t="n">
        <f aca="false">IF(X370="Y",IF(AB370&lt;120,IF(OR(E370='[1]Bieu phi VCX'!$A$24,E370='[1]Bieu phi VCX'!$A$25,E370='[1]Bieu phi VCX'!$A$27),0.2%,IF(OR(AND(OR(H370="SEDAN",H370="HATCHBACK"),J370&gt;[1]Parameters!$AB$2),AND(OR(H370="SEDAN",H370="HATCHBACK"),I370="GERMANY")),INDEX('[1]Bieu phi VCX'!$AF$8:$AF$33,MATCH(E370,'[1]Bieu phi VCX'!$A$8:$A$33,0),0),INDEX('[1]Bieu phi VCX'!$AG$8:$AG$33,MATCH(E370,'[1]Bieu phi VCX'!$A$8:$A$33,0),0))),INDEX('[1]Bieu phi VCX'!$AH$8:$AH$33,MATCH(E370,'[1]Bieu phi VCX'!$A$8:$A$33,0),0)),0)</f>
        <v>0.0015</v>
      </c>
      <c r="AM370" s="22" t="n">
        <f aca="false">IF(Y370="Y",IF(P370-O370&gt;[1]Parameters!$AC$2,1.5%*15/365,1.5%*(P370-O370)/365),0)</f>
        <v>0.000616438356164384</v>
      </c>
      <c r="AN370" s="24" t="n">
        <f aca="false">IF(Z370="Y",[1]Parameters!$AD$2,0)</f>
        <v>0.003</v>
      </c>
      <c r="AO370" s="25" t="n">
        <f aca="false">IF(P370&lt;=AA370,VLOOKUP(DATEDIF(O370,P370,"m"),[1]Parameters!$L$2:$M$6,2,1),(DATEDIF(O370,P370,"m")+1)/12)</f>
        <v>1</v>
      </c>
      <c r="AP370" s="26" t="n">
        <f aca="false">(AJ370*(SUM(AD370,AE370,AF370,AH370,AI370,AK370,AL370,AN370)*K370+AG370)+AM370*K370)*AO370</f>
        <v>10711643.8356164</v>
      </c>
      <c r="AQ370" s="27" t="s">
        <v>607</v>
      </c>
    </row>
    <row r="371" customFormat="false" ht="13.8" hidden="false" customHeight="false" outlineLevel="0" collapsed="false">
      <c r="A371" s="17"/>
      <c r="B371" s="17" t="s">
        <v>611</v>
      </c>
      <c r="C371" s="17" t="s">
        <v>522</v>
      </c>
      <c r="D371" s="17" t="s">
        <v>531</v>
      </c>
      <c r="E371" s="18" t="s">
        <v>640</v>
      </c>
      <c r="F371" s="19" t="n">
        <v>0</v>
      </c>
      <c r="G371" s="18" t="s">
        <v>602</v>
      </c>
      <c r="H371" s="18" t="s">
        <v>101</v>
      </c>
      <c r="I371" s="18" t="s">
        <v>604</v>
      </c>
      <c r="J371" s="19" t="n">
        <v>400000000</v>
      </c>
      <c r="K371" s="19" t="n">
        <v>400000000</v>
      </c>
      <c r="L371" s="0" t="n">
        <v>2005</v>
      </c>
      <c r="M371" s="20" t="n">
        <v>38353</v>
      </c>
      <c r="N371" s="20" t="n">
        <v>43831</v>
      </c>
      <c r="O371" s="20" t="n">
        <v>43831</v>
      </c>
      <c r="P371" s="20" t="n">
        <v>44196</v>
      </c>
      <c r="Q371" s="21" t="s">
        <v>605</v>
      </c>
      <c r="R371" s="21" t="s">
        <v>605</v>
      </c>
      <c r="S371" s="19" t="n">
        <v>9000000</v>
      </c>
      <c r="T371" s="21" t="s">
        <v>605</v>
      </c>
      <c r="U371" s="21" t="s">
        <v>605</v>
      </c>
      <c r="V371" s="21" t="s">
        <v>605</v>
      </c>
      <c r="W371" s="21" t="s">
        <v>605</v>
      </c>
      <c r="X371" s="21" t="s">
        <v>605</v>
      </c>
      <c r="Y371" s="21" t="s">
        <v>605</v>
      </c>
      <c r="Z371" s="21" t="s">
        <v>605</v>
      </c>
      <c r="AA371" s="20" t="n">
        <f aca="false">DATE(YEAR(O371)+1,MONTH(O371),DAY(O371))</f>
        <v>44197</v>
      </c>
      <c r="AB371" s="0" t="n">
        <f aca="false">IF(G371="Trong nước", DATEDIF(DATE(YEAR(M371),MONTH(M371),1),DATE(YEAR(N371),MONTH(N371),1),"m"), DATEDIF(DATE(L371,1,1),DATE(YEAR(N371),MONTH(N371),1),"m"))</f>
        <v>180</v>
      </c>
      <c r="AC371" s="0" t="str">
        <f aca="false">VLOOKUP(AB371,[1]Parameters!$A$2:$B$7,2,1)</f>
        <v>&gt;=180</v>
      </c>
      <c r="AD371" s="22" t="n">
        <f aca="false">IF(J371&lt;=[1]Parameters!$Y$2,INDEX('[1]Bieu phi VCX'!$D$8:$N$33,MATCH(E371,'[1]Bieu phi VCX'!$A$8:$A$33,0),MATCH(AC371,'[1]Bieu phi VCX'!$D$7:$I$7,)),INDEX('[1]Bieu phi VCX'!$J$8:$O$33,MATCH(E371,'[1]Bieu phi VCX'!$A$8:$A$33,0),MATCH(AC371,'[1]Bieu phi VCX'!$J$7:$O$7,)))</f>
        <v>0.05</v>
      </c>
      <c r="AE371" s="22" t="n">
        <f aca="false">IF(Q371="Y",[1]Parameters!$Z$2,0)</f>
        <v>0.0005</v>
      </c>
      <c r="AF371" s="22" t="n">
        <f aca="false">IF(R371="Y", INDEX('[1]Bieu phi VCX'!$R$8:$W$33,MATCH(E371,'[1]Bieu phi VCX'!$A$8:$A$33,0),MATCH(AC371,'[1]Bieu phi VCX'!$R$7:$W$7,0)), 0)</f>
        <v>0.0045</v>
      </c>
      <c r="AG371" s="19" t="n">
        <f aca="false">VLOOKUP(S371,[1]Parameters!$F$2:$G$5,2,0)</f>
        <v>1400000</v>
      </c>
      <c r="AH371" s="22" t="n">
        <f aca="false">IF(T371="Y", INDEX('[1]Bieu phi VCX'!$X$8:$AC$33,MATCH(E371,'[1]Bieu phi VCX'!$A$8:$A$33,0),MATCH(AC371,'[1]Bieu phi VCX'!$X$7:$AC$7,0)),0)</f>
        <v>0.011</v>
      </c>
      <c r="AI371" s="23" t="n">
        <f aca="false">IF(U371="Y",INDEX('[1]Bieu phi VCX'!$AJ$8:$AL$33,MATCH(E371,'[1]Bieu phi VCX'!$A$8:$A$33,0),MATCH(VLOOKUP(F371,[1]Parameters!$I$2:$J$4,2),'[1]Bieu phi VCX'!$AJ$7:$AL$7,0))-AD371, 0)</f>
        <v>0</v>
      </c>
      <c r="AJ371" s="0" t="n">
        <f aca="false">IF(V371="Y",[1]Parameters!$AA$2,1)</f>
        <v>1.5</v>
      </c>
      <c r="AK371" s="22" t="n">
        <f aca="false">IF(W371="Y", INDEX('[1]Bieu phi VCX'!$AE$8:$AE$33,MATCH(E371,'[1]Bieu phi VCX'!$A$8:$A$33,0),0),0)</f>
        <v>0.0025</v>
      </c>
      <c r="AL371" s="22" t="n">
        <f aca="false">IF(X371="Y",IF(AB371&lt;120,IF(OR(E371='[1]Bieu phi VCX'!$A$24,E371='[1]Bieu phi VCX'!$A$25,E371='[1]Bieu phi VCX'!$A$27),0.2%,IF(OR(AND(OR(H371="SEDAN",H371="HATCHBACK"),J371&gt;[1]Parameters!$AB$2),AND(OR(H371="SEDAN",H371="HATCHBACK"),I371="GERMANY")),INDEX('[1]Bieu phi VCX'!$AF$8:$AF$33,MATCH(E371,'[1]Bieu phi VCX'!$A$8:$A$33,0),0),INDEX('[1]Bieu phi VCX'!$AG$8:$AG$33,MATCH(E371,'[1]Bieu phi VCX'!$A$8:$A$33,0),0))),INDEX('[1]Bieu phi VCX'!$AH$8:$AH$33,MATCH(E371,'[1]Bieu phi VCX'!$A$8:$A$33,0),0)),0)</f>
        <v>0.0015</v>
      </c>
      <c r="AM371" s="22" t="n">
        <f aca="false">IF(Y371="Y",IF(P371-O371&gt;[1]Parameters!$AC$2,1.5%*15/365,1.5%*(P371-O371)/365),0)</f>
        <v>0.000616438356164384</v>
      </c>
      <c r="AN371" s="24" t="n">
        <f aca="false">IF(Z371="Y",[1]Parameters!$AD$2,0)</f>
        <v>0.003</v>
      </c>
      <c r="AO371" s="25" t="n">
        <f aca="false">IF(P371&lt;=AA371,VLOOKUP(DATEDIF(O371,P371,"m"),[1]Parameters!$L$2:$M$6,2,1),(DATEDIF(O371,P371,"m")+1)/12)</f>
        <v>1</v>
      </c>
      <c r="AP371" s="26" t="n">
        <f aca="false">(AJ371*(SUM(AD371,AE371,AF371,AH371,AI371,AK371,AL371,AN371)*K371+AG371)+AM371*K371)*AO371</f>
        <v>46146575.3424658</v>
      </c>
      <c r="AQ371" s="27" t="s">
        <v>607</v>
      </c>
    </row>
    <row r="372" customFormat="false" ht="13.8" hidden="false" customHeight="false" outlineLevel="0" collapsed="false">
      <c r="A372" s="17" t="s">
        <v>613</v>
      </c>
      <c r="B372" s="17" t="s">
        <v>600</v>
      </c>
      <c r="C372" s="17" t="s">
        <v>522</v>
      </c>
      <c r="D372" s="17" t="s">
        <v>531</v>
      </c>
      <c r="E372" s="18" t="s">
        <v>640</v>
      </c>
      <c r="F372" s="19" t="n">
        <v>0</v>
      </c>
      <c r="G372" s="18" t="s">
        <v>602</v>
      </c>
      <c r="H372" s="18" t="s">
        <v>101</v>
      </c>
      <c r="I372" s="18" t="s">
        <v>604</v>
      </c>
      <c r="J372" s="19" t="n">
        <v>410000000</v>
      </c>
      <c r="K372" s="19" t="n">
        <v>400000000</v>
      </c>
      <c r="L372" s="0" t="n">
        <v>2020</v>
      </c>
      <c r="M372" s="20" t="n">
        <v>43831</v>
      </c>
      <c r="N372" s="20" t="n">
        <v>43831</v>
      </c>
      <c r="O372" s="20" t="n">
        <v>43831</v>
      </c>
      <c r="P372" s="20" t="n">
        <v>44196</v>
      </c>
      <c r="Q372" s="21" t="s">
        <v>605</v>
      </c>
      <c r="R372" s="21" t="s">
        <v>605</v>
      </c>
      <c r="S372" s="19" t="s">
        <v>606</v>
      </c>
      <c r="T372" s="21" t="s">
        <v>605</v>
      </c>
      <c r="U372" s="21" t="s">
        <v>605</v>
      </c>
      <c r="V372" s="21" t="s">
        <v>605</v>
      </c>
      <c r="W372" s="21" t="s">
        <v>605</v>
      </c>
      <c r="X372" s="21" t="s">
        <v>605</v>
      </c>
      <c r="Y372" s="21" t="s">
        <v>605</v>
      </c>
      <c r="Z372" s="21" t="s">
        <v>605</v>
      </c>
      <c r="AA372" s="20" t="n">
        <f aca="false">DATE(YEAR(O372)+1,MONTH(O372),DAY(O372))</f>
        <v>44197</v>
      </c>
      <c r="AB372" s="0" t="n">
        <f aca="false">IF(G372="Trong nước", DATEDIF(DATE(YEAR(M372),MONTH(M372),1),DATE(YEAR(N372),MONTH(N372),1),"m"), DATEDIF(DATE(L372,1,1),DATE(YEAR(N372),MONTH(N372),1),"m"))</f>
        <v>0</v>
      </c>
      <c r="AC372" s="0" t="str">
        <f aca="false">VLOOKUP(AB372,[1]Parameters!$A$2:$B$6,2,1)</f>
        <v>&lt;6</v>
      </c>
      <c r="AD372" s="22" t="n">
        <f aca="false">IF(J372&lt;=[1]Parameters!$Y$2,INDEX('[1]Bieu phi VCX'!$D$8:$N$33,MATCH(E372,'[1]Bieu phi VCX'!$A$8:$A$33,0),MATCH(AC372,'[1]Bieu phi VCX'!$D$7:$I$7,)),INDEX('[1]Bieu phi VCX'!$J$8:$O$33,MATCH(E372,'[1]Bieu phi VCX'!$A$8:$A$33,0),MATCH(AC372,'[1]Bieu phi VCX'!$J$7:$O$7,)))</f>
        <v>0.024</v>
      </c>
      <c r="AE372" s="22" t="n">
        <f aca="false">IF(Q372="Y",[1]Parameters!$Z$2,0)</f>
        <v>0.0005</v>
      </c>
      <c r="AF372" s="22" t="n">
        <f aca="false">IF(R372="Y", INDEX('[1]Bieu phi VCX'!$R$8:$W$33,MATCH(E372,'[1]Bieu phi VCX'!$A$8:$A$33,0),MATCH(AC372,'[1]Bieu phi VCX'!$R$7:$V$7,0)), 0)</f>
        <v>0</v>
      </c>
      <c r="AG372" s="19" t="n">
        <f aca="false">VLOOKUP(S372,[1]Parameters!$F$2:$G$5,2,0)</f>
        <v>0</v>
      </c>
      <c r="AH372" s="22" t="n">
        <f aca="false">IF(T372="Y", INDEX('[1]Bieu phi VCX'!$X$8:$AB$33,MATCH(E372,'[1]Bieu phi VCX'!$A$8:$A$33,0),MATCH(AC372,'[1]Bieu phi VCX'!$X$7:$AB$7,0)),0)</f>
        <v>0.001</v>
      </c>
      <c r="AI372" s="23" t="n">
        <f aca="false">IF(U372="Y",INDEX('[1]Bieu phi VCX'!$AJ$8:$AL$33,MATCH(E372,'[1]Bieu phi VCX'!$A$8:$A$33,0),MATCH(VLOOKUP(F372,[1]Parameters!$I$2:$J$4,2),'[1]Bieu phi VCX'!$AJ$7:$AL$7,0))-AD372, 0)</f>
        <v>0.026</v>
      </c>
      <c r="AJ372" s="0" t="n">
        <f aca="false">IF(V372="Y",[1]Parameters!$AA$2,1)</f>
        <v>1.5</v>
      </c>
      <c r="AK372" s="22" t="n">
        <f aca="false">IF(W372="Y", INDEX('[1]Bieu phi VCX'!$AE$8:$AE$33,MATCH(E372,'[1]Bieu phi VCX'!$A$8:$A$33,0),0),0)</f>
        <v>0.0025</v>
      </c>
      <c r="AL372" s="22" t="n">
        <f aca="false">IF(X372="Y",IF(AB372&lt;120,IF(OR(E372='[1]Bieu phi VCX'!$A$24,E372='[1]Bieu phi VCX'!$A$25,E372='[1]Bieu phi VCX'!$A$27),0.2%,IF(OR(AND(OR(H372="SEDAN",H372="HATCHBACK"),J372&gt;[1]Parameters!$AB$2),AND(OR(H372="SEDAN",H372="HATCHBACK"),I372="GERMANY")),INDEX('[1]Bieu phi VCX'!$AF$8:$AF$33,MATCH(E372,'[1]Bieu phi VCX'!$A$8:$A$33,0),0),INDEX('[1]Bieu phi VCX'!$AG$8:$AG$33,MATCH(E372,'[1]Bieu phi VCX'!$A$8:$A$33,0),0))),INDEX('[1]Bieu phi VCX'!$AH$8:$AH$33,MATCH(E372,'[1]Bieu phi VCX'!$A$8:$A$33,0),0)),0)</f>
        <v>0.0005</v>
      </c>
      <c r="AM372" s="22" t="n">
        <f aca="false">IF(Y372="Y",IF(P372-O372&gt;[1]Parameters!$AC$2,1.5%*15/365,1.5%*(P372-O372)/365),0)</f>
        <v>0.000616438356164384</v>
      </c>
      <c r="AN372" s="24" t="n">
        <f aca="false">IF(Z372="Y",[1]Parameters!$AD$2,0)</f>
        <v>0.003</v>
      </c>
      <c r="AO372" s="25" t="n">
        <f aca="false">IF(P372&lt;=AA372,VLOOKUP(DATEDIF(O372,P372,"m"),[1]Parameters!$L$2:$M$6,2,1),(DATEDIF(O372,P372,"m")+1)/12)</f>
        <v>1</v>
      </c>
      <c r="AP372" s="26" t="n">
        <f aca="false">(AJ372*(SUM(AD372,AE372,AF372,AH372,AI372,AK372,AL372,AN372)*K372+AG372)+AM372*K372)*AO372</f>
        <v>34746575.3424658</v>
      </c>
      <c r="AQ372" s="27" t="s">
        <v>607</v>
      </c>
    </row>
    <row r="373" customFormat="false" ht="13.8" hidden="false" customHeight="false" outlineLevel="0" collapsed="false">
      <c r="A373" s="17"/>
      <c r="B373" s="17" t="s">
        <v>608</v>
      </c>
      <c r="C373" s="17" t="s">
        <v>522</v>
      </c>
      <c r="D373" s="17" t="s">
        <v>531</v>
      </c>
      <c r="E373" s="18" t="s">
        <v>640</v>
      </c>
      <c r="F373" s="19" t="n">
        <v>0</v>
      </c>
      <c r="G373" s="18" t="s">
        <v>602</v>
      </c>
      <c r="H373" s="18" t="s">
        <v>101</v>
      </c>
      <c r="I373" s="18" t="s">
        <v>604</v>
      </c>
      <c r="J373" s="19" t="n">
        <v>500000000</v>
      </c>
      <c r="K373" s="19" t="n">
        <v>400000000</v>
      </c>
      <c r="L373" s="0" t="n">
        <v>2017</v>
      </c>
      <c r="M373" s="20" t="n">
        <v>42736</v>
      </c>
      <c r="N373" s="20" t="n">
        <v>43831</v>
      </c>
      <c r="O373" s="20" t="n">
        <v>43831</v>
      </c>
      <c r="P373" s="20" t="n">
        <v>44196</v>
      </c>
      <c r="Q373" s="21" t="s">
        <v>605</v>
      </c>
      <c r="R373" s="21" t="s">
        <v>605</v>
      </c>
      <c r="S373" s="19" t="s">
        <v>606</v>
      </c>
      <c r="T373" s="21" t="s">
        <v>605</v>
      </c>
      <c r="U373" s="21" t="s">
        <v>605</v>
      </c>
      <c r="V373" s="21" t="s">
        <v>605</v>
      </c>
      <c r="W373" s="21" t="s">
        <v>605</v>
      </c>
      <c r="X373" s="21" t="s">
        <v>605</v>
      </c>
      <c r="Y373" s="21" t="s">
        <v>605</v>
      </c>
      <c r="Z373" s="21" t="s">
        <v>605</v>
      </c>
      <c r="AA373" s="20" t="n">
        <f aca="false">DATE(YEAR(O373)+1,MONTH(O373),DAY(O373))</f>
        <v>44197</v>
      </c>
      <c r="AB373" s="0" t="n">
        <f aca="false">IF(G373="Trong nước", DATEDIF(DATE(YEAR(M373),MONTH(M373),1),DATE(YEAR(N373),MONTH(N373),1),"m"), DATEDIF(DATE(L373,1,1),DATE(YEAR(N373),MONTH(N373),1),"m"))</f>
        <v>36</v>
      </c>
      <c r="AC373" s="0" t="str">
        <f aca="false">VLOOKUP(AB373,[1]Parameters!$A$2:$B$6,2,1)</f>
        <v>36-72</v>
      </c>
      <c r="AD373" s="22" t="n">
        <f aca="false">IF(J373&lt;=[1]Parameters!$Y$2,INDEX('[1]Bieu phi VCX'!$D$8:$N$33,MATCH(E373,'[1]Bieu phi VCX'!$A$8:$A$33,0),MATCH(AC373,'[1]Bieu phi VCX'!$D$7:$I$7,)),INDEX('[1]Bieu phi VCX'!$J$8:$O$33,MATCH(E373,'[1]Bieu phi VCX'!$A$8:$A$33,0),MATCH(AC373,'[1]Bieu phi VCX'!$J$7:$O$7,)))</f>
        <v>0.026</v>
      </c>
      <c r="AE373" s="22" t="n">
        <f aca="false">IF(Q373="Y",[1]Parameters!$Z$2,0)</f>
        <v>0.0005</v>
      </c>
      <c r="AF373" s="22" t="n">
        <f aca="false">IF(R373="Y", INDEX('[1]Bieu phi VCX'!$R$8:$W$33,MATCH(E373,'[1]Bieu phi VCX'!$A$8:$A$33,0),MATCH(AC373,'[1]Bieu phi VCX'!$R$7:$V$7,0)), 0)</f>
        <v>0.0015</v>
      </c>
      <c r="AG373" s="19" t="n">
        <f aca="false">VLOOKUP(S373,[1]Parameters!$F$2:$G$5,2,0)</f>
        <v>0</v>
      </c>
      <c r="AH373" s="22" t="n">
        <f aca="false">IF(T373="Y", INDEX('[1]Bieu phi VCX'!$X$8:$AB$33,MATCH(E373,'[1]Bieu phi VCX'!$A$8:$A$33,0),MATCH(AC373,'[1]Bieu phi VCX'!$X$7:$AB$7,0)),0)</f>
        <v>0.0015</v>
      </c>
      <c r="AI373" s="23" t="n">
        <f aca="false">IF(U373="Y",INDEX('[1]Bieu phi VCX'!$AJ$8:$AL$33,MATCH(E373,'[1]Bieu phi VCX'!$A$8:$A$33,0),MATCH(VLOOKUP(F373,[1]Parameters!$I$2:$J$4,2),'[1]Bieu phi VCX'!$AJ$7:$AL$7,0))-AD373, 0)</f>
        <v>0.024</v>
      </c>
      <c r="AJ373" s="0" t="n">
        <f aca="false">IF(V373="Y",[1]Parameters!$AA$2,1)</f>
        <v>1.5</v>
      </c>
      <c r="AK373" s="22" t="n">
        <f aca="false">IF(W373="Y", INDEX('[1]Bieu phi VCX'!$AE$8:$AE$33,MATCH(E373,'[1]Bieu phi VCX'!$A$8:$A$33,0),0),0)</f>
        <v>0.0025</v>
      </c>
      <c r="AL373" s="22" t="n">
        <f aca="false">IF(X373="Y",IF(AB373&lt;120,IF(OR(E373='[1]Bieu phi VCX'!$A$24,E373='[1]Bieu phi VCX'!$A$25,E373='[1]Bieu phi VCX'!$A$27),0.2%,IF(OR(AND(OR(H373="SEDAN",H373="HATCHBACK"),J373&gt;[1]Parameters!$AB$2),AND(OR(H373="SEDAN",H373="HATCHBACK"),I373="GERMANY")),INDEX('[1]Bieu phi VCX'!$AF$8:$AF$33,MATCH(E373,'[1]Bieu phi VCX'!$A$8:$A$33,0),0),INDEX('[1]Bieu phi VCX'!$AG$8:$AG$33,MATCH(E373,'[1]Bieu phi VCX'!$A$8:$A$33,0),0))),INDEX('[1]Bieu phi VCX'!$AH$8:$AH$33,MATCH(E373,'[1]Bieu phi VCX'!$A$8:$A$33,0),0)),0)</f>
        <v>0.0005</v>
      </c>
      <c r="AM373" s="22" t="n">
        <f aca="false">IF(Y373="Y",IF(P373-O373&gt;[1]Parameters!$AC$2,1.5%*15/365,1.5%*(P373-O373)/365),0)</f>
        <v>0.000616438356164384</v>
      </c>
      <c r="AN373" s="24" t="n">
        <f aca="false">IF(Z373="Y",[1]Parameters!$AD$2,0)</f>
        <v>0.003</v>
      </c>
      <c r="AO373" s="25" t="n">
        <f aca="false">IF(P373&lt;=AA373,VLOOKUP(DATEDIF(O373,P373,"m"),[1]Parameters!$L$2:$M$6,2,1),(DATEDIF(O373,P373,"m")+1)/12)</f>
        <v>1</v>
      </c>
      <c r="AP373" s="26" t="n">
        <f aca="false">(AJ373*(SUM(AD373,AE373,AF373,AH373,AI373,AK373,AL373,AN373)*K373+AG373)+AM373*K373)*AO373</f>
        <v>35946575.3424658</v>
      </c>
      <c r="AQ373" s="27" t="s">
        <v>607</v>
      </c>
    </row>
    <row r="374" customFormat="false" ht="13.8" hidden="false" customHeight="false" outlineLevel="0" collapsed="false">
      <c r="A374" s="17"/>
      <c r="B374" s="17" t="s">
        <v>609</v>
      </c>
      <c r="C374" s="17" t="s">
        <v>522</v>
      </c>
      <c r="D374" s="17" t="s">
        <v>531</v>
      </c>
      <c r="E374" s="18" t="s">
        <v>640</v>
      </c>
      <c r="F374" s="19" t="n">
        <v>0</v>
      </c>
      <c r="G374" s="18" t="s">
        <v>602</v>
      </c>
      <c r="H374" s="18" t="s">
        <v>101</v>
      </c>
      <c r="I374" s="18" t="s">
        <v>604</v>
      </c>
      <c r="J374" s="19" t="n">
        <v>450000000</v>
      </c>
      <c r="K374" s="19" t="n">
        <v>400000000</v>
      </c>
      <c r="L374" s="0" t="n">
        <v>2014</v>
      </c>
      <c r="M374" s="20" t="n">
        <v>41640</v>
      </c>
      <c r="N374" s="20" t="n">
        <v>43831</v>
      </c>
      <c r="O374" s="20" t="n">
        <v>43831</v>
      </c>
      <c r="P374" s="20" t="n">
        <v>44196</v>
      </c>
      <c r="Q374" s="21" t="s">
        <v>605</v>
      </c>
      <c r="R374" s="21" t="s">
        <v>605</v>
      </c>
      <c r="S374" s="19" t="s">
        <v>606</v>
      </c>
      <c r="T374" s="21" t="s">
        <v>605</v>
      </c>
      <c r="U374" s="21" t="s">
        <v>605</v>
      </c>
      <c r="V374" s="21" t="s">
        <v>605</v>
      </c>
      <c r="W374" s="21" t="s">
        <v>605</v>
      </c>
      <c r="X374" s="21" t="s">
        <v>605</v>
      </c>
      <c r="Y374" s="21" t="s">
        <v>605</v>
      </c>
      <c r="Z374" s="21" t="s">
        <v>605</v>
      </c>
      <c r="AA374" s="20" t="n">
        <f aca="false">DATE(YEAR(O374)+1,MONTH(O374),DAY(O374))</f>
        <v>44197</v>
      </c>
      <c r="AB374" s="0" t="n">
        <f aca="false">IF(G374="Trong nước", DATEDIF(DATE(YEAR(M374),MONTH(M374),1),DATE(YEAR(N374),MONTH(N374),1),"m"), DATEDIF(DATE(L374,1,1),DATE(YEAR(N374),MONTH(N374),1),"m"))</f>
        <v>72</v>
      </c>
      <c r="AC374" s="0" t="str">
        <f aca="false">VLOOKUP(AB374,[1]Parameters!$A$2:$B$6,2,1)</f>
        <v>72-120</v>
      </c>
      <c r="AD374" s="22" t="n">
        <f aca="false">IF(J374&lt;=[1]Parameters!$Y$2,INDEX('[1]Bieu phi VCX'!$D$8:$N$33,MATCH(E374,'[1]Bieu phi VCX'!$A$8:$A$33,0),MATCH(AC374,'[1]Bieu phi VCX'!$D$7:$I$7,)),INDEX('[1]Bieu phi VCX'!$J$8:$O$33,MATCH(E374,'[1]Bieu phi VCX'!$A$8:$A$33,0),MATCH(AC374,'[1]Bieu phi VCX'!$J$7:$O$7,)))</f>
        <v>0.028</v>
      </c>
      <c r="AE374" s="22" t="n">
        <f aca="false">IF(Q374="Y",[1]Parameters!$Z$2,0)</f>
        <v>0.0005</v>
      </c>
      <c r="AF374" s="22" t="n">
        <f aca="false">IF(R374="Y", INDEX('[1]Bieu phi VCX'!$R$8:$W$33,MATCH(E374,'[1]Bieu phi VCX'!$A$8:$A$33,0),MATCH(AC374,'[1]Bieu phi VCX'!$R$7:$V$7,0)), 0)</f>
        <v>0.0025</v>
      </c>
      <c r="AG374" s="19" t="n">
        <f aca="false">VLOOKUP(S374,[1]Parameters!$F$2:$G$5,2,0)</f>
        <v>0</v>
      </c>
      <c r="AH374" s="22" t="n">
        <f aca="false">IF(T374="Y", INDEX('[1]Bieu phi VCX'!$X$8:$AB$33,MATCH(E374,'[1]Bieu phi VCX'!$A$8:$A$33,0),MATCH(AC374,'[1]Bieu phi VCX'!$X$7:$AB$7,0)),0)</f>
        <v>0.01</v>
      </c>
      <c r="AI374" s="23" t="n">
        <f aca="false">IF(U374="Y",INDEX('[1]Bieu phi VCX'!$AJ$8:$AL$33,MATCH(E374,'[1]Bieu phi VCX'!$A$8:$A$33,0),MATCH(VLOOKUP(F374,[1]Parameters!$I$2:$J$4,2),'[1]Bieu phi VCX'!$AJ$7:$AL$7,0))-AD374, 0)</f>
        <v>0.022</v>
      </c>
      <c r="AJ374" s="0" t="n">
        <f aca="false">IF(V374="Y",[1]Parameters!$AA$2,1)</f>
        <v>1.5</v>
      </c>
      <c r="AK374" s="22" t="n">
        <f aca="false">IF(W374="Y", INDEX('[1]Bieu phi VCX'!$AE$8:$AE$33,MATCH(E374,'[1]Bieu phi VCX'!$A$8:$A$33,0),0),0)</f>
        <v>0.0025</v>
      </c>
      <c r="AL374" s="22" t="n">
        <f aca="false">IF(X374="Y",IF(AB374&lt;120,IF(OR(E374='[1]Bieu phi VCX'!$A$24,E374='[1]Bieu phi VCX'!$A$25,E374='[1]Bieu phi VCX'!$A$27),0.2%,IF(OR(AND(OR(H374="SEDAN",H374="HATCHBACK"),J374&gt;[1]Parameters!$AB$2),AND(OR(H374="SEDAN",H374="HATCHBACK"),I374="GERMANY")),INDEX('[1]Bieu phi VCX'!$AF$8:$AF$33,MATCH(E374,'[1]Bieu phi VCX'!$A$8:$A$33,0),0),INDEX('[1]Bieu phi VCX'!$AG$8:$AG$33,MATCH(E374,'[1]Bieu phi VCX'!$A$8:$A$33,0),0))),INDEX('[1]Bieu phi VCX'!$AH$8:$AH$33,MATCH(E374,'[1]Bieu phi VCX'!$A$8:$A$33,0),0)),0)</f>
        <v>0.0005</v>
      </c>
      <c r="AM374" s="22" t="n">
        <f aca="false">IF(Y374="Y",IF(P374-O374&gt;[1]Parameters!$AC$2,1.5%*15/365,1.5%*(P374-O374)/365),0)</f>
        <v>0.000616438356164384</v>
      </c>
      <c r="AN374" s="24" t="n">
        <f aca="false">IF(Z374="Y",[1]Parameters!$AD$2,0)</f>
        <v>0.003</v>
      </c>
      <c r="AO374" s="25" t="n">
        <f aca="false">IF(P374&lt;=AA374,VLOOKUP(DATEDIF(O374,P374,"m"),[1]Parameters!$L$2:$M$6,2,1),(DATEDIF(O374,P374,"m")+1)/12)</f>
        <v>1</v>
      </c>
      <c r="AP374" s="26" t="n">
        <f aca="false">(AJ374*(SUM(AD374,AE374,AF374,AH374,AI374,AK374,AL374,AN374)*K374+AG374)+AM374*K374)*AO374</f>
        <v>41646575.3424658</v>
      </c>
      <c r="AQ374" s="27" t="s">
        <v>607</v>
      </c>
    </row>
    <row r="375" customFormat="false" ht="13.8" hidden="false" customHeight="false" outlineLevel="0" collapsed="false">
      <c r="A375" s="17"/>
      <c r="B375" s="17" t="s">
        <v>610</v>
      </c>
      <c r="C375" s="17" t="s">
        <v>522</v>
      </c>
      <c r="D375" s="17" t="s">
        <v>531</v>
      </c>
      <c r="E375" s="18" t="s">
        <v>640</v>
      </c>
      <c r="F375" s="19" t="n">
        <v>0</v>
      </c>
      <c r="G375" s="18" t="s">
        <v>602</v>
      </c>
      <c r="H375" s="18" t="s">
        <v>101</v>
      </c>
      <c r="I375" s="18" t="s">
        <v>604</v>
      </c>
      <c r="J375" s="19" t="n">
        <v>600000000</v>
      </c>
      <c r="K375" s="19" t="n">
        <v>400000000</v>
      </c>
      <c r="L375" s="0" t="n">
        <v>2010</v>
      </c>
      <c r="M375" s="20" t="n">
        <v>40179</v>
      </c>
      <c r="N375" s="20" t="n">
        <v>43831</v>
      </c>
      <c r="O375" s="20" t="n">
        <v>43831</v>
      </c>
      <c r="P375" s="20" t="n">
        <v>44196</v>
      </c>
      <c r="Q375" s="21" t="s">
        <v>605</v>
      </c>
      <c r="R375" s="21" t="s">
        <v>605</v>
      </c>
      <c r="S375" s="19" t="s">
        <v>606</v>
      </c>
      <c r="T375" s="21" t="s">
        <v>605</v>
      </c>
      <c r="U375" s="21" t="s">
        <v>605</v>
      </c>
      <c r="V375" s="21" t="s">
        <v>605</v>
      </c>
      <c r="W375" s="21" t="s">
        <v>605</v>
      </c>
      <c r="X375" s="21" t="s">
        <v>605</v>
      </c>
      <c r="Y375" s="21" t="s">
        <v>605</v>
      </c>
      <c r="Z375" s="21" t="s">
        <v>605</v>
      </c>
      <c r="AA375" s="20" t="n">
        <f aca="false">DATE(YEAR(O375)+1,MONTH(O375),DAY(O375))</f>
        <v>44197</v>
      </c>
      <c r="AB375" s="0" t="n">
        <f aca="false">IF(G375="Trong nước", DATEDIF(DATE(YEAR(M375),MONTH(M375),1),DATE(YEAR(N375),MONTH(N375),1),"m"), DATEDIF(DATE(L375,1,1),DATE(YEAR(N375),MONTH(N375),1),"m"))</f>
        <v>120</v>
      </c>
      <c r="AC375" s="0" t="str">
        <f aca="false">VLOOKUP(AB375,[1]Parameters!$A$2:$B$6,2,1)</f>
        <v>&gt;=120</v>
      </c>
      <c r="AD375" s="22" t="n">
        <f aca="false">IF(J375&lt;=[1]Parameters!$Y$2,INDEX('[1]Bieu phi VCX'!$D$8:$N$33,MATCH(E375,'[1]Bieu phi VCX'!$A$8:$A$33,0),MATCH(AC375,'[1]Bieu phi VCX'!$D$7:$I$7,)),INDEX('[1]Bieu phi VCX'!$J$8:$O$33,MATCH(E375,'[1]Bieu phi VCX'!$A$8:$A$33,0),MATCH(AC375,'[1]Bieu phi VCX'!$J$7:$O$7,)))</f>
        <v>0.03</v>
      </c>
      <c r="AE375" s="22" t="n">
        <f aca="false">IF(Q375="Y",[1]Parameters!$Z$2,0)</f>
        <v>0.0005</v>
      </c>
      <c r="AF375" s="22" t="n">
        <f aca="false">IF(R375="Y", INDEX('[1]Bieu phi VCX'!$R$8:$W$33,MATCH(E375,'[1]Bieu phi VCX'!$A$8:$A$33,0),MATCH(AC375,'[1]Bieu phi VCX'!$R$7:$V$7,0)), 0)</f>
        <v>0.0035</v>
      </c>
      <c r="AG375" s="19" t="n">
        <f aca="false">VLOOKUP(S375,[1]Parameters!$F$2:$G$5,2,0)</f>
        <v>0</v>
      </c>
      <c r="AH375" s="22" t="n">
        <f aca="false">IF(T375="Y", INDEX('[1]Bieu phi VCX'!$X$8:$AB$33,MATCH(E375,'[1]Bieu phi VCX'!$A$8:$A$33,0),MATCH(AC375,'[1]Bieu phi VCX'!$X$7:$AB$7,0)),0)</f>
        <v>0.01</v>
      </c>
      <c r="AI375" s="23" t="n">
        <f aca="false">IF(U375="Y",INDEX('[1]Bieu phi VCX'!$AJ$8:$AL$33,MATCH(E375,'[1]Bieu phi VCX'!$A$8:$A$33,0),MATCH(VLOOKUP(F375,[1]Parameters!$I$2:$J$4,2),'[1]Bieu phi VCX'!$AJ$7:$AL$7,0))-AD375, 0)</f>
        <v>0.02</v>
      </c>
      <c r="AJ375" s="0" t="n">
        <f aca="false">IF(V375="Y",[1]Parameters!$AA$2,1)</f>
        <v>1.5</v>
      </c>
      <c r="AK375" s="22" t="n">
        <f aca="false">IF(W375="Y", INDEX('[1]Bieu phi VCX'!$AE$8:$AE$33,MATCH(E375,'[1]Bieu phi VCX'!$A$8:$A$33,0),0),0)</f>
        <v>0.0025</v>
      </c>
      <c r="AL375" s="22" t="n">
        <f aca="false">IF(X375="Y",IF(AB375&lt;120,IF(OR(E375='[1]Bieu phi VCX'!$A$24,E375='[1]Bieu phi VCX'!$A$25,E375='[1]Bieu phi VCX'!$A$27),0.2%,IF(OR(AND(OR(H375="SEDAN",H375="HATCHBACK"),J375&gt;[1]Parameters!$AB$2),AND(OR(H375="SEDAN",H375="HATCHBACK"),I375="GERMANY")),INDEX('[1]Bieu phi VCX'!$AF$8:$AF$33,MATCH(E375,'[1]Bieu phi VCX'!$A$8:$A$33,0),0),INDEX('[1]Bieu phi VCX'!$AG$8:$AG$33,MATCH(E375,'[1]Bieu phi VCX'!$A$8:$A$33,0),0))),INDEX('[1]Bieu phi VCX'!$AH$8:$AH$33,MATCH(E375,'[1]Bieu phi VCX'!$A$8:$A$33,0),0)),0)</f>
        <v>0.0015</v>
      </c>
      <c r="AM375" s="22" t="n">
        <f aca="false">IF(Y375="Y",IF(P375-O375&gt;[1]Parameters!$AC$2,1.5%*15/365,1.5%*(P375-O375)/365),0)</f>
        <v>0.000616438356164384</v>
      </c>
      <c r="AN375" s="24" t="n">
        <f aca="false">IF(Z375="Y",[1]Parameters!$AD$2,0)</f>
        <v>0.003</v>
      </c>
      <c r="AO375" s="25" t="n">
        <f aca="false">IF(P375&lt;=AA375,VLOOKUP(DATEDIF(O375,P375,"m"),[1]Parameters!$L$2:$M$6,2,1),(DATEDIF(O375,P375,"m")+1)/12)</f>
        <v>1</v>
      </c>
      <c r="AP375" s="26" t="n">
        <f aca="false">(AJ375*(SUM(AD375,AE375,AF375,AH375,AI375,AK375,AL375,AN375)*K375+AG375)+AM375*K375)*AO375</f>
        <v>42846575.3424658</v>
      </c>
      <c r="AQ375" s="27" t="s">
        <v>607</v>
      </c>
    </row>
    <row r="376" customFormat="false" ht="13.8" hidden="false" customHeight="false" outlineLevel="0" collapsed="false">
      <c r="A376" s="17"/>
      <c r="B376" s="17" t="s">
        <v>611</v>
      </c>
      <c r="C376" s="17" t="s">
        <v>522</v>
      </c>
      <c r="D376" s="17" t="s">
        <v>531</v>
      </c>
      <c r="E376" s="18" t="s">
        <v>640</v>
      </c>
      <c r="F376" s="19" t="n">
        <v>0</v>
      </c>
      <c r="G376" s="18" t="s">
        <v>602</v>
      </c>
      <c r="H376" s="18" t="s">
        <v>101</v>
      </c>
      <c r="I376" s="18" t="s">
        <v>604</v>
      </c>
      <c r="J376" s="19" t="n">
        <v>600000000</v>
      </c>
      <c r="K376" s="19" t="n">
        <v>400000000</v>
      </c>
      <c r="L376" s="0" t="n">
        <v>2005</v>
      </c>
      <c r="M376" s="20" t="n">
        <v>38353</v>
      </c>
      <c r="N376" s="20" t="n">
        <v>43831</v>
      </c>
      <c r="O376" s="20" t="n">
        <v>43831</v>
      </c>
      <c r="P376" s="20" t="n">
        <v>44196</v>
      </c>
      <c r="Q376" s="21" t="s">
        <v>605</v>
      </c>
      <c r="R376" s="21" t="s">
        <v>605</v>
      </c>
      <c r="S376" s="19" t="n">
        <v>9000000</v>
      </c>
      <c r="T376" s="21" t="s">
        <v>605</v>
      </c>
      <c r="U376" s="21" t="s">
        <v>605</v>
      </c>
      <c r="V376" s="21" t="s">
        <v>605</v>
      </c>
      <c r="W376" s="21" t="s">
        <v>605</v>
      </c>
      <c r="X376" s="21" t="s">
        <v>605</v>
      </c>
      <c r="Y376" s="21" t="s">
        <v>605</v>
      </c>
      <c r="Z376" s="21" t="s">
        <v>605</v>
      </c>
      <c r="AA376" s="20" t="n">
        <f aca="false">DATE(YEAR(O376)+1,MONTH(O376),DAY(O376))</f>
        <v>44197</v>
      </c>
      <c r="AB376" s="0" t="n">
        <f aca="false">IF(G376="Trong nước", DATEDIF(DATE(YEAR(M376),MONTH(M376),1),DATE(YEAR(N376),MONTH(N376),1),"m"), DATEDIF(DATE(L376,1,1),DATE(YEAR(N376),MONTH(N376),1),"m"))</f>
        <v>180</v>
      </c>
      <c r="AC376" s="0" t="str">
        <f aca="false">VLOOKUP(AB376,[1]Parameters!$A$2:$B$7,2,1)</f>
        <v>&gt;=180</v>
      </c>
      <c r="AD376" s="22" t="n">
        <f aca="false">IF(J376&lt;=[1]Parameters!$Y$2,INDEX('[1]Bieu phi VCX'!$D$8:$N$33,MATCH(E376,'[1]Bieu phi VCX'!$A$8:$A$33,0),MATCH(AC376,'[1]Bieu phi VCX'!$D$7:$I$7,)),INDEX('[1]Bieu phi VCX'!$J$8:$O$33,MATCH(E376,'[1]Bieu phi VCX'!$A$8:$A$33,0),MATCH(AC376,'[1]Bieu phi VCX'!$J$7:$O$7,)))</f>
        <v>0.03</v>
      </c>
      <c r="AE376" s="22" t="n">
        <f aca="false">IF(Q376="Y",[1]Parameters!$Z$2,0)</f>
        <v>0.0005</v>
      </c>
      <c r="AF376" s="22" t="n">
        <f aca="false">IF(R376="Y", INDEX('[1]Bieu phi VCX'!$R$8:$W$33,MATCH(E376,'[1]Bieu phi VCX'!$A$8:$A$33,0),MATCH(AC376,'[1]Bieu phi VCX'!$R$7:$W$7,0)), 0)</f>
        <v>0.0045</v>
      </c>
      <c r="AG376" s="19" t="n">
        <f aca="false">VLOOKUP(S376,[1]Parameters!$F$2:$G$5,2,0)</f>
        <v>1400000</v>
      </c>
      <c r="AH376" s="22" t="n">
        <f aca="false">IF(T376="Y", INDEX('[1]Bieu phi VCX'!$X$8:$AC$33,MATCH(E376,'[1]Bieu phi VCX'!$A$8:$A$33,0),MATCH(AC376,'[1]Bieu phi VCX'!$X$7:$AC$7,0)),0)</f>
        <v>0.011</v>
      </c>
      <c r="AI376" s="23" t="n">
        <f aca="false">IF(U376="Y",INDEX('[1]Bieu phi VCX'!$AJ$8:$AL$33,MATCH(E376,'[1]Bieu phi VCX'!$A$8:$A$33,0),MATCH(VLOOKUP(F376,[1]Parameters!$I$2:$J$4,2),'[1]Bieu phi VCX'!$AJ$7:$AL$7,0))-AD376, 0)</f>
        <v>0.02</v>
      </c>
      <c r="AJ376" s="0" t="n">
        <f aca="false">IF(V376="Y",[1]Parameters!$AA$2,1)</f>
        <v>1.5</v>
      </c>
      <c r="AK376" s="22" t="n">
        <f aca="false">IF(W376="Y", INDEX('[1]Bieu phi VCX'!$AE$8:$AE$33,MATCH(E376,'[1]Bieu phi VCX'!$A$8:$A$33,0),0),0)</f>
        <v>0.0025</v>
      </c>
      <c r="AL376" s="22" t="n">
        <f aca="false">IF(X376="Y",IF(AB376&lt;120,IF(OR(E376='[1]Bieu phi VCX'!$A$24,E376='[1]Bieu phi VCX'!$A$25,E376='[1]Bieu phi VCX'!$A$27),0.2%,IF(OR(AND(OR(H376="SEDAN",H376="HATCHBACK"),J376&gt;[1]Parameters!$AB$2),AND(OR(H376="SEDAN",H376="HATCHBACK"),I376="GERMANY")),INDEX('[1]Bieu phi VCX'!$AF$8:$AF$33,MATCH(E376,'[1]Bieu phi VCX'!$A$8:$A$33,0),0),INDEX('[1]Bieu phi VCX'!$AG$8:$AG$33,MATCH(E376,'[1]Bieu phi VCX'!$A$8:$A$33,0),0))),INDEX('[1]Bieu phi VCX'!$AH$8:$AH$33,MATCH(E376,'[1]Bieu phi VCX'!$A$8:$A$33,0),0)),0)</f>
        <v>0.0015</v>
      </c>
      <c r="AM376" s="22" t="n">
        <f aca="false">IF(Y376="Y",IF(P376-O376&gt;[1]Parameters!$AC$2,1.5%*15/365,1.5%*(P376-O376)/365),0)</f>
        <v>0.000616438356164384</v>
      </c>
      <c r="AN376" s="24" t="n">
        <f aca="false">IF(Z376="Y",[1]Parameters!$AD$2,0)</f>
        <v>0.003</v>
      </c>
      <c r="AO376" s="25" t="n">
        <f aca="false">IF(P376&lt;=AA376,VLOOKUP(DATEDIF(O376,P376,"m"),[1]Parameters!$L$2:$M$6,2,1),(DATEDIF(O376,P376,"m")+1)/12)</f>
        <v>1</v>
      </c>
      <c r="AP376" s="26" t="n">
        <f aca="false">(AJ376*(SUM(AD376,AE376,AF376,AH376,AI376,AK376,AL376,AN376)*K376+AG376)+AM376*K376)*AO376</f>
        <v>46146575.3424658</v>
      </c>
      <c r="AQ376" s="27" t="s">
        <v>607</v>
      </c>
    </row>
    <row r="377" customFormat="false" ht="13.8" hidden="false" customHeight="false" outlineLevel="0" collapsed="false">
      <c r="A377" s="17" t="s">
        <v>599</v>
      </c>
      <c r="B377" s="17" t="s">
        <v>600</v>
      </c>
      <c r="C377" s="17" t="s">
        <v>522</v>
      </c>
      <c r="D377" s="17" t="s">
        <v>537</v>
      </c>
      <c r="E377" s="18" t="s">
        <v>641</v>
      </c>
      <c r="F377" s="19" t="n">
        <v>0</v>
      </c>
      <c r="G377" s="18" t="s">
        <v>602</v>
      </c>
      <c r="H377" s="18" t="s">
        <v>101</v>
      </c>
      <c r="I377" s="18" t="s">
        <v>604</v>
      </c>
      <c r="J377" s="19" t="n">
        <v>390000000</v>
      </c>
      <c r="K377" s="19" t="n">
        <v>100000000</v>
      </c>
      <c r="L377" s="0" t="n">
        <v>2020</v>
      </c>
      <c r="M377" s="20" t="n">
        <v>43831</v>
      </c>
      <c r="N377" s="20" t="n">
        <v>43831</v>
      </c>
      <c r="O377" s="20" t="n">
        <v>43831</v>
      </c>
      <c r="P377" s="20" t="n">
        <v>44196</v>
      </c>
      <c r="Q377" s="21" t="s">
        <v>605</v>
      </c>
      <c r="R377" s="21" t="s">
        <v>605</v>
      </c>
      <c r="S377" s="19" t="s">
        <v>606</v>
      </c>
      <c r="T377" s="21" t="s">
        <v>605</v>
      </c>
      <c r="U377" s="21" t="s">
        <v>605</v>
      </c>
      <c r="V377" s="21" t="s">
        <v>605</v>
      </c>
      <c r="W377" s="21" t="s">
        <v>605</v>
      </c>
      <c r="X377" s="21" t="s">
        <v>605</v>
      </c>
      <c r="Y377" s="21" t="s">
        <v>605</v>
      </c>
      <c r="Z377" s="21" t="s">
        <v>605</v>
      </c>
      <c r="AA377" s="20" t="n">
        <f aca="false">DATE(YEAR(O377)+1,MONTH(O377),DAY(O377))</f>
        <v>44197</v>
      </c>
      <c r="AB377" s="0" t="n">
        <f aca="false">IF(G377="Trong nước", DATEDIF(DATE(YEAR(M377),MONTH(M377),1),DATE(YEAR(N377),MONTH(N377),1),"m"), DATEDIF(DATE(L377,1,1),DATE(YEAR(N377),MONTH(N377),1),"m"))</f>
        <v>0</v>
      </c>
      <c r="AC377" s="0" t="str">
        <f aca="false">VLOOKUP(AB377,[1]Parameters!$A$2:$B$6,2,1)</f>
        <v>&lt;6</v>
      </c>
      <c r="AD377" s="22" t="n">
        <f aca="false">IF(J377&lt;=[1]Parameters!$Y$2,INDEX('[1]Bieu phi VCX'!$D$8:$N$33,MATCH(E377,'[1]Bieu phi VCX'!$A$8:$A$33,0),MATCH(AC377,'[1]Bieu phi VCX'!$D$7:$I$7,)),INDEX('[1]Bieu phi VCX'!$J$8:$O$33,MATCH(E377,'[1]Bieu phi VCX'!$A$8:$A$33,0),MATCH(AC377,'[1]Bieu phi VCX'!$J$7:$O$7,)))</f>
        <v>0.025</v>
      </c>
      <c r="AE377" s="22" t="n">
        <f aca="false">IF(Q377="Y",[1]Parameters!$Z$2,0)</f>
        <v>0.0005</v>
      </c>
      <c r="AF377" s="22" t="n">
        <f aca="false">IF(R377="Y", INDEX('[1]Bieu phi VCX'!$R$8:$W$33,MATCH(E377,'[1]Bieu phi VCX'!$A$8:$A$33,0),MATCH(AC377,'[1]Bieu phi VCX'!$R$7:$V$7,0)), 0)</f>
        <v>0</v>
      </c>
      <c r="AG377" s="19" t="n">
        <f aca="false">VLOOKUP(S377,[1]Parameters!$F$2:$G$5,2,0)</f>
        <v>0</v>
      </c>
      <c r="AH377" s="22" t="n">
        <f aca="false">IF(T377="Y", INDEX('[1]Bieu phi VCX'!$X$8:$AB$33,MATCH(E377,'[1]Bieu phi VCX'!$A$8:$A$33,0),MATCH(AC377,'[1]Bieu phi VCX'!$X$7:$AB$7,0)),0)</f>
        <v>0.001</v>
      </c>
      <c r="AI377" s="23" t="n">
        <f aca="false">IF(U377="Y",INDEX('[1]Bieu phi VCX'!$AJ$8:$AL$33,MATCH(E377,'[1]Bieu phi VCX'!$A$8:$A$33,0),MATCH(VLOOKUP(F377,[1]Parameters!$I$2:$J$4,2),'[1]Bieu phi VCX'!$AJ$7:$AL$7,0))-AD377, 0)</f>
        <v>0.025</v>
      </c>
      <c r="AJ377" s="0" t="n">
        <f aca="false">IF(V377="Y",[1]Parameters!$AA$2,1)</f>
        <v>1.5</v>
      </c>
      <c r="AK377" s="22" t="n">
        <f aca="false">IF(W377="Y", INDEX('[1]Bieu phi VCX'!$AE$8:$AE$33,MATCH(E377,'[1]Bieu phi VCX'!$A$8:$A$33,0),0),0)</f>
        <v>0.0025</v>
      </c>
      <c r="AL377" s="22" t="n">
        <f aca="false">IF(X377="Y",IF(AB377&lt;120,IF(OR(E377='[1]Bieu phi VCX'!$A$24,E377='[1]Bieu phi VCX'!$A$25,E377='[1]Bieu phi VCX'!$A$27),0.2%,IF(OR(AND(OR(H377="SEDAN",H377="HATCHBACK"),J377&gt;[1]Parameters!$AB$2),AND(OR(H377="SEDAN",H377="HATCHBACK"),I377="GERMANY")),INDEX('[1]Bieu phi VCX'!$AF$8:$AF$33,MATCH(E377,'[1]Bieu phi VCX'!$A$8:$A$33,0),0),INDEX('[1]Bieu phi VCX'!$AG$8:$AG$33,MATCH(E377,'[1]Bieu phi VCX'!$A$8:$A$33,0),0))),INDEX('[1]Bieu phi VCX'!$AH$8:$AH$33,MATCH(E377,'[1]Bieu phi VCX'!$A$8:$A$33,0),0)),0)</f>
        <v>0.0005</v>
      </c>
      <c r="AM377" s="22" t="n">
        <f aca="false">IF(Y377="Y",IF(P377-O377&gt;[1]Parameters!$AC$2,1.5%*15/365,1.5%*(P377-O377)/365),0)</f>
        <v>0.000616438356164384</v>
      </c>
      <c r="AN377" s="24" t="n">
        <f aca="false">IF(Z377="Y",[1]Parameters!$AD$2,0)</f>
        <v>0.003</v>
      </c>
      <c r="AO377" s="25" t="n">
        <f aca="false">IF(P377&lt;=AA377,VLOOKUP(DATEDIF(O377,P377,"m"),[1]Parameters!$L$2:$M$6,2,1),(DATEDIF(O377,P377,"m")+1)/12)</f>
        <v>1</v>
      </c>
      <c r="AP377" s="26" t="n">
        <f aca="false">(AJ377*(SUM(AD377,AE377,AF377,AH377,AI377,AK377,AL377,AN377)*K377+AG377)+AM377*K377)*AO377</f>
        <v>8686643.83561644</v>
      </c>
      <c r="AQ377" s="27" t="s">
        <v>607</v>
      </c>
    </row>
    <row r="378" customFormat="false" ht="13.8" hidden="false" customHeight="false" outlineLevel="0" collapsed="false">
      <c r="A378" s="17"/>
      <c r="B378" s="17" t="s">
        <v>608</v>
      </c>
      <c r="C378" s="17" t="s">
        <v>522</v>
      </c>
      <c r="D378" s="17" t="s">
        <v>537</v>
      </c>
      <c r="E378" s="18" t="s">
        <v>641</v>
      </c>
      <c r="F378" s="19" t="n">
        <v>0</v>
      </c>
      <c r="G378" s="18" t="s">
        <v>602</v>
      </c>
      <c r="H378" s="18" t="s">
        <v>101</v>
      </c>
      <c r="I378" s="18" t="s">
        <v>604</v>
      </c>
      <c r="J378" s="19" t="n">
        <v>390000000</v>
      </c>
      <c r="K378" s="19" t="n">
        <v>100000000</v>
      </c>
      <c r="L378" s="0" t="n">
        <v>2017</v>
      </c>
      <c r="M378" s="20" t="n">
        <v>42736</v>
      </c>
      <c r="N378" s="20" t="n">
        <v>43831</v>
      </c>
      <c r="O378" s="20" t="n">
        <v>43831</v>
      </c>
      <c r="P378" s="20" t="n">
        <v>44196</v>
      </c>
      <c r="Q378" s="21" t="s">
        <v>605</v>
      </c>
      <c r="R378" s="21" t="s">
        <v>605</v>
      </c>
      <c r="S378" s="19" t="s">
        <v>606</v>
      </c>
      <c r="T378" s="21" t="s">
        <v>605</v>
      </c>
      <c r="U378" s="21" t="s">
        <v>605</v>
      </c>
      <c r="V378" s="21" t="s">
        <v>605</v>
      </c>
      <c r="W378" s="21" t="s">
        <v>605</v>
      </c>
      <c r="X378" s="21" t="s">
        <v>605</v>
      </c>
      <c r="Y378" s="21" t="s">
        <v>605</v>
      </c>
      <c r="Z378" s="21" t="s">
        <v>605</v>
      </c>
      <c r="AA378" s="20" t="n">
        <f aca="false">DATE(YEAR(O378)+1,MONTH(O378),DAY(O378))</f>
        <v>44197</v>
      </c>
      <c r="AB378" s="0" t="n">
        <f aca="false">IF(G378="Trong nước", DATEDIF(DATE(YEAR(M378),MONTH(M378),1),DATE(YEAR(N378),MONTH(N378),1),"m"), DATEDIF(DATE(L378,1,1),DATE(YEAR(N378),MONTH(N378),1),"m"))</f>
        <v>36</v>
      </c>
      <c r="AC378" s="0" t="str">
        <f aca="false">VLOOKUP(AB378,[1]Parameters!$A$2:$B$6,2,1)</f>
        <v>36-72</v>
      </c>
      <c r="AD378" s="22" t="n">
        <f aca="false">IF(J378&lt;=[1]Parameters!$Y$2,INDEX('[1]Bieu phi VCX'!$D$8:$N$33,MATCH(E378,'[1]Bieu phi VCX'!$A$8:$A$33,0),MATCH(AC378,'[1]Bieu phi VCX'!$D$7:$I$7,)),INDEX('[1]Bieu phi VCX'!$J$8:$O$33,MATCH(E378,'[1]Bieu phi VCX'!$A$8:$A$33,0),MATCH(AC378,'[1]Bieu phi VCX'!$J$7:$O$7,)))</f>
        <v>0.0275</v>
      </c>
      <c r="AE378" s="22" t="n">
        <f aca="false">IF(Q378="Y",[1]Parameters!$Z$2,0)</f>
        <v>0.0005</v>
      </c>
      <c r="AF378" s="22" t="n">
        <f aca="false">IF(R378="Y", INDEX('[1]Bieu phi VCX'!$R$8:$W$33,MATCH(E378,'[1]Bieu phi VCX'!$A$8:$A$33,0),MATCH(AC378,'[1]Bieu phi VCX'!$R$7:$V$7,0)), 0)</f>
        <v>0.001</v>
      </c>
      <c r="AG378" s="19" t="n">
        <f aca="false">VLOOKUP(S378,[1]Parameters!$F$2:$G$5,2,0)</f>
        <v>0</v>
      </c>
      <c r="AH378" s="22" t="n">
        <f aca="false">IF(T378="Y", INDEX('[1]Bieu phi VCX'!$X$8:$AB$33,MATCH(E378,'[1]Bieu phi VCX'!$A$8:$A$33,0),MATCH(AC378,'[1]Bieu phi VCX'!$X$7:$AB$7,0)),0)</f>
        <v>0.0015</v>
      </c>
      <c r="AI378" s="23" t="n">
        <f aca="false">IF(U378="Y",INDEX('[1]Bieu phi VCX'!$AJ$8:$AL$33,MATCH(E378,'[1]Bieu phi VCX'!$A$8:$A$33,0),MATCH(VLOOKUP(F378,[1]Parameters!$I$2:$J$4,2),'[1]Bieu phi VCX'!$AJ$7:$AL$7,0))-AD378, 0)</f>
        <v>0.0225</v>
      </c>
      <c r="AJ378" s="0" t="n">
        <f aca="false">IF(V378="Y",[1]Parameters!$AA$2,1)</f>
        <v>1.5</v>
      </c>
      <c r="AK378" s="22" t="n">
        <f aca="false">IF(W378="Y", INDEX('[1]Bieu phi VCX'!$AE$8:$AE$33,MATCH(E378,'[1]Bieu phi VCX'!$A$8:$A$33,0),0),0)</f>
        <v>0.0025</v>
      </c>
      <c r="AL378" s="22" t="n">
        <f aca="false">IF(X378="Y",IF(AB378&lt;120,IF(OR(E378='[1]Bieu phi VCX'!$A$24,E378='[1]Bieu phi VCX'!$A$25,E378='[1]Bieu phi VCX'!$A$27),0.2%,IF(OR(AND(OR(H378="SEDAN",H378="HATCHBACK"),J378&gt;[1]Parameters!$AB$2),AND(OR(H378="SEDAN",H378="HATCHBACK"),I378="GERMANY")),INDEX('[1]Bieu phi VCX'!$AF$8:$AF$33,MATCH(E378,'[1]Bieu phi VCX'!$A$8:$A$33,0),0),INDEX('[1]Bieu phi VCX'!$AG$8:$AG$33,MATCH(E378,'[1]Bieu phi VCX'!$A$8:$A$33,0),0))),INDEX('[1]Bieu phi VCX'!$AH$8:$AH$33,MATCH(E378,'[1]Bieu phi VCX'!$A$8:$A$33,0),0)),0)</f>
        <v>0.0005</v>
      </c>
      <c r="AM378" s="22" t="n">
        <f aca="false">IF(Y378="Y",IF(P378-O378&gt;[1]Parameters!$AC$2,1.5%*15/365,1.5%*(P378-O378)/365),0)</f>
        <v>0.000616438356164384</v>
      </c>
      <c r="AN378" s="24" t="n">
        <f aca="false">IF(Z378="Y",[1]Parameters!$AD$2,0)</f>
        <v>0.003</v>
      </c>
      <c r="AO378" s="25" t="n">
        <f aca="false">IF(P378&lt;=AA378,VLOOKUP(DATEDIF(O378,P378,"m"),[1]Parameters!$L$2:$M$6,2,1),(DATEDIF(O378,P378,"m")+1)/12)</f>
        <v>1</v>
      </c>
      <c r="AP378" s="26" t="n">
        <f aca="false">(AJ378*(SUM(AD378,AE378,AF378,AH378,AI378,AK378,AL378,AN378)*K378+AG378)+AM378*K378)*AO378</f>
        <v>8911643.83561644</v>
      </c>
      <c r="AQ378" s="27" t="s">
        <v>607</v>
      </c>
    </row>
    <row r="379" customFormat="false" ht="13.8" hidden="false" customHeight="false" outlineLevel="0" collapsed="false">
      <c r="A379" s="17"/>
      <c r="B379" s="17" t="s">
        <v>609</v>
      </c>
      <c r="C379" s="17" t="s">
        <v>522</v>
      </c>
      <c r="D379" s="17" t="s">
        <v>537</v>
      </c>
      <c r="E379" s="18" t="s">
        <v>641</v>
      </c>
      <c r="F379" s="19" t="n">
        <v>0</v>
      </c>
      <c r="G379" s="18" t="s">
        <v>602</v>
      </c>
      <c r="H379" s="18" t="s">
        <v>101</v>
      </c>
      <c r="I379" s="18" t="s">
        <v>604</v>
      </c>
      <c r="J379" s="19" t="n">
        <v>390000000</v>
      </c>
      <c r="K379" s="19" t="n">
        <v>100000000</v>
      </c>
      <c r="L379" s="0" t="n">
        <v>2014</v>
      </c>
      <c r="M379" s="20" t="n">
        <v>41640</v>
      </c>
      <c r="N379" s="20" t="n">
        <v>43831</v>
      </c>
      <c r="O379" s="20" t="n">
        <v>43831</v>
      </c>
      <c r="P379" s="20" t="n">
        <v>44196</v>
      </c>
      <c r="Q379" s="21" t="s">
        <v>605</v>
      </c>
      <c r="R379" s="21" t="s">
        <v>605</v>
      </c>
      <c r="S379" s="19" t="s">
        <v>606</v>
      </c>
      <c r="T379" s="21" t="s">
        <v>605</v>
      </c>
      <c r="U379" s="21" t="s">
        <v>605</v>
      </c>
      <c r="V379" s="21" t="s">
        <v>605</v>
      </c>
      <c r="W379" s="21" t="s">
        <v>605</v>
      </c>
      <c r="X379" s="21" t="s">
        <v>605</v>
      </c>
      <c r="Y379" s="21" t="s">
        <v>605</v>
      </c>
      <c r="Z379" s="21" t="s">
        <v>605</v>
      </c>
      <c r="AA379" s="20" t="n">
        <f aca="false">DATE(YEAR(O379)+1,MONTH(O379),DAY(O379))</f>
        <v>44197</v>
      </c>
      <c r="AB379" s="0" t="n">
        <f aca="false">IF(G379="Trong nước", DATEDIF(DATE(YEAR(M379),MONTH(M379),1),DATE(YEAR(N379),MONTH(N379),1),"m"), DATEDIF(DATE(L379,1,1),DATE(YEAR(N379),MONTH(N379),1),"m"))</f>
        <v>72</v>
      </c>
      <c r="AC379" s="0" t="str">
        <f aca="false">VLOOKUP(AB379,[1]Parameters!$A$2:$B$6,2,1)</f>
        <v>72-120</v>
      </c>
      <c r="AD379" s="22" t="n">
        <f aca="false">IF(J379&lt;=[1]Parameters!$Y$2,INDEX('[1]Bieu phi VCX'!$D$8:$N$33,MATCH(E379,'[1]Bieu phi VCX'!$A$8:$A$33,0),MATCH(AC379,'[1]Bieu phi VCX'!$D$7:$I$7,)),INDEX('[1]Bieu phi VCX'!$J$8:$O$33,MATCH(E379,'[1]Bieu phi VCX'!$A$8:$A$33,0),MATCH(AC379,'[1]Bieu phi VCX'!$J$7:$O$7,)))</f>
        <v>0.041</v>
      </c>
      <c r="AE379" s="22" t="n">
        <f aca="false">IF(Q379="Y",[1]Parameters!$Z$2,0)</f>
        <v>0.0005</v>
      </c>
      <c r="AF379" s="22" t="n">
        <f aca="false">IF(R379="Y", INDEX('[1]Bieu phi VCX'!$R$8:$W$33,MATCH(E379,'[1]Bieu phi VCX'!$A$8:$A$33,0),MATCH(AC379,'[1]Bieu phi VCX'!$R$7:$V$7,0)), 0)</f>
        <v>0.002</v>
      </c>
      <c r="AG379" s="19" t="n">
        <f aca="false">VLOOKUP(S379,[1]Parameters!$F$2:$G$5,2,0)</f>
        <v>0</v>
      </c>
      <c r="AH379" s="22" t="n">
        <f aca="false">IF(T379="Y", INDEX('[1]Bieu phi VCX'!$X$8:$AB$33,MATCH(E379,'[1]Bieu phi VCX'!$A$8:$A$33,0),MATCH(AC379,'[1]Bieu phi VCX'!$X$7:$AB$7,0)),0)</f>
        <v>0.01</v>
      </c>
      <c r="AI379" s="23" t="n">
        <f aca="false">IF(U379="Y",INDEX('[1]Bieu phi VCX'!$AJ$8:$AL$33,MATCH(E379,'[1]Bieu phi VCX'!$A$8:$A$33,0),MATCH(VLOOKUP(F379,[1]Parameters!$I$2:$J$4,2),'[1]Bieu phi VCX'!$AJ$7:$AL$7,0))-AD379, 0)</f>
        <v>0.009</v>
      </c>
      <c r="AJ379" s="0" t="n">
        <f aca="false">IF(V379="Y",[1]Parameters!$AA$2,1)</f>
        <v>1.5</v>
      </c>
      <c r="AK379" s="22" t="n">
        <f aca="false">IF(W379="Y", INDEX('[1]Bieu phi VCX'!$AE$8:$AE$33,MATCH(E379,'[1]Bieu phi VCX'!$A$8:$A$33,0),0),0)</f>
        <v>0.0025</v>
      </c>
      <c r="AL379" s="22" t="n">
        <f aca="false">IF(X379="Y",IF(AB379&lt;120,IF(OR(E379='[1]Bieu phi VCX'!$A$24,E379='[1]Bieu phi VCX'!$A$25,E379='[1]Bieu phi VCX'!$A$27),0.2%,IF(OR(AND(OR(H379="SEDAN",H379="HATCHBACK"),J379&gt;[1]Parameters!$AB$2),AND(OR(H379="SEDAN",H379="HATCHBACK"),I379="GERMANY")),INDEX('[1]Bieu phi VCX'!$AF$8:$AF$33,MATCH(E379,'[1]Bieu phi VCX'!$A$8:$A$33,0),0),INDEX('[1]Bieu phi VCX'!$AG$8:$AG$33,MATCH(E379,'[1]Bieu phi VCX'!$A$8:$A$33,0),0))),INDEX('[1]Bieu phi VCX'!$AH$8:$AH$33,MATCH(E379,'[1]Bieu phi VCX'!$A$8:$A$33,0),0)),0)</f>
        <v>0.0005</v>
      </c>
      <c r="AM379" s="22" t="n">
        <f aca="false">IF(Y379="Y",IF(P379-O379&gt;[1]Parameters!$AC$2,1.5%*15/365,1.5%*(P379-O379)/365),0)</f>
        <v>0.000616438356164384</v>
      </c>
      <c r="AN379" s="24" t="n">
        <f aca="false">IF(Z379="Y",[1]Parameters!$AD$2,0)</f>
        <v>0.003</v>
      </c>
      <c r="AO379" s="25" t="n">
        <f aca="false">IF(P379&lt;=AA379,VLOOKUP(DATEDIF(O379,P379,"m"),[1]Parameters!$L$2:$M$6,2,1),(DATEDIF(O379,P379,"m")+1)/12)</f>
        <v>1</v>
      </c>
      <c r="AP379" s="26" t="n">
        <f aca="false">(AJ379*(SUM(AD379,AE379,AF379,AH379,AI379,AK379,AL379,AN379)*K379+AG379)+AM379*K379)*AO379</f>
        <v>10336643.8356164</v>
      </c>
      <c r="AQ379" s="27" t="s">
        <v>607</v>
      </c>
    </row>
    <row r="380" customFormat="false" ht="13.8" hidden="false" customHeight="false" outlineLevel="0" collapsed="false">
      <c r="A380" s="17"/>
      <c r="B380" s="17" t="s">
        <v>610</v>
      </c>
      <c r="C380" s="17" t="s">
        <v>522</v>
      </c>
      <c r="D380" s="17" t="s">
        <v>537</v>
      </c>
      <c r="E380" s="18" t="s">
        <v>641</v>
      </c>
      <c r="F380" s="19" t="n">
        <v>0</v>
      </c>
      <c r="G380" s="18" t="s">
        <v>602</v>
      </c>
      <c r="H380" s="18" t="s">
        <v>101</v>
      </c>
      <c r="I380" s="18" t="s">
        <v>604</v>
      </c>
      <c r="J380" s="19" t="n">
        <v>390000000</v>
      </c>
      <c r="K380" s="19" t="n">
        <v>100000000</v>
      </c>
      <c r="L380" s="0" t="n">
        <v>2010</v>
      </c>
      <c r="M380" s="20" t="n">
        <v>40179</v>
      </c>
      <c r="N380" s="20" t="n">
        <v>43831</v>
      </c>
      <c r="O380" s="20" t="n">
        <v>43831</v>
      </c>
      <c r="P380" s="20" t="n">
        <v>44196</v>
      </c>
      <c r="Q380" s="21" t="s">
        <v>605</v>
      </c>
      <c r="R380" s="21" t="s">
        <v>605</v>
      </c>
      <c r="S380" s="19" t="s">
        <v>606</v>
      </c>
      <c r="T380" s="21" t="s">
        <v>605</v>
      </c>
      <c r="U380" s="21" t="s">
        <v>605</v>
      </c>
      <c r="V380" s="21" t="s">
        <v>605</v>
      </c>
      <c r="W380" s="21" t="s">
        <v>605</v>
      </c>
      <c r="X380" s="21" t="s">
        <v>605</v>
      </c>
      <c r="Y380" s="21" t="s">
        <v>605</v>
      </c>
      <c r="Z380" s="21" t="s">
        <v>605</v>
      </c>
      <c r="AA380" s="20" t="n">
        <f aca="false">DATE(YEAR(O380)+1,MONTH(O380),DAY(O380))</f>
        <v>44197</v>
      </c>
      <c r="AB380" s="0" t="n">
        <f aca="false">IF(G380="Trong nước", DATEDIF(DATE(YEAR(M380),MONTH(M380),1),DATE(YEAR(N380),MONTH(N380),1),"m"), DATEDIF(DATE(L380,1,1),DATE(YEAR(N380),MONTH(N380),1),"m"))</f>
        <v>120</v>
      </c>
      <c r="AC380" s="0" t="str">
        <f aca="false">VLOOKUP(AB380,[1]Parameters!$A$2:$B$6,2,1)</f>
        <v>&gt;=120</v>
      </c>
      <c r="AD380" s="22" t="n">
        <f aca="false">IF(J380&lt;=[1]Parameters!$Y$2,INDEX('[1]Bieu phi VCX'!$D$8:$N$33,MATCH(E380,'[1]Bieu phi VCX'!$A$8:$A$33,0),MATCH(AC380,'[1]Bieu phi VCX'!$D$7:$I$7,)),INDEX('[1]Bieu phi VCX'!$J$8:$O$33,MATCH(E380,'[1]Bieu phi VCX'!$A$8:$A$33,0),MATCH(AC380,'[1]Bieu phi VCX'!$J$7:$O$7,)))</f>
        <v>0.044</v>
      </c>
      <c r="AE380" s="22" t="n">
        <f aca="false">IF(Q380="Y",[1]Parameters!$Z$2,0)</f>
        <v>0.0005</v>
      </c>
      <c r="AF380" s="22" t="n">
        <f aca="false">IF(R380="Y", INDEX('[1]Bieu phi VCX'!$R$8:$W$33,MATCH(E380,'[1]Bieu phi VCX'!$A$8:$A$33,0),MATCH(AC380,'[1]Bieu phi VCX'!$R$7:$V$7,0)), 0)</f>
        <v>0.003</v>
      </c>
      <c r="AG380" s="19" t="n">
        <f aca="false">VLOOKUP(S380,[1]Parameters!$F$2:$G$5,2,0)</f>
        <v>0</v>
      </c>
      <c r="AH380" s="22" t="n">
        <f aca="false">IF(T380="Y", INDEX('[1]Bieu phi VCX'!$X$8:$AB$33,MATCH(E380,'[1]Bieu phi VCX'!$A$8:$A$33,0),MATCH(AC380,'[1]Bieu phi VCX'!$X$7:$AB$7,0)),0)</f>
        <v>0.01</v>
      </c>
      <c r="AI380" s="23" t="n">
        <f aca="false">IF(U380="Y",INDEX('[1]Bieu phi VCX'!$AJ$8:$AL$33,MATCH(E380,'[1]Bieu phi VCX'!$A$8:$A$33,0),MATCH(VLOOKUP(F380,[1]Parameters!$I$2:$J$4,2),'[1]Bieu phi VCX'!$AJ$7:$AL$7,0))-AD380, 0)</f>
        <v>0.00600000000000001</v>
      </c>
      <c r="AJ380" s="0" t="n">
        <f aca="false">IF(V380="Y",[1]Parameters!$AA$2,1)</f>
        <v>1.5</v>
      </c>
      <c r="AK380" s="22" t="n">
        <f aca="false">IF(W380="Y", INDEX('[1]Bieu phi VCX'!$AE$8:$AE$33,MATCH(E380,'[1]Bieu phi VCX'!$A$8:$A$33,0),0),0)</f>
        <v>0.0025</v>
      </c>
      <c r="AL380" s="22" t="n">
        <f aca="false">IF(X380="Y",IF(AB380&lt;120,IF(OR(E380='[1]Bieu phi VCX'!$A$24,E380='[1]Bieu phi VCX'!$A$25,E380='[1]Bieu phi VCX'!$A$27),0.2%,IF(OR(AND(OR(H380="SEDAN",H380="HATCHBACK"),J380&gt;[1]Parameters!$AB$2),AND(OR(H380="SEDAN",H380="HATCHBACK"),I380="GERMANY")),INDEX('[1]Bieu phi VCX'!$AF$8:$AF$33,MATCH(E380,'[1]Bieu phi VCX'!$A$8:$A$33,0),0),INDEX('[1]Bieu phi VCX'!$AG$8:$AG$33,MATCH(E380,'[1]Bieu phi VCX'!$A$8:$A$33,0),0))),INDEX('[1]Bieu phi VCX'!$AH$8:$AH$33,MATCH(E380,'[1]Bieu phi VCX'!$A$8:$A$33,0),0)),0)</f>
        <v>0.0015</v>
      </c>
      <c r="AM380" s="22" t="n">
        <f aca="false">IF(Y380="Y",IF(P380-O380&gt;[1]Parameters!$AC$2,1.5%*15/365,1.5%*(P380-O380)/365),0)</f>
        <v>0.000616438356164384</v>
      </c>
      <c r="AN380" s="24" t="n">
        <f aca="false">IF(Z380="Y",[1]Parameters!$AD$2,0)</f>
        <v>0.003</v>
      </c>
      <c r="AO380" s="25" t="n">
        <f aca="false">IF(P380&lt;=AA380,VLOOKUP(DATEDIF(O380,P380,"m"),[1]Parameters!$L$2:$M$6,2,1),(DATEDIF(O380,P380,"m")+1)/12)</f>
        <v>1</v>
      </c>
      <c r="AP380" s="26" t="n">
        <f aca="false">(AJ380*(SUM(AD380,AE380,AF380,AH380,AI380,AK380,AL380,AN380)*K380+AG380)+AM380*K380)*AO380</f>
        <v>10636643.8356164</v>
      </c>
      <c r="AQ380" s="27" t="s">
        <v>607</v>
      </c>
    </row>
    <row r="381" customFormat="false" ht="13.8" hidden="false" customHeight="false" outlineLevel="0" collapsed="false">
      <c r="A381" s="17"/>
      <c r="B381" s="17" t="s">
        <v>611</v>
      </c>
      <c r="C381" s="17" t="s">
        <v>522</v>
      </c>
      <c r="D381" s="17" t="s">
        <v>537</v>
      </c>
      <c r="E381" s="18" t="s">
        <v>641</v>
      </c>
      <c r="F381" s="19" t="n">
        <v>0</v>
      </c>
      <c r="G381" s="18" t="s">
        <v>602</v>
      </c>
      <c r="H381" s="18" t="s">
        <v>101</v>
      </c>
      <c r="I381" s="18" t="s">
        <v>604</v>
      </c>
      <c r="J381" s="19" t="n">
        <v>390000000</v>
      </c>
      <c r="K381" s="19" t="n">
        <v>400000000</v>
      </c>
      <c r="L381" s="0" t="n">
        <v>2005</v>
      </c>
      <c r="M381" s="20" t="n">
        <v>38353</v>
      </c>
      <c r="N381" s="20" t="n">
        <v>43831</v>
      </c>
      <c r="O381" s="20" t="n">
        <v>43831</v>
      </c>
      <c r="P381" s="20" t="n">
        <v>44196</v>
      </c>
      <c r="Q381" s="21" t="s">
        <v>605</v>
      </c>
      <c r="R381" s="21" t="s">
        <v>605</v>
      </c>
      <c r="S381" s="19" t="n">
        <v>9000000</v>
      </c>
      <c r="T381" s="21" t="s">
        <v>605</v>
      </c>
      <c r="U381" s="21" t="s">
        <v>605</v>
      </c>
      <c r="V381" s="21" t="s">
        <v>605</v>
      </c>
      <c r="W381" s="21" t="s">
        <v>605</v>
      </c>
      <c r="X381" s="21" t="s">
        <v>605</v>
      </c>
      <c r="Y381" s="21" t="s">
        <v>605</v>
      </c>
      <c r="Z381" s="21" t="s">
        <v>605</v>
      </c>
      <c r="AA381" s="20" t="n">
        <f aca="false">DATE(YEAR(O381)+1,MONTH(O381),DAY(O381))</f>
        <v>44197</v>
      </c>
      <c r="AB381" s="0" t="n">
        <f aca="false">IF(G381="Trong nước", DATEDIF(DATE(YEAR(M381),MONTH(M381),1),DATE(YEAR(N381),MONTH(N381),1),"m"), DATEDIF(DATE(L381,1,1),DATE(YEAR(N381),MONTH(N381),1),"m"))</f>
        <v>180</v>
      </c>
      <c r="AC381" s="0" t="str">
        <f aca="false">VLOOKUP(AB381,[1]Parameters!$A$2:$B$7,2,1)</f>
        <v>&gt;=180</v>
      </c>
      <c r="AD381" s="22" t="n">
        <f aca="false">IF(J381&lt;=[1]Parameters!$Y$2,INDEX('[1]Bieu phi VCX'!$D$8:$N$33,MATCH(E381,'[1]Bieu phi VCX'!$A$8:$A$33,0),MATCH(AC381,'[1]Bieu phi VCX'!$D$7:$I$7,)),INDEX('[1]Bieu phi VCX'!$J$8:$O$33,MATCH(E381,'[1]Bieu phi VCX'!$A$8:$A$33,0),MATCH(AC381,'[1]Bieu phi VCX'!$J$7:$O$7,)))</f>
        <v>0.044</v>
      </c>
      <c r="AE381" s="22" t="n">
        <f aca="false">IF(Q381="Y",[1]Parameters!$Z$2,0)</f>
        <v>0.0005</v>
      </c>
      <c r="AF381" s="22" t="n">
        <f aca="false">IF(R381="Y", INDEX('[1]Bieu phi VCX'!$R$8:$W$33,MATCH(E381,'[1]Bieu phi VCX'!$A$8:$A$33,0),MATCH(AC381,'[1]Bieu phi VCX'!$R$7:$W$7,0)), 0)</f>
        <v>0.004</v>
      </c>
      <c r="AG381" s="19" t="n">
        <f aca="false">VLOOKUP(S381,[1]Parameters!$F$2:$G$5,2,0)</f>
        <v>1400000</v>
      </c>
      <c r="AH381" s="22" t="n">
        <f aca="false">IF(T381="Y", INDEX('[1]Bieu phi VCX'!$X$8:$AC$33,MATCH(E381,'[1]Bieu phi VCX'!$A$8:$A$33,0),MATCH(AC381,'[1]Bieu phi VCX'!$X$7:$AC$7,0)),0)</f>
        <v>0.011</v>
      </c>
      <c r="AI381" s="23" t="n">
        <f aca="false">IF(U381="Y",INDEX('[1]Bieu phi VCX'!$AJ$8:$AL$33,MATCH(E381,'[1]Bieu phi VCX'!$A$8:$A$33,0),MATCH(VLOOKUP(F381,[1]Parameters!$I$2:$J$4,2),'[1]Bieu phi VCX'!$AJ$7:$AL$7,0))-AD381, 0)</f>
        <v>0.00600000000000001</v>
      </c>
      <c r="AJ381" s="0" t="n">
        <f aca="false">IF(V381="Y",[1]Parameters!$AA$2,1)</f>
        <v>1.5</v>
      </c>
      <c r="AK381" s="22" t="n">
        <f aca="false">IF(W381="Y", INDEX('[1]Bieu phi VCX'!$AE$8:$AE$33,MATCH(E381,'[1]Bieu phi VCX'!$A$8:$A$33,0),0),0)</f>
        <v>0.0025</v>
      </c>
      <c r="AL381" s="22" t="n">
        <f aca="false">IF(X381="Y",IF(AB381&lt;120,IF(OR(E381='[1]Bieu phi VCX'!$A$24,E381='[1]Bieu phi VCX'!$A$25,E381='[1]Bieu phi VCX'!$A$27),0.2%,IF(OR(AND(OR(H381="SEDAN",H381="HATCHBACK"),J381&gt;[1]Parameters!$AB$2),AND(OR(H381="SEDAN",H381="HATCHBACK"),I381="GERMANY")),INDEX('[1]Bieu phi VCX'!$AF$8:$AF$33,MATCH(E381,'[1]Bieu phi VCX'!$A$8:$A$33,0),0),INDEX('[1]Bieu phi VCX'!$AG$8:$AG$33,MATCH(E381,'[1]Bieu phi VCX'!$A$8:$A$33,0),0))),INDEX('[1]Bieu phi VCX'!$AH$8:$AH$33,MATCH(E381,'[1]Bieu phi VCX'!$A$8:$A$33,0),0)),0)</f>
        <v>0.0015</v>
      </c>
      <c r="AM381" s="22" t="n">
        <f aca="false">IF(Y381="Y",IF(P381-O381&gt;[1]Parameters!$AC$2,1.5%*15/365,1.5%*(P381-O381)/365),0)</f>
        <v>0.000616438356164384</v>
      </c>
      <c r="AN381" s="24" t="n">
        <f aca="false">IF(Z381="Y",[1]Parameters!$AD$2,0)</f>
        <v>0.003</v>
      </c>
      <c r="AO381" s="25" t="n">
        <f aca="false">IF(P381&lt;=AA381,VLOOKUP(DATEDIF(O381,P381,"m"),[1]Parameters!$L$2:$M$6,2,1),(DATEDIF(O381,P381,"m")+1)/12)</f>
        <v>1</v>
      </c>
      <c r="AP381" s="26" t="n">
        <f aca="false">(AJ381*(SUM(AD381,AE381,AF381,AH381,AI381,AK381,AL381,AN381)*K381+AG381)+AM381*K381)*AO381</f>
        <v>45846575.3424658</v>
      </c>
      <c r="AQ381" s="27" t="s">
        <v>607</v>
      </c>
    </row>
    <row r="382" customFormat="false" ht="13.8" hidden="false" customHeight="false" outlineLevel="0" collapsed="false">
      <c r="A382" s="17" t="s">
        <v>612</v>
      </c>
      <c r="B382" s="17" t="s">
        <v>600</v>
      </c>
      <c r="C382" s="17" t="s">
        <v>522</v>
      </c>
      <c r="D382" s="17" t="s">
        <v>537</v>
      </c>
      <c r="E382" s="18" t="s">
        <v>641</v>
      </c>
      <c r="F382" s="19" t="n">
        <v>0</v>
      </c>
      <c r="G382" s="18" t="s">
        <v>602</v>
      </c>
      <c r="H382" s="18" t="s">
        <v>101</v>
      </c>
      <c r="I382" s="18" t="s">
        <v>604</v>
      </c>
      <c r="J382" s="19" t="n">
        <v>400000000</v>
      </c>
      <c r="K382" s="19" t="n">
        <v>100000000</v>
      </c>
      <c r="L382" s="0" t="n">
        <v>2020</v>
      </c>
      <c r="M382" s="20" t="n">
        <v>43831</v>
      </c>
      <c r="N382" s="20" t="n">
        <v>43831</v>
      </c>
      <c r="O382" s="20" t="n">
        <v>43831</v>
      </c>
      <c r="P382" s="20" t="n">
        <v>44196</v>
      </c>
      <c r="Q382" s="21" t="s">
        <v>605</v>
      </c>
      <c r="R382" s="21" t="s">
        <v>605</v>
      </c>
      <c r="S382" s="19" t="s">
        <v>606</v>
      </c>
      <c r="T382" s="21" t="s">
        <v>605</v>
      </c>
      <c r="U382" s="21" t="s">
        <v>605</v>
      </c>
      <c r="V382" s="21" t="s">
        <v>605</v>
      </c>
      <c r="W382" s="21" t="s">
        <v>605</v>
      </c>
      <c r="X382" s="21" t="s">
        <v>605</v>
      </c>
      <c r="Y382" s="21" t="s">
        <v>605</v>
      </c>
      <c r="Z382" s="21" t="s">
        <v>605</v>
      </c>
      <c r="AA382" s="20" t="n">
        <f aca="false">DATE(YEAR(O382)+1,MONTH(O382),DAY(O382))</f>
        <v>44197</v>
      </c>
      <c r="AB382" s="0" t="n">
        <f aca="false">IF(G382="Trong nước", DATEDIF(DATE(YEAR(M382),MONTH(M382),1),DATE(YEAR(N382),MONTH(N382),1),"m"), DATEDIF(DATE(L382,1,1),DATE(YEAR(N382),MONTH(N382),1),"m"))</f>
        <v>0</v>
      </c>
      <c r="AC382" s="0" t="str">
        <f aca="false">VLOOKUP(AB382,[1]Parameters!$A$2:$B$6,2,1)</f>
        <v>&lt;6</v>
      </c>
      <c r="AD382" s="22" t="n">
        <f aca="false">IF(J382&lt;=[1]Parameters!$Y$2,INDEX('[1]Bieu phi VCX'!$D$8:$N$33,MATCH(E382,'[1]Bieu phi VCX'!$A$8:$A$33,0),MATCH(AC382,'[1]Bieu phi VCX'!$D$7:$I$7,)),INDEX('[1]Bieu phi VCX'!$J$8:$O$33,MATCH(E382,'[1]Bieu phi VCX'!$A$8:$A$33,0),MATCH(AC382,'[1]Bieu phi VCX'!$J$7:$O$7,)))</f>
        <v>0.025</v>
      </c>
      <c r="AE382" s="22" t="n">
        <f aca="false">IF(Q382="Y",[1]Parameters!$Z$2,0)</f>
        <v>0.0005</v>
      </c>
      <c r="AF382" s="22" t="n">
        <f aca="false">IF(R382="Y", INDEX('[1]Bieu phi VCX'!$R$8:$W$33,MATCH(E382,'[1]Bieu phi VCX'!$A$8:$A$33,0),MATCH(AC382,'[1]Bieu phi VCX'!$R$7:$V$7,0)), 0)</f>
        <v>0</v>
      </c>
      <c r="AG382" s="19" t="n">
        <f aca="false">VLOOKUP(S382,[1]Parameters!$F$2:$G$5,2,0)</f>
        <v>0</v>
      </c>
      <c r="AH382" s="22" t="n">
        <f aca="false">IF(T382="Y", INDEX('[1]Bieu phi VCX'!$X$8:$AB$33,MATCH(E382,'[1]Bieu phi VCX'!$A$8:$A$33,0),MATCH(AC382,'[1]Bieu phi VCX'!$X$7:$AB$7,0)),0)</f>
        <v>0.001</v>
      </c>
      <c r="AI382" s="23" t="n">
        <f aca="false">IF(U382="Y",INDEX('[1]Bieu phi VCX'!$AJ$8:$AL$33,MATCH(E382,'[1]Bieu phi VCX'!$A$8:$A$33,0),MATCH(VLOOKUP(F382,[1]Parameters!$I$2:$J$4,2),'[1]Bieu phi VCX'!$AJ$7:$AL$7,0))-AD382, 0)</f>
        <v>0.025</v>
      </c>
      <c r="AJ382" s="0" t="n">
        <f aca="false">IF(V382="Y",[1]Parameters!$AA$2,1)</f>
        <v>1.5</v>
      </c>
      <c r="AK382" s="22" t="n">
        <f aca="false">IF(W382="Y", INDEX('[1]Bieu phi VCX'!$AE$8:$AE$33,MATCH(E382,'[1]Bieu phi VCX'!$A$8:$A$33,0),0),0)</f>
        <v>0.0025</v>
      </c>
      <c r="AL382" s="22" t="n">
        <f aca="false">IF(X382="Y",IF(AB382&lt;120,IF(OR(E382='[1]Bieu phi VCX'!$A$24,E382='[1]Bieu phi VCX'!$A$25,E382='[1]Bieu phi VCX'!$A$27),0.2%,IF(OR(AND(OR(H382="SEDAN",H382="HATCHBACK"),J382&gt;[1]Parameters!$AB$2),AND(OR(H382="SEDAN",H382="HATCHBACK"),I382="GERMANY")),INDEX('[1]Bieu phi VCX'!$AF$8:$AF$33,MATCH(E382,'[1]Bieu phi VCX'!$A$8:$A$33,0),0),INDEX('[1]Bieu phi VCX'!$AG$8:$AG$33,MATCH(E382,'[1]Bieu phi VCX'!$A$8:$A$33,0),0))),INDEX('[1]Bieu phi VCX'!$AH$8:$AH$33,MATCH(E382,'[1]Bieu phi VCX'!$A$8:$A$33,0),0)),0)</f>
        <v>0.0005</v>
      </c>
      <c r="AM382" s="22" t="n">
        <f aca="false">IF(Y382="Y",IF(P382-O382&gt;[1]Parameters!$AC$2,1.5%*15/365,1.5%*(P382-O382)/365),0)</f>
        <v>0.000616438356164384</v>
      </c>
      <c r="AN382" s="24" t="n">
        <f aca="false">IF(Z382="Y",[1]Parameters!$AD$2,0)</f>
        <v>0.003</v>
      </c>
      <c r="AO382" s="25" t="n">
        <f aca="false">IF(P382&lt;=AA382,VLOOKUP(DATEDIF(O382,P382,"m"),[1]Parameters!$L$2:$M$6,2,1),(DATEDIF(O382,P382,"m")+1)/12)</f>
        <v>1</v>
      </c>
      <c r="AP382" s="26" t="n">
        <f aca="false">(AJ382*(SUM(AD382,AE382,AF382,AH382,AI382,AK382,AL382,AN382)*K382+AG382)+AM382*K382)*AO382</f>
        <v>8686643.83561644</v>
      </c>
      <c r="AQ382" s="27" t="s">
        <v>607</v>
      </c>
    </row>
    <row r="383" customFormat="false" ht="13.8" hidden="false" customHeight="false" outlineLevel="0" collapsed="false">
      <c r="A383" s="17"/>
      <c r="B383" s="17" t="s">
        <v>608</v>
      </c>
      <c r="C383" s="17" t="s">
        <v>522</v>
      </c>
      <c r="D383" s="17" t="s">
        <v>537</v>
      </c>
      <c r="E383" s="18" t="s">
        <v>641</v>
      </c>
      <c r="F383" s="19" t="n">
        <v>0</v>
      </c>
      <c r="G383" s="18" t="s">
        <v>602</v>
      </c>
      <c r="H383" s="18" t="s">
        <v>101</v>
      </c>
      <c r="I383" s="18" t="s">
        <v>604</v>
      </c>
      <c r="J383" s="19" t="n">
        <v>400000000</v>
      </c>
      <c r="K383" s="19" t="n">
        <v>100000000</v>
      </c>
      <c r="L383" s="0" t="n">
        <v>2017</v>
      </c>
      <c r="M383" s="20" t="n">
        <v>42736</v>
      </c>
      <c r="N383" s="20" t="n">
        <v>43831</v>
      </c>
      <c r="O383" s="20" t="n">
        <v>43831</v>
      </c>
      <c r="P383" s="20" t="n">
        <v>44196</v>
      </c>
      <c r="Q383" s="21" t="s">
        <v>605</v>
      </c>
      <c r="R383" s="21" t="s">
        <v>605</v>
      </c>
      <c r="S383" s="19" t="s">
        <v>606</v>
      </c>
      <c r="T383" s="21" t="s">
        <v>605</v>
      </c>
      <c r="U383" s="21" t="s">
        <v>605</v>
      </c>
      <c r="V383" s="21" t="s">
        <v>605</v>
      </c>
      <c r="W383" s="21" t="s">
        <v>605</v>
      </c>
      <c r="X383" s="21" t="s">
        <v>605</v>
      </c>
      <c r="Y383" s="21" t="s">
        <v>605</v>
      </c>
      <c r="Z383" s="21" t="s">
        <v>605</v>
      </c>
      <c r="AA383" s="20" t="n">
        <f aca="false">DATE(YEAR(O383)+1,MONTH(O383),DAY(O383))</f>
        <v>44197</v>
      </c>
      <c r="AB383" s="0" t="n">
        <f aca="false">IF(G383="Trong nước", DATEDIF(DATE(YEAR(M383),MONTH(M383),1),DATE(YEAR(N383),MONTH(N383),1),"m"), DATEDIF(DATE(L383,1,1),DATE(YEAR(N383),MONTH(N383),1),"m"))</f>
        <v>36</v>
      </c>
      <c r="AC383" s="0" t="str">
        <f aca="false">VLOOKUP(AB383,[1]Parameters!$A$2:$B$6,2,1)</f>
        <v>36-72</v>
      </c>
      <c r="AD383" s="22" t="n">
        <f aca="false">IF(J383&lt;=[1]Parameters!$Y$2,INDEX('[1]Bieu phi VCX'!$D$8:$N$33,MATCH(E383,'[1]Bieu phi VCX'!$A$8:$A$33,0),MATCH(AC383,'[1]Bieu phi VCX'!$D$7:$I$7,)),INDEX('[1]Bieu phi VCX'!$J$8:$O$33,MATCH(E383,'[1]Bieu phi VCX'!$A$8:$A$33,0),MATCH(AC383,'[1]Bieu phi VCX'!$J$7:$O$7,)))</f>
        <v>0.0275</v>
      </c>
      <c r="AE383" s="22" t="n">
        <f aca="false">IF(Q383="Y",[1]Parameters!$Z$2,0)</f>
        <v>0.0005</v>
      </c>
      <c r="AF383" s="22" t="n">
        <f aca="false">IF(R383="Y", INDEX('[1]Bieu phi VCX'!$R$8:$W$33,MATCH(E383,'[1]Bieu phi VCX'!$A$8:$A$33,0),MATCH(AC383,'[1]Bieu phi VCX'!$R$7:$V$7,0)), 0)</f>
        <v>0.001</v>
      </c>
      <c r="AG383" s="19" t="n">
        <f aca="false">VLOOKUP(S383,[1]Parameters!$F$2:$G$5,2,0)</f>
        <v>0</v>
      </c>
      <c r="AH383" s="22" t="n">
        <f aca="false">IF(T383="Y", INDEX('[1]Bieu phi VCX'!$X$8:$AB$33,MATCH(E383,'[1]Bieu phi VCX'!$A$8:$A$33,0),MATCH(AC383,'[1]Bieu phi VCX'!$X$7:$AB$7,0)),0)</f>
        <v>0.0015</v>
      </c>
      <c r="AI383" s="23" t="n">
        <f aca="false">IF(U383="Y",INDEX('[1]Bieu phi VCX'!$AJ$8:$AL$33,MATCH(E383,'[1]Bieu phi VCX'!$A$8:$A$33,0),MATCH(VLOOKUP(F383,[1]Parameters!$I$2:$J$4,2),'[1]Bieu phi VCX'!$AJ$7:$AL$7,0))-AD383, 0)</f>
        <v>0.0225</v>
      </c>
      <c r="AJ383" s="0" t="n">
        <f aca="false">IF(V383="Y",[1]Parameters!$AA$2,1)</f>
        <v>1.5</v>
      </c>
      <c r="AK383" s="22" t="n">
        <f aca="false">IF(W383="Y", INDEX('[1]Bieu phi VCX'!$AE$8:$AE$33,MATCH(E383,'[1]Bieu phi VCX'!$A$8:$A$33,0),0),0)</f>
        <v>0.0025</v>
      </c>
      <c r="AL383" s="22" t="n">
        <f aca="false">IF(X383="Y",IF(AB383&lt;120,IF(OR(E383='[1]Bieu phi VCX'!$A$24,E383='[1]Bieu phi VCX'!$A$25,E383='[1]Bieu phi VCX'!$A$27),0.2%,IF(OR(AND(OR(H383="SEDAN",H383="HATCHBACK"),J383&gt;[1]Parameters!$AB$2),AND(OR(H383="SEDAN",H383="HATCHBACK"),I383="GERMANY")),INDEX('[1]Bieu phi VCX'!$AF$8:$AF$33,MATCH(E383,'[1]Bieu phi VCX'!$A$8:$A$33,0),0),INDEX('[1]Bieu phi VCX'!$AG$8:$AG$33,MATCH(E383,'[1]Bieu phi VCX'!$A$8:$A$33,0),0))),INDEX('[1]Bieu phi VCX'!$AH$8:$AH$33,MATCH(E383,'[1]Bieu phi VCX'!$A$8:$A$33,0),0)),0)</f>
        <v>0.0005</v>
      </c>
      <c r="AM383" s="22" t="n">
        <f aca="false">IF(Y383="Y",IF(P383-O383&gt;[1]Parameters!$AC$2,1.5%*15/365,1.5%*(P383-O383)/365),0)</f>
        <v>0.000616438356164384</v>
      </c>
      <c r="AN383" s="24" t="n">
        <f aca="false">IF(Z383="Y",[1]Parameters!$AD$2,0)</f>
        <v>0.003</v>
      </c>
      <c r="AO383" s="25" t="n">
        <f aca="false">IF(P383&lt;=AA383,VLOOKUP(DATEDIF(O383,P383,"m"),[1]Parameters!$L$2:$M$6,2,1),(DATEDIF(O383,P383,"m")+1)/12)</f>
        <v>1</v>
      </c>
      <c r="AP383" s="26" t="n">
        <f aca="false">(AJ383*(SUM(AD383,AE383,AF383,AH383,AI383,AK383,AL383,AN383)*K383+AG383)+AM383*K383)*AO383</f>
        <v>8911643.83561644</v>
      </c>
      <c r="AQ383" s="27" t="s">
        <v>607</v>
      </c>
    </row>
    <row r="384" customFormat="false" ht="13.8" hidden="false" customHeight="false" outlineLevel="0" collapsed="false">
      <c r="A384" s="17"/>
      <c r="B384" s="17" t="s">
        <v>609</v>
      </c>
      <c r="C384" s="17" t="s">
        <v>522</v>
      </c>
      <c r="D384" s="17" t="s">
        <v>537</v>
      </c>
      <c r="E384" s="18" t="s">
        <v>641</v>
      </c>
      <c r="F384" s="19" t="n">
        <v>0</v>
      </c>
      <c r="G384" s="18" t="s">
        <v>602</v>
      </c>
      <c r="H384" s="18" t="s">
        <v>101</v>
      </c>
      <c r="I384" s="18" t="s">
        <v>604</v>
      </c>
      <c r="J384" s="19" t="n">
        <v>400000000</v>
      </c>
      <c r="K384" s="19" t="n">
        <v>100000000</v>
      </c>
      <c r="L384" s="0" t="n">
        <v>2014</v>
      </c>
      <c r="M384" s="20" t="n">
        <v>41640</v>
      </c>
      <c r="N384" s="20" t="n">
        <v>43831</v>
      </c>
      <c r="O384" s="20" t="n">
        <v>43831</v>
      </c>
      <c r="P384" s="20" t="n">
        <v>44196</v>
      </c>
      <c r="Q384" s="21" t="s">
        <v>605</v>
      </c>
      <c r="R384" s="21" t="s">
        <v>605</v>
      </c>
      <c r="S384" s="19" t="s">
        <v>606</v>
      </c>
      <c r="T384" s="21" t="s">
        <v>605</v>
      </c>
      <c r="U384" s="21" t="s">
        <v>605</v>
      </c>
      <c r="V384" s="21" t="s">
        <v>605</v>
      </c>
      <c r="W384" s="21" t="s">
        <v>605</v>
      </c>
      <c r="X384" s="21" t="s">
        <v>605</v>
      </c>
      <c r="Y384" s="21" t="s">
        <v>605</v>
      </c>
      <c r="Z384" s="21" t="s">
        <v>605</v>
      </c>
      <c r="AA384" s="20" t="n">
        <f aca="false">DATE(YEAR(O384)+1,MONTH(O384),DAY(O384))</f>
        <v>44197</v>
      </c>
      <c r="AB384" s="0" t="n">
        <f aca="false">IF(G384="Trong nước", DATEDIF(DATE(YEAR(M384),MONTH(M384),1),DATE(YEAR(N384),MONTH(N384),1),"m"), DATEDIF(DATE(L384,1,1),DATE(YEAR(N384),MONTH(N384),1),"m"))</f>
        <v>72</v>
      </c>
      <c r="AC384" s="0" t="str">
        <f aca="false">VLOOKUP(AB384,[1]Parameters!$A$2:$B$6,2,1)</f>
        <v>72-120</v>
      </c>
      <c r="AD384" s="22" t="n">
        <f aca="false">IF(J384&lt;=[1]Parameters!$Y$2,INDEX('[1]Bieu phi VCX'!$D$8:$N$33,MATCH(E384,'[1]Bieu phi VCX'!$A$8:$A$33,0),MATCH(AC384,'[1]Bieu phi VCX'!$D$7:$I$7,)),INDEX('[1]Bieu phi VCX'!$J$8:$O$33,MATCH(E384,'[1]Bieu phi VCX'!$A$8:$A$33,0),MATCH(AC384,'[1]Bieu phi VCX'!$J$7:$O$7,)))</f>
        <v>0.041</v>
      </c>
      <c r="AE384" s="22" t="n">
        <f aca="false">IF(Q384="Y",[1]Parameters!$Z$2,0)</f>
        <v>0.0005</v>
      </c>
      <c r="AF384" s="22" t="n">
        <f aca="false">IF(R384="Y", INDEX('[1]Bieu phi VCX'!$R$8:$W$33,MATCH(E384,'[1]Bieu phi VCX'!$A$8:$A$33,0),MATCH(AC384,'[1]Bieu phi VCX'!$R$7:$V$7,0)), 0)</f>
        <v>0.002</v>
      </c>
      <c r="AG384" s="19" t="n">
        <f aca="false">VLOOKUP(S384,[1]Parameters!$F$2:$G$5,2,0)</f>
        <v>0</v>
      </c>
      <c r="AH384" s="22" t="n">
        <f aca="false">IF(T384="Y", INDEX('[1]Bieu phi VCX'!$X$8:$AB$33,MATCH(E384,'[1]Bieu phi VCX'!$A$8:$A$33,0),MATCH(AC384,'[1]Bieu phi VCX'!$X$7:$AB$7,0)),0)</f>
        <v>0.01</v>
      </c>
      <c r="AI384" s="23" t="n">
        <f aca="false">IF(U384="Y",INDEX('[1]Bieu phi VCX'!$AJ$8:$AL$33,MATCH(E384,'[1]Bieu phi VCX'!$A$8:$A$33,0),MATCH(VLOOKUP(F384,[1]Parameters!$I$2:$J$4,2),'[1]Bieu phi VCX'!$AJ$7:$AL$7,0))-AD384, 0)</f>
        <v>0.009</v>
      </c>
      <c r="AJ384" s="0" t="n">
        <f aca="false">IF(V384="Y",[1]Parameters!$AA$2,1)</f>
        <v>1.5</v>
      </c>
      <c r="AK384" s="22" t="n">
        <f aca="false">IF(W384="Y", INDEX('[1]Bieu phi VCX'!$AE$8:$AE$33,MATCH(E384,'[1]Bieu phi VCX'!$A$8:$A$33,0),0),0)</f>
        <v>0.0025</v>
      </c>
      <c r="AL384" s="22" t="n">
        <f aca="false">IF(X384="Y",IF(AB384&lt;120,IF(OR(E384='[1]Bieu phi VCX'!$A$24,E384='[1]Bieu phi VCX'!$A$25,E384='[1]Bieu phi VCX'!$A$27),0.2%,IF(OR(AND(OR(H384="SEDAN",H384="HATCHBACK"),J384&gt;[1]Parameters!$AB$2),AND(OR(H384="SEDAN",H384="HATCHBACK"),I384="GERMANY")),INDEX('[1]Bieu phi VCX'!$AF$8:$AF$33,MATCH(E384,'[1]Bieu phi VCX'!$A$8:$A$33,0),0),INDEX('[1]Bieu phi VCX'!$AG$8:$AG$33,MATCH(E384,'[1]Bieu phi VCX'!$A$8:$A$33,0),0))),INDEX('[1]Bieu phi VCX'!$AH$8:$AH$33,MATCH(E384,'[1]Bieu phi VCX'!$A$8:$A$33,0),0)),0)</f>
        <v>0.0005</v>
      </c>
      <c r="AM384" s="22" t="n">
        <f aca="false">IF(Y384="Y",IF(P384-O384&gt;[1]Parameters!$AC$2,1.5%*15/365,1.5%*(P384-O384)/365),0)</f>
        <v>0.000616438356164384</v>
      </c>
      <c r="AN384" s="24" t="n">
        <f aca="false">IF(Z384="Y",[1]Parameters!$AD$2,0)</f>
        <v>0.003</v>
      </c>
      <c r="AO384" s="25" t="n">
        <f aca="false">IF(P384&lt;=AA384,VLOOKUP(DATEDIF(O384,P384,"m"),[1]Parameters!$L$2:$M$6,2,1),(DATEDIF(O384,P384,"m")+1)/12)</f>
        <v>1</v>
      </c>
      <c r="AP384" s="26" t="n">
        <f aca="false">(AJ384*(SUM(AD384,AE384,AF384,AH384,AI384,AK384,AL384,AN384)*K384+AG384)+AM384*K384)*AO384</f>
        <v>10336643.8356164</v>
      </c>
      <c r="AQ384" s="27" t="s">
        <v>607</v>
      </c>
    </row>
    <row r="385" customFormat="false" ht="13.8" hidden="false" customHeight="false" outlineLevel="0" collapsed="false">
      <c r="A385" s="17"/>
      <c r="B385" s="17" t="s">
        <v>610</v>
      </c>
      <c r="C385" s="17" t="s">
        <v>522</v>
      </c>
      <c r="D385" s="17" t="s">
        <v>537</v>
      </c>
      <c r="E385" s="18" t="s">
        <v>641</v>
      </c>
      <c r="F385" s="19" t="n">
        <v>0</v>
      </c>
      <c r="G385" s="18" t="s">
        <v>602</v>
      </c>
      <c r="H385" s="18" t="s">
        <v>101</v>
      </c>
      <c r="I385" s="18" t="s">
        <v>604</v>
      </c>
      <c r="J385" s="19" t="n">
        <v>400000000</v>
      </c>
      <c r="K385" s="19" t="n">
        <v>100000000</v>
      </c>
      <c r="L385" s="0" t="n">
        <v>2010</v>
      </c>
      <c r="M385" s="20" t="n">
        <v>40179</v>
      </c>
      <c r="N385" s="20" t="n">
        <v>43831</v>
      </c>
      <c r="O385" s="20" t="n">
        <v>43831</v>
      </c>
      <c r="P385" s="20" t="n">
        <v>44196</v>
      </c>
      <c r="Q385" s="21" t="s">
        <v>605</v>
      </c>
      <c r="R385" s="21" t="s">
        <v>605</v>
      </c>
      <c r="S385" s="19" t="s">
        <v>606</v>
      </c>
      <c r="T385" s="21" t="s">
        <v>605</v>
      </c>
      <c r="U385" s="21" t="s">
        <v>605</v>
      </c>
      <c r="V385" s="21" t="s">
        <v>605</v>
      </c>
      <c r="W385" s="21" t="s">
        <v>605</v>
      </c>
      <c r="X385" s="21" t="s">
        <v>605</v>
      </c>
      <c r="Y385" s="21" t="s">
        <v>605</v>
      </c>
      <c r="Z385" s="21" t="s">
        <v>605</v>
      </c>
      <c r="AA385" s="20" t="n">
        <f aca="false">DATE(YEAR(O385)+1,MONTH(O385),DAY(O385))</f>
        <v>44197</v>
      </c>
      <c r="AB385" s="0" t="n">
        <f aca="false">IF(G385="Trong nước", DATEDIF(DATE(YEAR(M385),MONTH(M385),1),DATE(YEAR(N385),MONTH(N385),1),"m"), DATEDIF(DATE(L385,1,1),DATE(YEAR(N385),MONTH(N385),1),"m"))</f>
        <v>120</v>
      </c>
      <c r="AC385" s="0" t="str">
        <f aca="false">VLOOKUP(AB385,[1]Parameters!$A$2:$B$6,2,1)</f>
        <v>&gt;=120</v>
      </c>
      <c r="AD385" s="22" t="n">
        <f aca="false">IF(J385&lt;=[1]Parameters!$Y$2,INDEX('[1]Bieu phi VCX'!$D$8:$N$33,MATCH(E385,'[1]Bieu phi VCX'!$A$8:$A$33,0),MATCH(AC385,'[1]Bieu phi VCX'!$D$7:$I$7,)),INDEX('[1]Bieu phi VCX'!$J$8:$O$33,MATCH(E385,'[1]Bieu phi VCX'!$A$8:$A$33,0),MATCH(AC385,'[1]Bieu phi VCX'!$J$7:$O$7,)))</f>
        <v>0.044</v>
      </c>
      <c r="AE385" s="22" t="n">
        <f aca="false">IF(Q385="Y",[1]Parameters!$Z$2,0)</f>
        <v>0.0005</v>
      </c>
      <c r="AF385" s="22" t="n">
        <f aca="false">IF(R385="Y", INDEX('[1]Bieu phi VCX'!$R$8:$W$33,MATCH(E385,'[1]Bieu phi VCX'!$A$8:$A$33,0),MATCH(AC385,'[1]Bieu phi VCX'!$R$7:$V$7,0)), 0)</f>
        <v>0.003</v>
      </c>
      <c r="AG385" s="19" t="n">
        <f aca="false">VLOOKUP(S385,[1]Parameters!$F$2:$G$5,2,0)</f>
        <v>0</v>
      </c>
      <c r="AH385" s="22" t="n">
        <f aca="false">IF(T385="Y", INDEX('[1]Bieu phi VCX'!$X$8:$AB$33,MATCH(E385,'[1]Bieu phi VCX'!$A$8:$A$33,0),MATCH(AC385,'[1]Bieu phi VCX'!$X$7:$AB$7,0)),0)</f>
        <v>0.01</v>
      </c>
      <c r="AI385" s="23" t="n">
        <f aca="false">IF(U385="Y",INDEX('[1]Bieu phi VCX'!$AJ$8:$AL$33,MATCH(E385,'[1]Bieu phi VCX'!$A$8:$A$33,0),MATCH(VLOOKUP(F385,[1]Parameters!$I$2:$J$4,2),'[1]Bieu phi VCX'!$AJ$7:$AL$7,0))-AD385, 0)</f>
        <v>0.00600000000000001</v>
      </c>
      <c r="AJ385" s="0" t="n">
        <f aca="false">IF(V385="Y",[1]Parameters!$AA$2,1)</f>
        <v>1.5</v>
      </c>
      <c r="AK385" s="22" t="n">
        <f aca="false">IF(W385="Y", INDEX('[1]Bieu phi VCX'!$AE$8:$AE$33,MATCH(E385,'[1]Bieu phi VCX'!$A$8:$A$33,0),0),0)</f>
        <v>0.0025</v>
      </c>
      <c r="AL385" s="22" t="n">
        <f aca="false">IF(X385="Y",IF(AB385&lt;120,IF(OR(E385='[1]Bieu phi VCX'!$A$24,E385='[1]Bieu phi VCX'!$A$25,E385='[1]Bieu phi VCX'!$A$27),0.2%,IF(OR(AND(OR(H385="SEDAN",H385="HATCHBACK"),J385&gt;[1]Parameters!$AB$2),AND(OR(H385="SEDAN",H385="HATCHBACK"),I385="GERMANY")),INDEX('[1]Bieu phi VCX'!$AF$8:$AF$33,MATCH(E385,'[1]Bieu phi VCX'!$A$8:$A$33,0),0),INDEX('[1]Bieu phi VCX'!$AG$8:$AG$33,MATCH(E385,'[1]Bieu phi VCX'!$A$8:$A$33,0),0))),INDEX('[1]Bieu phi VCX'!$AH$8:$AH$33,MATCH(E385,'[1]Bieu phi VCX'!$A$8:$A$33,0),0)),0)</f>
        <v>0.0015</v>
      </c>
      <c r="AM385" s="22" t="n">
        <f aca="false">IF(Y385="Y",IF(P385-O385&gt;[1]Parameters!$AC$2,1.5%*15/365,1.5%*(P385-O385)/365),0)</f>
        <v>0.000616438356164384</v>
      </c>
      <c r="AN385" s="24" t="n">
        <f aca="false">IF(Z385="Y",[1]Parameters!$AD$2,0)</f>
        <v>0.003</v>
      </c>
      <c r="AO385" s="25" t="n">
        <f aca="false">IF(P385&lt;=AA385,VLOOKUP(DATEDIF(O385,P385,"m"),[1]Parameters!$L$2:$M$6,2,1),(DATEDIF(O385,P385,"m")+1)/12)</f>
        <v>1</v>
      </c>
      <c r="AP385" s="26" t="n">
        <f aca="false">(AJ385*(SUM(AD385,AE385,AF385,AH385,AI385,AK385,AL385,AN385)*K385+AG385)+AM385*K385)*AO385</f>
        <v>10636643.8356164</v>
      </c>
      <c r="AQ385" s="27" t="s">
        <v>607</v>
      </c>
    </row>
    <row r="386" customFormat="false" ht="13.8" hidden="false" customHeight="false" outlineLevel="0" collapsed="false">
      <c r="A386" s="17"/>
      <c r="B386" s="17" t="s">
        <v>611</v>
      </c>
      <c r="C386" s="17" t="s">
        <v>522</v>
      </c>
      <c r="D386" s="17" t="s">
        <v>537</v>
      </c>
      <c r="E386" s="18" t="s">
        <v>641</v>
      </c>
      <c r="F386" s="19" t="n">
        <v>0</v>
      </c>
      <c r="G386" s="18" t="s">
        <v>602</v>
      </c>
      <c r="H386" s="18" t="s">
        <v>101</v>
      </c>
      <c r="I386" s="18" t="s">
        <v>604</v>
      </c>
      <c r="J386" s="19" t="n">
        <v>400000000</v>
      </c>
      <c r="K386" s="19" t="n">
        <v>400000000</v>
      </c>
      <c r="L386" s="0" t="n">
        <v>2005</v>
      </c>
      <c r="M386" s="20" t="n">
        <v>38353</v>
      </c>
      <c r="N386" s="20" t="n">
        <v>43831</v>
      </c>
      <c r="O386" s="20" t="n">
        <v>43831</v>
      </c>
      <c r="P386" s="20" t="n">
        <v>44196</v>
      </c>
      <c r="Q386" s="21" t="s">
        <v>605</v>
      </c>
      <c r="R386" s="21" t="s">
        <v>605</v>
      </c>
      <c r="S386" s="19" t="n">
        <v>9000000</v>
      </c>
      <c r="T386" s="21" t="s">
        <v>605</v>
      </c>
      <c r="U386" s="21" t="s">
        <v>605</v>
      </c>
      <c r="V386" s="21" t="s">
        <v>605</v>
      </c>
      <c r="W386" s="21" t="s">
        <v>605</v>
      </c>
      <c r="X386" s="21" t="s">
        <v>605</v>
      </c>
      <c r="Y386" s="21" t="s">
        <v>605</v>
      </c>
      <c r="Z386" s="21" t="s">
        <v>605</v>
      </c>
      <c r="AA386" s="20" t="n">
        <f aca="false">DATE(YEAR(O386)+1,MONTH(O386),DAY(O386))</f>
        <v>44197</v>
      </c>
      <c r="AB386" s="0" t="n">
        <f aca="false">IF(G386="Trong nước", DATEDIF(DATE(YEAR(M386),MONTH(M386),1),DATE(YEAR(N386),MONTH(N386),1),"m"), DATEDIF(DATE(L386,1,1),DATE(YEAR(N386),MONTH(N386),1),"m"))</f>
        <v>180</v>
      </c>
      <c r="AC386" s="0" t="str">
        <f aca="false">VLOOKUP(AB386,[1]Parameters!$A$2:$B$7,2,1)</f>
        <v>&gt;=180</v>
      </c>
      <c r="AD386" s="22" t="n">
        <f aca="false">IF(J386&lt;=[1]Parameters!$Y$2,INDEX('[1]Bieu phi VCX'!$D$8:$N$33,MATCH(E386,'[1]Bieu phi VCX'!$A$8:$A$33,0),MATCH(AC386,'[1]Bieu phi VCX'!$D$7:$I$7,)),INDEX('[1]Bieu phi VCX'!$J$8:$O$33,MATCH(E386,'[1]Bieu phi VCX'!$A$8:$A$33,0),MATCH(AC386,'[1]Bieu phi VCX'!$J$7:$O$7,)))</f>
        <v>0.044</v>
      </c>
      <c r="AE386" s="22" t="n">
        <f aca="false">IF(Q386="Y",[1]Parameters!$Z$2,0)</f>
        <v>0.0005</v>
      </c>
      <c r="AF386" s="22" t="n">
        <f aca="false">IF(R386="Y", INDEX('[1]Bieu phi VCX'!$R$8:$W$33,MATCH(E386,'[1]Bieu phi VCX'!$A$8:$A$33,0),MATCH(AC386,'[1]Bieu phi VCX'!$R$7:$W$7,0)), 0)</f>
        <v>0.004</v>
      </c>
      <c r="AG386" s="19" t="n">
        <f aca="false">VLOOKUP(S386,[1]Parameters!$F$2:$G$5,2,0)</f>
        <v>1400000</v>
      </c>
      <c r="AH386" s="22" t="n">
        <f aca="false">IF(T386="Y", INDEX('[1]Bieu phi VCX'!$X$8:$AC$33,MATCH(E386,'[1]Bieu phi VCX'!$A$8:$A$33,0),MATCH(AC386,'[1]Bieu phi VCX'!$X$7:$AC$7,0)),0)</f>
        <v>0.011</v>
      </c>
      <c r="AI386" s="23" t="n">
        <f aca="false">IF(U386="Y",INDEX('[1]Bieu phi VCX'!$AJ$8:$AL$33,MATCH(E386,'[1]Bieu phi VCX'!$A$8:$A$33,0),MATCH(VLOOKUP(F386,[1]Parameters!$I$2:$J$4,2),'[1]Bieu phi VCX'!$AJ$7:$AL$7,0))-AD386, 0)</f>
        <v>0.00600000000000001</v>
      </c>
      <c r="AJ386" s="0" t="n">
        <f aca="false">IF(V386="Y",[1]Parameters!$AA$2,1)</f>
        <v>1.5</v>
      </c>
      <c r="AK386" s="22" t="n">
        <f aca="false">IF(W386="Y", INDEX('[1]Bieu phi VCX'!$AE$8:$AE$33,MATCH(E386,'[1]Bieu phi VCX'!$A$8:$A$33,0),0),0)</f>
        <v>0.0025</v>
      </c>
      <c r="AL386" s="22" t="n">
        <f aca="false">IF(X386="Y",IF(AB386&lt;120,IF(OR(E386='[1]Bieu phi VCX'!$A$24,E386='[1]Bieu phi VCX'!$A$25,E386='[1]Bieu phi VCX'!$A$27),0.2%,IF(OR(AND(OR(H386="SEDAN",H386="HATCHBACK"),J386&gt;[1]Parameters!$AB$2),AND(OR(H386="SEDAN",H386="HATCHBACK"),I386="GERMANY")),INDEX('[1]Bieu phi VCX'!$AF$8:$AF$33,MATCH(E386,'[1]Bieu phi VCX'!$A$8:$A$33,0),0),INDEX('[1]Bieu phi VCX'!$AG$8:$AG$33,MATCH(E386,'[1]Bieu phi VCX'!$A$8:$A$33,0),0))),INDEX('[1]Bieu phi VCX'!$AH$8:$AH$33,MATCH(E386,'[1]Bieu phi VCX'!$A$8:$A$33,0),0)),0)</f>
        <v>0.0015</v>
      </c>
      <c r="AM386" s="22" t="n">
        <f aca="false">IF(Y386="Y",IF(P386-O386&gt;[1]Parameters!$AC$2,1.5%*15/365,1.5%*(P386-O386)/365),0)</f>
        <v>0.000616438356164384</v>
      </c>
      <c r="AN386" s="24" t="n">
        <f aca="false">IF(Z386="Y",[1]Parameters!$AD$2,0)</f>
        <v>0.003</v>
      </c>
      <c r="AO386" s="25" t="n">
        <f aca="false">IF(P386&lt;=AA386,VLOOKUP(DATEDIF(O386,P386,"m"),[1]Parameters!$L$2:$M$6,2,1),(DATEDIF(O386,P386,"m")+1)/12)</f>
        <v>1</v>
      </c>
      <c r="AP386" s="26" t="n">
        <f aca="false">(AJ386*(SUM(AD386,AE386,AF386,AH386,AI386,AK386,AL386,AN386)*K386+AG386)+AM386*K386)*AO386</f>
        <v>45846575.3424658</v>
      </c>
      <c r="AQ386" s="27" t="s">
        <v>607</v>
      </c>
    </row>
    <row r="387" customFormat="false" ht="13.8" hidden="false" customHeight="false" outlineLevel="0" collapsed="false">
      <c r="A387" s="17" t="s">
        <v>613</v>
      </c>
      <c r="B387" s="17" t="s">
        <v>600</v>
      </c>
      <c r="C387" s="17" t="s">
        <v>522</v>
      </c>
      <c r="D387" s="17" t="s">
        <v>537</v>
      </c>
      <c r="E387" s="18" t="s">
        <v>641</v>
      </c>
      <c r="F387" s="19" t="n">
        <v>0</v>
      </c>
      <c r="G387" s="18" t="s">
        <v>602</v>
      </c>
      <c r="H387" s="18" t="s">
        <v>101</v>
      </c>
      <c r="I387" s="18" t="s">
        <v>604</v>
      </c>
      <c r="J387" s="19" t="n">
        <v>410000000</v>
      </c>
      <c r="K387" s="19" t="n">
        <v>400000000</v>
      </c>
      <c r="L387" s="0" t="n">
        <v>2020</v>
      </c>
      <c r="M387" s="20" t="n">
        <v>43831</v>
      </c>
      <c r="N387" s="20" t="n">
        <v>43831</v>
      </c>
      <c r="O387" s="20" t="n">
        <v>43831</v>
      </c>
      <c r="P387" s="20" t="n">
        <v>44196</v>
      </c>
      <c r="Q387" s="21" t="s">
        <v>605</v>
      </c>
      <c r="R387" s="21" t="s">
        <v>605</v>
      </c>
      <c r="S387" s="19" t="s">
        <v>606</v>
      </c>
      <c r="T387" s="21" t="s">
        <v>605</v>
      </c>
      <c r="U387" s="21" t="s">
        <v>605</v>
      </c>
      <c r="V387" s="21" t="s">
        <v>605</v>
      </c>
      <c r="W387" s="21" t="s">
        <v>605</v>
      </c>
      <c r="X387" s="21" t="s">
        <v>605</v>
      </c>
      <c r="Y387" s="21" t="s">
        <v>605</v>
      </c>
      <c r="Z387" s="21" t="s">
        <v>605</v>
      </c>
      <c r="AA387" s="20" t="n">
        <f aca="false">DATE(YEAR(O387)+1,MONTH(O387),DAY(O387))</f>
        <v>44197</v>
      </c>
      <c r="AB387" s="0" t="n">
        <f aca="false">IF(G387="Trong nước", DATEDIF(DATE(YEAR(M387),MONTH(M387),1),DATE(YEAR(N387),MONTH(N387),1),"m"), DATEDIF(DATE(L387,1,1),DATE(YEAR(N387),MONTH(N387),1),"m"))</f>
        <v>0</v>
      </c>
      <c r="AC387" s="0" t="str">
        <f aca="false">VLOOKUP(AB387,[1]Parameters!$A$2:$B$6,2,1)</f>
        <v>&lt;6</v>
      </c>
      <c r="AD387" s="22" t="n">
        <f aca="false">IF(J387&lt;=[1]Parameters!$Y$2,INDEX('[1]Bieu phi VCX'!$D$8:$N$33,MATCH(E387,'[1]Bieu phi VCX'!$A$8:$A$33,0),MATCH(AC387,'[1]Bieu phi VCX'!$D$7:$I$7,)),INDEX('[1]Bieu phi VCX'!$J$8:$O$33,MATCH(E387,'[1]Bieu phi VCX'!$A$8:$A$33,0),MATCH(AC387,'[1]Bieu phi VCX'!$J$7:$O$7,)))</f>
        <v>0.015</v>
      </c>
      <c r="AE387" s="22" t="n">
        <f aca="false">IF(Q387="Y",[1]Parameters!$Z$2,0)</f>
        <v>0.0005</v>
      </c>
      <c r="AF387" s="22" t="n">
        <f aca="false">IF(R387="Y", INDEX('[1]Bieu phi VCX'!$R$8:$W$33,MATCH(E387,'[1]Bieu phi VCX'!$A$8:$A$33,0),MATCH(AC387,'[1]Bieu phi VCX'!$R$7:$V$7,0)), 0)</f>
        <v>0</v>
      </c>
      <c r="AG387" s="19" t="n">
        <f aca="false">VLOOKUP(S387,[1]Parameters!$F$2:$G$5,2,0)</f>
        <v>0</v>
      </c>
      <c r="AH387" s="22" t="n">
        <f aca="false">IF(T387="Y", INDEX('[1]Bieu phi VCX'!$X$8:$AB$33,MATCH(E387,'[1]Bieu phi VCX'!$A$8:$A$33,0),MATCH(AC387,'[1]Bieu phi VCX'!$X$7:$AB$7,0)),0)</f>
        <v>0.001</v>
      </c>
      <c r="AI387" s="23" t="n">
        <f aca="false">IF(U387="Y",INDEX('[1]Bieu phi VCX'!$AJ$8:$AL$33,MATCH(E387,'[1]Bieu phi VCX'!$A$8:$A$33,0),MATCH(VLOOKUP(F387,[1]Parameters!$I$2:$J$4,2),'[1]Bieu phi VCX'!$AJ$7:$AL$7,0))-AD387, 0)</f>
        <v>0.035</v>
      </c>
      <c r="AJ387" s="0" t="n">
        <f aca="false">IF(V387="Y",[1]Parameters!$AA$2,1)</f>
        <v>1.5</v>
      </c>
      <c r="AK387" s="22" t="n">
        <f aca="false">IF(W387="Y", INDEX('[1]Bieu phi VCX'!$AE$8:$AE$33,MATCH(E387,'[1]Bieu phi VCX'!$A$8:$A$33,0),0),0)</f>
        <v>0.0025</v>
      </c>
      <c r="AL387" s="22" t="n">
        <f aca="false">IF(X387="Y",IF(AB387&lt;120,IF(OR(E387='[1]Bieu phi VCX'!$A$24,E387='[1]Bieu phi VCX'!$A$25,E387='[1]Bieu phi VCX'!$A$27),0.2%,IF(OR(AND(OR(H387="SEDAN",H387="HATCHBACK"),J387&gt;[1]Parameters!$AB$2),AND(OR(H387="SEDAN",H387="HATCHBACK"),I387="GERMANY")),INDEX('[1]Bieu phi VCX'!$AF$8:$AF$33,MATCH(E387,'[1]Bieu phi VCX'!$A$8:$A$33,0),0),INDEX('[1]Bieu phi VCX'!$AG$8:$AG$33,MATCH(E387,'[1]Bieu phi VCX'!$A$8:$A$33,0),0))),INDEX('[1]Bieu phi VCX'!$AH$8:$AH$33,MATCH(E387,'[1]Bieu phi VCX'!$A$8:$A$33,0),0)),0)</f>
        <v>0.0005</v>
      </c>
      <c r="AM387" s="22" t="n">
        <f aca="false">IF(Y387="Y",IF(P387-O387&gt;[1]Parameters!$AC$2,1.5%*15/365,1.5%*(P387-O387)/365),0)</f>
        <v>0.000616438356164384</v>
      </c>
      <c r="AN387" s="24" t="n">
        <f aca="false">IF(Z387="Y",[1]Parameters!$AD$2,0)</f>
        <v>0.003</v>
      </c>
      <c r="AO387" s="25" t="n">
        <f aca="false">IF(P387&lt;=AA387,VLOOKUP(DATEDIF(O387,P387,"m"),[1]Parameters!$L$2:$M$6,2,1),(DATEDIF(O387,P387,"m")+1)/12)</f>
        <v>1</v>
      </c>
      <c r="AP387" s="26" t="n">
        <f aca="false">(AJ387*(SUM(AD387,AE387,AF387,AH387,AI387,AK387,AL387,AN387)*K387+AG387)+AM387*K387)*AO387</f>
        <v>34746575.3424658</v>
      </c>
      <c r="AQ387" s="27" t="s">
        <v>607</v>
      </c>
    </row>
    <row r="388" customFormat="false" ht="13.8" hidden="false" customHeight="false" outlineLevel="0" collapsed="false">
      <c r="A388" s="17"/>
      <c r="B388" s="17" t="s">
        <v>608</v>
      </c>
      <c r="C388" s="17" t="s">
        <v>522</v>
      </c>
      <c r="D388" s="17" t="s">
        <v>537</v>
      </c>
      <c r="E388" s="18" t="s">
        <v>641</v>
      </c>
      <c r="F388" s="19" t="n">
        <v>0</v>
      </c>
      <c r="G388" s="18" t="s">
        <v>602</v>
      </c>
      <c r="H388" s="18" t="s">
        <v>101</v>
      </c>
      <c r="I388" s="18" t="s">
        <v>604</v>
      </c>
      <c r="J388" s="19" t="n">
        <v>500000000</v>
      </c>
      <c r="K388" s="19" t="n">
        <v>400000000</v>
      </c>
      <c r="L388" s="0" t="n">
        <v>2017</v>
      </c>
      <c r="M388" s="20" t="n">
        <v>42736</v>
      </c>
      <c r="N388" s="20" t="n">
        <v>43831</v>
      </c>
      <c r="O388" s="20" t="n">
        <v>43831</v>
      </c>
      <c r="P388" s="20" t="n">
        <v>44196</v>
      </c>
      <c r="Q388" s="21" t="s">
        <v>605</v>
      </c>
      <c r="R388" s="21" t="s">
        <v>605</v>
      </c>
      <c r="S388" s="19" t="s">
        <v>606</v>
      </c>
      <c r="T388" s="21" t="s">
        <v>605</v>
      </c>
      <c r="U388" s="21" t="s">
        <v>605</v>
      </c>
      <c r="V388" s="21" t="s">
        <v>605</v>
      </c>
      <c r="W388" s="21" t="s">
        <v>605</v>
      </c>
      <c r="X388" s="21" t="s">
        <v>605</v>
      </c>
      <c r="Y388" s="21" t="s">
        <v>605</v>
      </c>
      <c r="Z388" s="21" t="s">
        <v>605</v>
      </c>
      <c r="AA388" s="20" t="n">
        <f aca="false">DATE(YEAR(O388)+1,MONTH(O388),DAY(O388))</f>
        <v>44197</v>
      </c>
      <c r="AB388" s="0" t="n">
        <f aca="false">IF(G388="Trong nước", DATEDIF(DATE(YEAR(M388),MONTH(M388),1),DATE(YEAR(N388),MONTH(N388),1),"m"), DATEDIF(DATE(L388,1,1),DATE(YEAR(N388),MONTH(N388),1),"m"))</f>
        <v>36</v>
      </c>
      <c r="AC388" s="0" t="str">
        <f aca="false">VLOOKUP(AB388,[1]Parameters!$A$2:$B$6,2,1)</f>
        <v>36-72</v>
      </c>
      <c r="AD388" s="22" t="n">
        <f aca="false">IF(J388&lt;=[1]Parameters!$Y$2,INDEX('[1]Bieu phi VCX'!$D$8:$N$33,MATCH(E388,'[1]Bieu phi VCX'!$A$8:$A$33,0),MATCH(AC388,'[1]Bieu phi VCX'!$D$7:$I$7,)),INDEX('[1]Bieu phi VCX'!$J$8:$O$33,MATCH(E388,'[1]Bieu phi VCX'!$A$8:$A$33,0),MATCH(AC388,'[1]Bieu phi VCX'!$J$7:$O$7,)))</f>
        <v>0.016</v>
      </c>
      <c r="AE388" s="22" t="n">
        <f aca="false">IF(Q388="Y",[1]Parameters!$Z$2,0)</f>
        <v>0.0005</v>
      </c>
      <c r="AF388" s="22" t="n">
        <f aca="false">IF(R388="Y", INDEX('[1]Bieu phi VCX'!$R$8:$W$33,MATCH(E388,'[1]Bieu phi VCX'!$A$8:$A$33,0),MATCH(AC388,'[1]Bieu phi VCX'!$R$7:$V$7,0)), 0)</f>
        <v>0.001</v>
      </c>
      <c r="AG388" s="19" t="n">
        <f aca="false">VLOOKUP(S388,[1]Parameters!$F$2:$G$5,2,0)</f>
        <v>0</v>
      </c>
      <c r="AH388" s="22" t="n">
        <f aca="false">IF(T388="Y", INDEX('[1]Bieu phi VCX'!$X$8:$AB$33,MATCH(E388,'[1]Bieu phi VCX'!$A$8:$A$33,0),MATCH(AC388,'[1]Bieu phi VCX'!$X$7:$AB$7,0)),0)</f>
        <v>0.0015</v>
      </c>
      <c r="AI388" s="23" t="n">
        <f aca="false">IF(U388="Y",INDEX('[1]Bieu phi VCX'!$AJ$8:$AL$33,MATCH(E388,'[1]Bieu phi VCX'!$A$8:$A$33,0),MATCH(VLOOKUP(F388,[1]Parameters!$I$2:$J$4,2),'[1]Bieu phi VCX'!$AJ$7:$AL$7,0))-AD388, 0)</f>
        <v>0.034</v>
      </c>
      <c r="AJ388" s="0" t="n">
        <f aca="false">IF(V388="Y",[1]Parameters!$AA$2,1)</f>
        <v>1.5</v>
      </c>
      <c r="AK388" s="22" t="n">
        <f aca="false">IF(W388="Y", INDEX('[1]Bieu phi VCX'!$AE$8:$AE$33,MATCH(E388,'[1]Bieu phi VCX'!$A$8:$A$33,0),0),0)</f>
        <v>0.0025</v>
      </c>
      <c r="AL388" s="22" t="n">
        <f aca="false">IF(X388="Y",IF(AB388&lt;120,IF(OR(E388='[1]Bieu phi VCX'!$A$24,E388='[1]Bieu phi VCX'!$A$25,E388='[1]Bieu phi VCX'!$A$27),0.2%,IF(OR(AND(OR(H388="SEDAN",H388="HATCHBACK"),J388&gt;[1]Parameters!$AB$2),AND(OR(H388="SEDAN",H388="HATCHBACK"),I388="GERMANY")),INDEX('[1]Bieu phi VCX'!$AF$8:$AF$33,MATCH(E388,'[1]Bieu phi VCX'!$A$8:$A$33,0),0),INDEX('[1]Bieu phi VCX'!$AG$8:$AG$33,MATCH(E388,'[1]Bieu phi VCX'!$A$8:$A$33,0),0))),INDEX('[1]Bieu phi VCX'!$AH$8:$AH$33,MATCH(E388,'[1]Bieu phi VCX'!$A$8:$A$33,0),0)),0)</f>
        <v>0.0005</v>
      </c>
      <c r="AM388" s="22" t="n">
        <f aca="false">IF(Y388="Y",IF(P388-O388&gt;[1]Parameters!$AC$2,1.5%*15/365,1.5%*(P388-O388)/365),0)</f>
        <v>0.000616438356164384</v>
      </c>
      <c r="AN388" s="24" t="n">
        <f aca="false">IF(Z388="Y",[1]Parameters!$AD$2,0)</f>
        <v>0.003</v>
      </c>
      <c r="AO388" s="25" t="n">
        <f aca="false">IF(P388&lt;=AA388,VLOOKUP(DATEDIF(O388,P388,"m"),[1]Parameters!$L$2:$M$6,2,1),(DATEDIF(O388,P388,"m")+1)/12)</f>
        <v>1</v>
      </c>
      <c r="AP388" s="26" t="n">
        <f aca="false">(AJ388*(SUM(AD388,AE388,AF388,AH388,AI388,AK388,AL388,AN388)*K388+AG388)+AM388*K388)*AO388</f>
        <v>35646575.3424658</v>
      </c>
      <c r="AQ388" s="27" t="s">
        <v>607</v>
      </c>
    </row>
    <row r="389" customFormat="false" ht="13.8" hidden="false" customHeight="false" outlineLevel="0" collapsed="false">
      <c r="A389" s="17"/>
      <c r="B389" s="17" t="s">
        <v>609</v>
      </c>
      <c r="C389" s="17" t="s">
        <v>522</v>
      </c>
      <c r="D389" s="17" t="s">
        <v>537</v>
      </c>
      <c r="E389" s="18" t="s">
        <v>641</v>
      </c>
      <c r="F389" s="19" t="n">
        <v>0</v>
      </c>
      <c r="G389" s="18" t="s">
        <v>602</v>
      </c>
      <c r="H389" s="18" t="s">
        <v>101</v>
      </c>
      <c r="I389" s="18" t="s">
        <v>604</v>
      </c>
      <c r="J389" s="19" t="n">
        <v>450000000</v>
      </c>
      <c r="K389" s="19" t="n">
        <v>400000000</v>
      </c>
      <c r="L389" s="0" t="n">
        <v>2014</v>
      </c>
      <c r="M389" s="20" t="n">
        <v>41640</v>
      </c>
      <c r="N389" s="20" t="n">
        <v>43831</v>
      </c>
      <c r="O389" s="20" t="n">
        <v>43831</v>
      </c>
      <c r="P389" s="20" t="n">
        <v>44196</v>
      </c>
      <c r="Q389" s="21" t="s">
        <v>605</v>
      </c>
      <c r="R389" s="21" t="s">
        <v>605</v>
      </c>
      <c r="S389" s="19" t="s">
        <v>606</v>
      </c>
      <c r="T389" s="21" t="s">
        <v>605</v>
      </c>
      <c r="U389" s="21" t="s">
        <v>605</v>
      </c>
      <c r="V389" s="21" t="s">
        <v>605</v>
      </c>
      <c r="W389" s="21" t="s">
        <v>605</v>
      </c>
      <c r="X389" s="21" t="s">
        <v>605</v>
      </c>
      <c r="Y389" s="21" t="s">
        <v>605</v>
      </c>
      <c r="Z389" s="21" t="s">
        <v>605</v>
      </c>
      <c r="AA389" s="20" t="n">
        <f aca="false">DATE(YEAR(O389)+1,MONTH(O389),DAY(O389))</f>
        <v>44197</v>
      </c>
      <c r="AB389" s="0" t="n">
        <f aca="false">IF(G389="Trong nước", DATEDIF(DATE(YEAR(M389),MONTH(M389),1),DATE(YEAR(N389),MONTH(N389),1),"m"), DATEDIF(DATE(L389,1,1),DATE(YEAR(N389),MONTH(N389),1),"m"))</f>
        <v>72</v>
      </c>
      <c r="AC389" s="0" t="str">
        <f aca="false">VLOOKUP(AB389,[1]Parameters!$A$2:$B$6,2,1)</f>
        <v>72-120</v>
      </c>
      <c r="AD389" s="22" t="n">
        <f aca="false">IF(J389&lt;=[1]Parameters!$Y$2,INDEX('[1]Bieu phi VCX'!$D$8:$N$33,MATCH(E389,'[1]Bieu phi VCX'!$A$8:$A$33,0),MATCH(AC389,'[1]Bieu phi VCX'!$D$7:$I$7,)),INDEX('[1]Bieu phi VCX'!$J$8:$O$33,MATCH(E389,'[1]Bieu phi VCX'!$A$8:$A$33,0),MATCH(AC389,'[1]Bieu phi VCX'!$J$7:$O$7,)))</f>
        <v>0.0175</v>
      </c>
      <c r="AE389" s="22" t="n">
        <f aca="false">IF(Q389="Y",[1]Parameters!$Z$2,0)</f>
        <v>0.0005</v>
      </c>
      <c r="AF389" s="22" t="n">
        <f aca="false">IF(R389="Y", INDEX('[1]Bieu phi VCX'!$R$8:$W$33,MATCH(E389,'[1]Bieu phi VCX'!$A$8:$A$33,0),MATCH(AC389,'[1]Bieu phi VCX'!$R$7:$V$7,0)), 0)</f>
        <v>0.002</v>
      </c>
      <c r="AG389" s="19" t="n">
        <f aca="false">VLOOKUP(S389,[1]Parameters!$F$2:$G$5,2,0)</f>
        <v>0</v>
      </c>
      <c r="AH389" s="22" t="n">
        <f aca="false">IF(T389="Y", INDEX('[1]Bieu phi VCX'!$X$8:$AB$33,MATCH(E389,'[1]Bieu phi VCX'!$A$8:$A$33,0),MATCH(AC389,'[1]Bieu phi VCX'!$X$7:$AB$7,0)),0)</f>
        <v>0.01</v>
      </c>
      <c r="AI389" s="23" t="n">
        <f aca="false">IF(U389="Y",INDEX('[1]Bieu phi VCX'!$AJ$8:$AL$33,MATCH(E389,'[1]Bieu phi VCX'!$A$8:$A$33,0),MATCH(VLOOKUP(F389,[1]Parameters!$I$2:$J$4,2),'[1]Bieu phi VCX'!$AJ$7:$AL$7,0))-AD389, 0)</f>
        <v>0.0325</v>
      </c>
      <c r="AJ389" s="0" t="n">
        <f aca="false">IF(V389="Y",[1]Parameters!$AA$2,1)</f>
        <v>1.5</v>
      </c>
      <c r="AK389" s="22" t="n">
        <f aca="false">IF(W389="Y", INDEX('[1]Bieu phi VCX'!$AE$8:$AE$33,MATCH(E389,'[1]Bieu phi VCX'!$A$8:$A$33,0),0),0)</f>
        <v>0.0025</v>
      </c>
      <c r="AL389" s="22" t="n">
        <f aca="false">IF(X389="Y",IF(AB389&lt;120,IF(OR(E389='[1]Bieu phi VCX'!$A$24,E389='[1]Bieu phi VCX'!$A$25,E389='[1]Bieu phi VCX'!$A$27),0.2%,IF(OR(AND(OR(H389="SEDAN",H389="HATCHBACK"),J389&gt;[1]Parameters!$AB$2),AND(OR(H389="SEDAN",H389="HATCHBACK"),I389="GERMANY")),INDEX('[1]Bieu phi VCX'!$AF$8:$AF$33,MATCH(E389,'[1]Bieu phi VCX'!$A$8:$A$33,0),0),INDEX('[1]Bieu phi VCX'!$AG$8:$AG$33,MATCH(E389,'[1]Bieu phi VCX'!$A$8:$A$33,0),0))),INDEX('[1]Bieu phi VCX'!$AH$8:$AH$33,MATCH(E389,'[1]Bieu phi VCX'!$A$8:$A$33,0),0)),0)</f>
        <v>0.0005</v>
      </c>
      <c r="AM389" s="22" t="n">
        <f aca="false">IF(Y389="Y",IF(P389-O389&gt;[1]Parameters!$AC$2,1.5%*15/365,1.5%*(P389-O389)/365),0)</f>
        <v>0.000616438356164384</v>
      </c>
      <c r="AN389" s="24" t="n">
        <f aca="false">IF(Z389="Y",[1]Parameters!$AD$2,0)</f>
        <v>0.003</v>
      </c>
      <c r="AO389" s="25" t="n">
        <f aca="false">IF(P389&lt;=AA389,VLOOKUP(DATEDIF(O389,P389,"m"),[1]Parameters!$L$2:$M$6,2,1),(DATEDIF(O389,P389,"m")+1)/12)</f>
        <v>1</v>
      </c>
      <c r="AP389" s="26" t="n">
        <f aca="false">(AJ389*(SUM(AD389,AE389,AF389,AH389,AI389,AK389,AL389,AN389)*K389+AG389)+AM389*K389)*AO389</f>
        <v>41346575.3424658</v>
      </c>
      <c r="AQ389" s="27" t="s">
        <v>607</v>
      </c>
    </row>
    <row r="390" customFormat="false" ht="13.8" hidden="false" customHeight="false" outlineLevel="0" collapsed="false">
      <c r="A390" s="17"/>
      <c r="B390" s="17" t="s">
        <v>610</v>
      </c>
      <c r="C390" s="17" t="s">
        <v>522</v>
      </c>
      <c r="D390" s="17" t="s">
        <v>537</v>
      </c>
      <c r="E390" s="18" t="s">
        <v>641</v>
      </c>
      <c r="F390" s="19" t="n">
        <v>0</v>
      </c>
      <c r="G390" s="18" t="s">
        <v>602</v>
      </c>
      <c r="H390" s="18" t="s">
        <v>101</v>
      </c>
      <c r="I390" s="18" t="s">
        <v>604</v>
      </c>
      <c r="J390" s="19" t="n">
        <v>600000000</v>
      </c>
      <c r="K390" s="19" t="n">
        <v>400000000</v>
      </c>
      <c r="L390" s="0" t="n">
        <v>2010</v>
      </c>
      <c r="M390" s="20" t="n">
        <v>40179</v>
      </c>
      <c r="N390" s="20" t="n">
        <v>43831</v>
      </c>
      <c r="O390" s="20" t="n">
        <v>43831</v>
      </c>
      <c r="P390" s="20" t="n">
        <v>44196</v>
      </c>
      <c r="Q390" s="21" t="s">
        <v>605</v>
      </c>
      <c r="R390" s="21" t="s">
        <v>605</v>
      </c>
      <c r="S390" s="19" t="s">
        <v>606</v>
      </c>
      <c r="T390" s="21" t="s">
        <v>605</v>
      </c>
      <c r="U390" s="21" t="s">
        <v>605</v>
      </c>
      <c r="V390" s="21" t="s">
        <v>605</v>
      </c>
      <c r="W390" s="21" t="s">
        <v>605</v>
      </c>
      <c r="X390" s="21" t="s">
        <v>605</v>
      </c>
      <c r="Y390" s="21" t="s">
        <v>605</v>
      </c>
      <c r="Z390" s="21" t="s">
        <v>605</v>
      </c>
      <c r="AA390" s="20" t="n">
        <f aca="false">DATE(YEAR(O390)+1,MONTH(O390),DAY(O390))</f>
        <v>44197</v>
      </c>
      <c r="AB390" s="0" t="n">
        <f aca="false">IF(G390="Trong nước", DATEDIF(DATE(YEAR(M390),MONTH(M390),1),DATE(YEAR(N390),MONTH(N390),1),"m"), DATEDIF(DATE(L390,1,1),DATE(YEAR(N390),MONTH(N390),1),"m"))</f>
        <v>120</v>
      </c>
      <c r="AC390" s="0" t="str">
        <f aca="false">VLOOKUP(AB390,[1]Parameters!$A$2:$B$6,2,1)</f>
        <v>&gt;=120</v>
      </c>
      <c r="AD390" s="22" t="n">
        <f aca="false">IF(J390&lt;=[1]Parameters!$Y$2,INDEX('[1]Bieu phi VCX'!$D$8:$N$33,MATCH(E390,'[1]Bieu phi VCX'!$A$8:$A$33,0),MATCH(AC390,'[1]Bieu phi VCX'!$D$7:$I$7,)),INDEX('[1]Bieu phi VCX'!$J$8:$O$33,MATCH(E390,'[1]Bieu phi VCX'!$A$8:$A$33,0),MATCH(AC390,'[1]Bieu phi VCX'!$J$7:$O$7,)))</f>
        <v>0.019</v>
      </c>
      <c r="AE390" s="22" t="n">
        <f aca="false">IF(Q390="Y",[1]Parameters!$Z$2,0)</f>
        <v>0.0005</v>
      </c>
      <c r="AF390" s="22" t="n">
        <f aca="false">IF(R390="Y", INDEX('[1]Bieu phi VCX'!$R$8:$W$33,MATCH(E390,'[1]Bieu phi VCX'!$A$8:$A$33,0),MATCH(AC390,'[1]Bieu phi VCX'!$R$7:$V$7,0)), 0)</f>
        <v>0.003</v>
      </c>
      <c r="AG390" s="19" t="n">
        <f aca="false">VLOOKUP(S390,[1]Parameters!$F$2:$G$5,2,0)</f>
        <v>0</v>
      </c>
      <c r="AH390" s="22" t="n">
        <f aca="false">IF(T390="Y", INDEX('[1]Bieu phi VCX'!$X$8:$AB$33,MATCH(E390,'[1]Bieu phi VCX'!$A$8:$A$33,0),MATCH(AC390,'[1]Bieu phi VCX'!$X$7:$AB$7,0)),0)</f>
        <v>0.01</v>
      </c>
      <c r="AI390" s="23" t="n">
        <f aca="false">IF(U390="Y",INDEX('[1]Bieu phi VCX'!$AJ$8:$AL$33,MATCH(E390,'[1]Bieu phi VCX'!$A$8:$A$33,0),MATCH(VLOOKUP(F390,[1]Parameters!$I$2:$J$4,2),'[1]Bieu phi VCX'!$AJ$7:$AL$7,0))-AD390, 0)</f>
        <v>0.031</v>
      </c>
      <c r="AJ390" s="0" t="n">
        <f aca="false">IF(V390="Y",[1]Parameters!$AA$2,1)</f>
        <v>1.5</v>
      </c>
      <c r="AK390" s="22" t="n">
        <f aca="false">IF(W390="Y", INDEX('[1]Bieu phi VCX'!$AE$8:$AE$33,MATCH(E390,'[1]Bieu phi VCX'!$A$8:$A$33,0),0),0)</f>
        <v>0.0025</v>
      </c>
      <c r="AL390" s="22" t="n">
        <f aca="false">IF(X390="Y",IF(AB390&lt;120,IF(OR(E390='[1]Bieu phi VCX'!$A$24,E390='[1]Bieu phi VCX'!$A$25,E390='[1]Bieu phi VCX'!$A$27),0.2%,IF(OR(AND(OR(H390="SEDAN",H390="HATCHBACK"),J390&gt;[1]Parameters!$AB$2),AND(OR(H390="SEDAN",H390="HATCHBACK"),I390="GERMANY")),INDEX('[1]Bieu phi VCX'!$AF$8:$AF$33,MATCH(E390,'[1]Bieu phi VCX'!$A$8:$A$33,0),0),INDEX('[1]Bieu phi VCX'!$AG$8:$AG$33,MATCH(E390,'[1]Bieu phi VCX'!$A$8:$A$33,0),0))),INDEX('[1]Bieu phi VCX'!$AH$8:$AH$33,MATCH(E390,'[1]Bieu phi VCX'!$A$8:$A$33,0),0)),0)</f>
        <v>0.0015</v>
      </c>
      <c r="AM390" s="22" t="n">
        <f aca="false">IF(Y390="Y",IF(P390-O390&gt;[1]Parameters!$AC$2,1.5%*15/365,1.5%*(P390-O390)/365),0)</f>
        <v>0.000616438356164384</v>
      </c>
      <c r="AN390" s="24" t="n">
        <f aca="false">IF(Z390="Y",[1]Parameters!$AD$2,0)</f>
        <v>0.003</v>
      </c>
      <c r="AO390" s="25" t="n">
        <f aca="false">IF(P390&lt;=AA390,VLOOKUP(DATEDIF(O390,P390,"m"),[1]Parameters!$L$2:$M$6,2,1),(DATEDIF(O390,P390,"m")+1)/12)</f>
        <v>1</v>
      </c>
      <c r="AP390" s="26" t="n">
        <f aca="false">(AJ390*(SUM(AD390,AE390,AF390,AH390,AI390,AK390,AL390,AN390)*K390+AG390)+AM390*K390)*AO390</f>
        <v>42546575.3424658</v>
      </c>
      <c r="AQ390" s="27" t="s">
        <v>607</v>
      </c>
    </row>
    <row r="391" customFormat="false" ht="13.8" hidden="false" customHeight="false" outlineLevel="0" collapsed="false">
      <c r="A391" s="17"/>
      <c r="B391" s="17" t="s">
        <v>611</v>
      </c>
      <c r="C391" s="17" t="s">
        <v>522</v>
      </c>
      <c r="D391" s="17" t="s">
        <v>537</v>
      </c>
      <c r="E391" s="18" t="s">
        <v>641</v>
      </c>
      <c r="F391" s="19" t="n">
        <v>0</v>
      </c>
      <c r="G391" s="18" t="s">
        <v>602</v>
      </c>
      <c r="H391" s="18" t="s">
        <v>101</v>
      </c>
      <c r="I391" s="18" t="s">
        <v>604</v>
      </c>
      <c r="J391" s="19" t="n">
        <v>600000000</v>
      </c>
      <c r="K391" s="19" t="n">
        <v>400000000</v>
      </c>
      <c r="L391" s="0" t="n">
        <v>2005</v>
      </c>
      <c r="M391" s="20" t="n">
        <v>38353</v>
      </c>
      <c r="N391" s="20" t="n">
        <v>43831</v>
      </c>
      <c r="O391" s="20" t="n">
        <v>43831</v>
      </c>
      <c r="P391" s="20" t="n">
        <v>44196</v>
      </c>
      <c r="Q391" s="21" t="s">
        <v>605</v>
      </c>
      <c r="R391" s="21" t="s">
        <v>605</v>
      </c>
      <c r="S391" s="19" t="n">
        <v>9000000</v>
      </c>
      <c r="T391" s="21" t="s">
        <v>605</v>
      </c>
      <c r="U391" s="21" t="s">
        <v>605</v>
      </c>
      <c r="V391" s="21" t="s">
        <v>605</v>
      </c>
      <c r="W391" s="21" t="s">
        <v>605</v>
      </c>
      <c r="X391" s="21" t="s">
        <v>605</v>
      </c>
      <c r="Y391" s="21" t="s">
        <v>605</v>
      </c>
      <c r="Z391" s="21" t="s">
        <v>605</v>
      </c>
      <c r="AA391" s="20" t="n">
        <f aca="false">DATE(YEAR(O391)+1,MONTH(O391),DAY(O391))</f>
        <v>44197</v>
      </c>
      <c r="AB391" s="0" t="n">
        <f aca="false">IF(G391="Trong nước", DATEDIF(DATE(YEAR(M391),MONTH(M391),1),DATE(YEAR(N391),MONTH(N391),1),"m"), DATEDIF(DATE(L391,1,1),DATE(YEAR(N391),MONTH(N391),1),"m"))</f>
        <v>180</v>
      </c>
      <c r="AC391" s="0" t="str">
        <f aca="false">VLOOKUP(AB391,[1]Parameters!$A$2:$B$7,2,1)</f>
        <v>&gt;=180</v>
      </c>
      <c r="AD391" s="22" t="n">
        <f aca="false">IF(J391&lt;=[1]Parameters!$Y$2,INDEX('[1]Bieu phi VCX'!$D$8:$N$33,MATCH(E391,'[1]Bieu phi VCX'!$A$8:$A$33,0),MATCH(AC391,'[1]Bieu phi VCX'!$D$7:$I$7,)),INDEX('[1]Bieu phi VCX'!$J$8:$O$33,MATCH(E391,'[1]Bieu phi VCX'!$A$8:$A$33,0),MATCH(AC391,'[1]Bieu phi VCX'!$J$7:$O$7,)))</f>
        <v>0.019</v>
      </c>
      <c r="AE391" s="22" t="n">
        <f aca="false">IF(Q391="Y",[1]Parameters!$Z$2,0)</f>
        <v>0.0005</v>
      </c>
      <c r="AF391" s="22" t="n">
        <f aca="false">IF(R391="Y", INDEX('[1]Bieu phi VCX'!$R$8:$W$33,MATCH(E391,'[1]Bieu phi VCX'!$A$8:$A$33,0),MATCH(AC391,'[1]Bieu phi VCX'!$R$7:$W$7,0)), 0)</f>
        <v>0.004</v>
      </c>
      <c r="AG391" s="19" t="n">
        <f aca="false">VLOOKUP(S391,[1]Parameters!$F$2:$G$5,2,0)</f>
        <v>1400000</v>
      </c>
      <c r="AH391" s="22" t="n">
        <f aca="false">IF(T391="Y", INDEX('[1]Bieu phi VCX'!$X$8:$AC$33,MATCH(E391,'[1]Bieu phi VCX'!$A$8:$A$33,0),MATCH(AC391,'[1]Bieu phi VCX'!$X$7:$AC$7,0)),0)</f>
        <v>0.011</v>
      </c>
      <c r="AI391" s="23" t="n">
        <f aca="false">IF(U391="Y",INDEX('[1]Bieu phi VCX'!$AJ$8:$AL$33,MATCH(E391,'[1]Bieu phi VCX'!$A$8:$A$33,0),MATCH(VLOOKUP(F391,[1]Parameters!$I$2:$J$4,2),'[1]Bieu phi VCX'!$AJ$7:$AL$7,0))-AD391, 0)</f>
        <v>0.031</v>
      </c>
      <c r="AJ391" s="0" t="n">
        <f aca="false">IF(V391="Y",[1]Parameters!$AA$2,1)</f>
        <v>1.5</v>
      </c>
      <c r="AK391" s="22" t="n">
        <f aca="false">IF(W391="Y", INDEX('[1]Bieu phi VCX'!$AE$8:$AE$33,MATCH(E391,'[1]Bieu phi VCX'!$A$8:$A$33,0),0),0)</f>
        <v>0.0025</v>
      </c>
      <c r="AL391" s="22" t="n">
        <f aca="false">IF(X391="Y",IF(AB391&lt;120,IF(OR(E391='[1]Bieu phi VCX'!$A$24,E391='[1]Bieu phi VCX'!$A$25,E391='[1]Bieu phi VCX'!$A$27),0.2%,IF(OR(AND(OR(H391="SEDAN",H391="HATCHBACK"),J391&gt;[1]Parameters!$AB$2),AND(OR(H391="SEDAN",H391="HATCHBACK"),I391="GERMANY")),INDEX('[1]Bieu phi VCX'!$AF$8:$AF$33,MATCH(E391,'[1]Bieu phi VCX'!$A$8:$A$33,0),0),INDEX('[1]Bieu phi VCX'!$AG$8:$AG$33,MATCH(E391,'[1]Bieu phi VCX'!$A$8:$A$33,0),0))),INDEX('[1]Bieu phi VCX'!$AH$8:$AH$33,MATCH(E391,'[1]Bieu phi VCX'!$A$8:$A$33,0),0)),0)</f>
        <v>0.0015</v>
      </c>
      <c r="AM391" s="22" t="n">
        <f aca="false">IF(Y391="Y",IF(P391-O391&gt;[1]Parameters!$AC$2,1.5%*15/365,1.5%*(P391-O391)/365),0)</f>
        <v>0.000616438356164384</v>
      </c>
      <c r="AN391" s="24" t="n">
        <f aca="false">IF(Z391="Y",[1]Parameters!$AD$2,0)</f>
        <v>0.003</v>
      </c>
      <c r="AO391" s="25" t="n">
        <f aca="false">IF(P391&lt;=AA391,VLOOKUP(DATEDIF(O391,P391,"m"),[1]Parameters!$L$2:$M$6,2,1),(DATEDIF(O391,P391,"m")+1)/12)</f>
        <v>1</v>
      </c>
      <c r="AP391" s="26" t="n">
        <f aca="false">(AJ391*(SUM(AD391,AE391,AF391,AH391,AI391,AK391,AL391,AN391)*K391+AG391)+AM391*K391)*AO391</f>
        <v>45846575.3424658</v>
      </c>
      <c r="AQ391" s="27" t="s">
        <v>607</v>
      </c>
    </row>
  </sheetData>
  <dataValidations count="9">
    <dataValidation allowBlank="true" operator="between" showDropDown="false" showErrorMessage="true" showInputMessage="true" sqref="E2:E391" type="none">
      <formula1>'Bieu phi VCX'!$A$8:$A$33</formula1>
      <formula2>0</formula2>
    </dataValidation>
    <dataValidation allowBlank="true" operator="equal" showDropDown="false" showErrorMessage="true" showInputMessage="false" sqref="G1:G1391" type="none">
      <formula1>0</formula1>
      <formula2>0</formula2>
    </dataValidation>
    <dataValidation allowBlank="true" operator="between" showDropDown="false" showErrorMessage="true" showInputMessage="true" sqref="H2:H391" type="list">
      <formula1>#ref!</formula1>
      <formula2>0</formula2>
    </dataValidation>
    <dataValidation allowBlank="true" operator="between" showDropDown="false" showErrorMessage="true" showInputMessage="true" sqref="I2:I391" type="list">
      <formula1>Parameters!$R$1:$R$8</formula1>
      <formula2>0</formula2>
    </dataValidation>
    <dataValidation allowBlank="true" operator="between" showDropDown="false" showErrorMessage="true" showInputMessage="true" sqref="Q2:R391 T2:Z5" type="list">
      <formula1>Parameters!$V$2:$V$3</formula1>
      <formula2>0</formula2>
    </dataValidation>
    <dataValidation allowBlank="true" operator="between" showDropDown="false" showErrorMessage="true" showInputMessage="true" sqref="S2 S6:S11 S16 S21:S26 S31 S36:S41 S46 S51:S56 S61 S66:S71 S76 S81:S86 S91 S96:S101 S106 S111:S116 S121 S126:S131 S136 S141:S146 S151 S156:S161 S166 S171:S176 S181 S186:S191 S196 S201 S206 S211 S216 S221 S226 S231 S236 S241 S246 S251 S256 S261 S266 S271 S276 S281 S286 S291 S296 S301 S306 S311 S316 S321 S326 S331 S336 S341 S346 S351 S356 S361 S366 S371 S376 S381 S386 S391" type="list">
      <formula1>Parameters!$W$2:$W$5</formula1>
      <formula2>0</formula2>
    </dataValidation>
    <dataValidation allowBlank="true" operator="between" showDropDown="false" showErrorMessage="true" showInputMessage="true" sqref="S3:S5 S12:S15 S17:S20 S27:S30 S32:S35 S42:S45 S47:S50 S57:S60 S62:S65 S72:S75 S77:S80 S87:S90 S92:S95 S102:S105 S107:S110 S117:S120 S122:S125 S132:S135 S137:S140 S147:S150 S152:S155 S162:S165 S167:S170 S177:S180 S182:S185 S192:S195 S197:S200 S202:S205 S207:S210 S212:S215 S217:S220 S222:S225 S227:S230 S232:S235 S237:S240 S242:S245 S247:S250 S252:S255 S257:S260 S262:S265 S267:S270 S272:S275 S277:S280 S282:S285 S287:S290 S292:S295 S297:S300 S302:S305 S307:S310 S312:S315 S317:S320 S322:S325 S327:S330 S332:S335 S337:S340 S342:S345 S347:S350 S352:S355 S357:S360 S362:S365 S367:S370 S372:S375 S377:S380 S382:S385 S387:S390" type="list">
      <formula1>Parameters!$W$2:$W$5</formula1>
      <formula2>0</formula2>
    </dataValidation>
    <dataValidation allowBlank="true" operator="between" showDropDown="false" showErrorMessage="true" showInputMessage="true" sqref="T6:Z391" type="list">
      <formula1>Parameters!$V$2:$V$3</formula1>
      <formula2>0</formula2>
    </dataValidation>
    <dataValidation allowBlank="true" operator="equal" showDropDown="false" showErrorMessage="true" showInputMessage="false" sqref="AQ2:AQ391" type="none">
      <formula1>Parameters!$U$2:$U$3</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8" activeCellId="0" sqref="C8"/>
    </sheetView>
  </sheetViews>
  <sheetFormatPr defaultColWidth="9.19140625" defaultRowHeight="13.8" zeroHeight="false" outlineLevelRow="0" outlineLevelCol="0"/>
  <cols>
    <col collapsed="false" customWidth="true" hidden="false" outlineLevel="0" max="1" min="1" style="47" width="29.18"/>
    <col collapsed="false" customWidth="true" hidden="false" outlineLevel="0" max="2" min="2" style="47" width="53.99"/>
    <col collapsed="false" customWidth="true" hidden="false" outlineLevel="0" max="3" min="3" style="47" width="11.18"/>
    <col collapsed="false" customWidth="true" hidden="false" outlineLevel="0" max="4" min="4" style="48" width="23.32"/>
    <col collapsed="false" customWidth="true" hidden="false" outlineLevel="0" max="5" min="5" style="48" width="22.36"/>
    <col collapsed="false" customWidth="true" hidden="false" outlineLevel="0" max="10" min="6" style="47" width="29.18"/>
    <col collapsed="false" customWidth="true" hidden="false" outlineLevel="0" max="11" min="11" style="49" width="34.73"/>
    <col collapsed="false" customWidth="true" hidden="false" outlineLevel="0" max="12" min="12" style="47" width="13.29"/>
    <col collapsed="false" customWidth="true" hidden="false" outlineLevel="0" max="13" min="13" style="47" width="12.37"/>
    <col collapsed="false" customWidth="false" hidden="false" outlineLevel="0" max="1024" min="14" style="47" width="9.18"/>
  </cols>
  <sheetData>
    <row r="1" s="54" customFormat="true" ht="24.05" hidden="false" customHeight="false" outlineLevel="0" collapsed="false">
      <c r="A1" s="50" t="s">
        <v>518</v>
      </c>
      <c r="B1" s="50" t="s">
        <v>527</v>
      </c>
      <c r="C1" s="1" t="s">
        <v>517</v>
      </c>
      <c r="D1" s="51" t="s">
        <v>29</v>
      </c>
      <c r="E1" s="51" t="s">
        <v>30</v>
      </c>
      <c r="F1" s="52" t="s">
        <v>642</v>
      </c>
      <c r="G1" s="52" t="s">
        <v>643</v>
      </c>
      <c r="H1" s="8" t="s">
        <v>570</v>
      </c>
      <c r="I1" s="8" t="s">
        <v>571</v>
      </c>
      <c r="J1" s="10" t="s">
        <v>644</v>
      </c>
      <c r="K1" s="53" t="s">
        <v>645</v>
      </c>
      <c r="L1" s="54" t="s">
        <v>646</v>
      </c>
      <c r="M1" s="54" t="s">
        <v>647</v>
      </c>
      <c r="N1" s="54" t="s">
        <v>648</v>
      </c>
    </row>
    <row r="2" customFormat="false" ht="13.8" hidden="false" customHeight="false" outlineLevel="0" collapsed="false">
      <c r="A2" s="55" t="s">
        <v>523</v>
      </c>
      <c r="B2" s="56" t="s">
        <v>550</v>
      </c>
      <c r="C2" s="57" t="s">
        <v>649</v>
      </c>
      <c r="D2" s="58" t="s">
        <v>649</v>
      </c>
      <c r="E2" s="58" t="s">
        <v>649</v>
      </c>
      <c r="F2" s="59" t="n">
        <v>10</v>
      </c>
      <c r="G2" s="59" t="n">
        <v>10</v>
      </c>
      <c r="H2" s="20" t="n">
        <v>43831</v>
      </c>
      <c r="I2" s="20" t="n">
        <v>44196</v>
      </c>
      <c r="J2" s="60" t="n">
        <f aca="false">_xlfn.DAYS(I2,H2)</f>
        <v>365</v>
      </c>
      <c r="K2" s="61" t="n">
        <v>0</v>
      </c>
      <c r="L2" s="47" t="s">
        <v>530</v>
      </c>
      <c r="M2" s="21" t="s">
        <v>650</v>
      </c>
      <c r="N2" s="47" t="s">
        <v>519</v>
      </c>
      <c r="O2" s="47" t="s">
        <v>440</v>
      </c>
    </row>
    <row r="3" customFormat="false" ht="13.8" hidden="false" customHeight="false" outlineLevel="0" collapsed="false">
      <c r="A3" s="55" t="s">
        <v>523</v>
      </c>
      <c r="B3" s="56" t="s">
        <v>552</v>
      </c>
      <c r="C3" s="57" t="s">
        <v>649</v>
      </c>
      <c r="D3" s="58" t="s">
        <v>649</v>
      </c>
      <c r="E3" s="58" t="s">
        <v>649</v>
      </c>
      <c r="F3" s="59" t="n">
        <v>10</v>
      </c>
      <c r="G3" s="59" t="n">
        <v>10</v>
      </c>
      <c r="H3" s="20" t="n">
        <v>43831</v>
      </c>
      <c r="I3" s="20" t="n">
        <v>44196</v>
      </c>
      <c r="J3" s="60" t="n">
        <f aca="false">_xlfn.DAYS(I3,H3)</f>
        <v>365</v>
      </c>
      <c r="K3" s="61" t="n">
        <v>0</v>
      </c>
      <c r="L3" s="47" t="s">
        <v>530</v>
      </c>
      <c r="M3" s="21" t="s">
        <v>650</v>
      </c>
      <c r="N3" s="47" t="s">
        <v>519</v>
      </c>
      <c r="O3" s="47" t="s">
        <v>440</v>
      </c>
    </row>
    <row r="4" customFormat="false" ht="13.8" hidden="false" customHeight="false" outlineLevel="0" collapsed="false">
      <c r="A4" s="55" t="s">
        <v>523</v>
      </c>
      <c r="B4" s="56" t="s">
        <v>556</v>
      </c>
      <c r="C4" s="57" t="s">
        <v>649</v>
      </c>
      <c r="D4" s="58" t="s">
        <v>649</v>
      </c>
      <c r="E4" s="62" t="s">
        <v>651</v>
      </c>
      <c r="F4" s="59" t="n">
        <v>10</v>
      </c>
      <c r="G4" s="59" t="n">
        <v>2</v>
      </c>
      <c r="H4" s="20" t="n">
        <v>43831</v>
      </c>
      <c r="I4" s="20" t="n">
        <v>44196</v>
      </c>
      <c r="J4" s="60" t="n">
        <f aca="false">_xlfn.DAYS(I4,H4)</f>
        <v>365</v>
      </c>
      <c r="K4" s="63" t="n">
        <v>938300</v>
      </c>
      <c r="L4" s="63" t="s">
        <v>652</v>
      </c>
      <c r="M4" s="21" t="s">
        <v>653</v>
      </c>
      <c r="N4" s="47" t="s">
        <v>654</v>
      </c>
      <c r="O4" s="47" t="s">
        <v>519</v>
      </c>
      <c r="P4" s="47" t="s">
        <v>440</v>
      </c>
    </row>
    <row r="5" customFormat="false" ht="13.8" hidden="false" customHeight="false" outlineLevel="0" collapsed="false">
      <c r="A5" s="55" t="s">
        <v>523</v>
      </c>
      <c r="B5" s="56" t="s">
        <v>556</v>
      </c>
      <c r="C5" s="57" t="s">
        <v>649</v>
      </c>
      <c r="D5" s="58" t="s">
        <v>649</v>
      </c>
      <c r="E5" s="62" t="s">
        <v>655</v>
      </c>
      <c r="F5" s="59" t="n">
        <v>10</v>
      </c>
      <c r="G5" s="59" t="n">
        <v>3</v>
      </c>
      <c r="H5" s="20" t="n">
        <v>43831</v>
      </c>
      <c r="I5" s="20" t="n">
        <v>44196</v>
      </c>
      <c r="J5" s="60" t="n">
        <f aca="false">_xlfn.DAYS(I5,H5)</f>
        <v>365</v>
      </c>
      <c r="K5" s="63" t="n">
        <v>1826000</v>
      </c>
      <c r="L5" s="63" t="s">
        <v>656</v>
      </c>
      <c r="M5" s="21" t="s">
        <v>653</v>
      </c>
      <c r="N5" s="47" t="s">
        <v>654</v>
      </c>
      <c r="O5" s="47" t="s">
        <v>519</v>
      </c>
      <c r="P5" s="47" t="s">
        <v>440</v>
      </c>
    </row>
    <row r="6" customFormat="false" ht="13.8" hidden="false" customHeight="false" outlineLevel="0" collapsed="false">
      <c r="A6" s="55" t="s">
        <v>523</v>
      </c>
      <c r="B6" s="56" t="s">
        <v>556</v>
      </c>
      <c r="C6" s="57" t="s">
        <v>649</v>
      </c>
      <c r="D6" s="58" t="s">
        <v>649</v>
      </c>
      <c r="E6" s="62" t="s">
        <v>657</v>
      </c>
      <c r="F6" s="59" t="n">
        <v>10</v>
      </c>
      <c r="G6" s="59" t="n">
        <v>9</v>
      </c>
      <c r="H6" s="20" t="n">
        <v>43831</v>
      </c>
      <c r="I6" s="20" t="n">
        <v>44196</v>
      </c>
      <c r="J6" s="60" t="n">
        <f aca="false">_xlfn.DAYS(I6,H6)</f>
        <v>365</v>
      </c>
      <c r="K6" s="63" t="n">
        <v>3020600</v>
      </c>
      <c r="L6" s="63" t="s">
        <v>658</v>
      </c>
      <c r="M6" s="21" t="s">
        <v>653</v>
      </c>
      <c r="N6" s="47" t="s">
        <v>654</v>
      </c>
      <c r="O6" s="47" t="s">
        <v>519</v>
      </c>
      <c r="P6" s="47" t="s">
        <v>440</v>
      </c>
    </row>
    <row r="7" customFormat="false" ht="13.8" hidden="false" customHeight="false" outlineLevel="0" collapsed="false">
      <c r="A7" s="55" t="s">
        <v>523</v>
      </c>
      <c r="B7" s="56" t="s">
        <v>556</v>
      </c>
      <c r="C7" s="57" t="s">
        <v>649</v>
      </c>
      <c r="D7" s="58" t="s">
        <v>649</v>
      </c>
      <c r="E7" s="62" t="s">
        <v>659</v>
      </c>
      <c r="F7" s="59" t="n">
        <v>10</v>
      </c>
      <c r="G7" s="59" t="n">
        <v>16</v>
      </c>
      <c r="H7" s="20" t="n">
        <v>43831</v>
      </c>
      <c r="I7" s="20" t="n">
        <v>44196</v>
      </c>
      <c r="J7" s="60" t="n">
        <f aca="false">_xlfn.DAYS(I7,H7)</f>
        <v>365</v>
      </c>
      <c r="K7" s="63" t="n">
        <v>3520000</v>
      </c>
      <c r="L7" s="63" t="s">
        <v>654</v>
      </c>
      <c r="M7" s="21" t="s">
        <v>650</v>
      </c>
      <c r="N7" s="47" t="s">
        <v>519</v>
      </c>
      <c r="O7" s="47" t="s">
        <v>440</v>
      </c>
    </row>
    <row r="8" customFormat="false" ht="24.05" hidden="false" customHeight="false" outlineLevel="0" collapsed="false">
      <c r="A8" s="55" t="s">
        <v>523</v>
      </c>
      <c r="B8" s="56" t="s">
        <v>547</v>
      </c>
      <c r="C8" s="57" t="s">
        <v>649</v>
      </c>
      <c r="D8" s="58" t="s">
        <v>649</v>
      </c>
      <c r="E8" s="58" t="n">
        <v>0</v>
      </c>
      <c r="F8" s="59" t="n">
        <v>10</v>
      </c>
      <c r="G8" s="59" t="n">
        <v>0</v>
      </c>
      <c r="H8" s="20" t="n">
        <v>43831</v>
      </c>
      <c r="I8" s="20" t="n">
        <v>44196</v>
      </c>
      <c r="J8" s="60" t="n">
        <f aca="false">_xlfn.DAYS(I8,H8)</f>
        <v>365</v>
      </c>
      <c r="K8" s="63" t="n">
        <v>576840</v>
      </c>
      <c r="L8" s="63" t="s">
        <v>660</v>
      </c>
      <c r="M8" s="21" t="s">
        <v>650</v>
      </c>
      <c r="N8" s="47" t="s">
        <v>519</v>
      </c>
      <c r="O8" s="47" t="s">
        <v>205</v>
      </c>
    </row>
    <row r="9" customFormat="false" ht="46.95" hidden="false" customHeight="false" outlineLevel="0" collapsed="false">
      <c r="A9" s="55" t="s">
        <v>523</v>
      </c>
      <c r="B9" s="56" t="s">
        <v>548</v>
      </c>
      <c r="C9" s="57" t="s">
        <v>649</v>
      </c>
      <c r="D9" s="58" t="s">
        <v>649</v>
      </c>
      <c r="E9" s="58" t="n">
        <v>0</v>
      </c>
      <c r="F9" s="59" t="n">
        <v>10</v>
      </c>
      <c r="G9" s="59" t="n">
        <v>0</v>
      </c>
      <c r="H9" s="20" t="n">
        <v>43831</v>
      </c>
      <c r="I9" s="20" t="n">
        <v>44196</v>
      </c>
      <c r="J9" s="60" t="n">
        <f aca="false">_xlfn.DAYS(I9,H9)</f>
        <v>365</v>
      </c>
      <c r="K9" s="63" t="n">
        <v>1231560</v>
      </c>
      <c r="L9" s="63" t="s">
        <v>661</v>
      </c>
      <c r="M9" s="21" t="s">
        <v>653</v>
      </c>
      <c r="N9" s="47" t="s">
        <v>530</v>
      </c>
      <c r="O9" s="47" t="s">
        <v>519</v>
      </c>
      <c r="P9" s="47" t="s">
        <v>211</v>
      </c>
    </row>
    <row r="10" customFormat="false" ht="13.8" hidden="false" customHeight="false" outlineLevel="0" collapsed="false">
      <c r="A10" s="55" t="s">
        <v>523</v>
      </c>
      <c r="B10" s="56" t="s">
        <v>553</v>
      </c>
      <c r="C10" s="57" t="s">
        <v>649</v>
      </c>
      <c r="D10" s="58" t="s">
        <v>649</v>
      </c>
      <c r="E10" s="62" t="s">
        <v>651</v>
      </c>
      <c r="F10" s="59" t="n">
        <v>10</v>
      </c>
      <c r="G10" s="59" t="n">
        <v>2</v>
      </c>
      <c r="H10" s="20" t="n">
        <v>43831</v>
      </c>
      <c r="I10" s="20" t="n">
        <v>44196</v>
      </c>
      <c r="J10" s="60" t="n">
        <f aca="false">_xlfn.DAYS(I10,H10)</f>
        <v>365</v>
      </c>
      <c r="K10" s="63" t="n">
        <v>1125960</v>
      </c>
      <c r="L10" s="63" t="s">
        <v>662</v>
      </c>
      <c r="M10" s="21" t="s">
        <v>653</v>
      </c>
      <c r="N10" s="47" t="s">
        <v>663</v>
      </c>
      <c r="O10" s="47" t="s">
        <v>519</v>
      </c>
      <c r="P10" s="47" t="s">
        <v>440</v>
      </c>
    </row>
    <row r="11" customFormat="false" ht="13.8" hidden="false" customHeight="false" outlineLevel="0" collapsed="false">
      <c r="A11" s="55" t="s">
        <v>523</v>
      </c>
      <c r="B11" s="56" t="s">
        <v>553</v>
      </c>
      <c r="C11" s="57" t="s">
        <v>649</v>
      </c>
      <c r="D11" s="58" t="s">
        <v>649</v>
      </c>
      <c r="E11" s="62" t="s">
        <v>655</v>
      </c>
      <c r="F11" s="59" t="n">
        <v>10</v>
      </c>
      <c r="G11" s="59" t="n">
        <v>8</v>
      </c>
      <c r="H11" s="20" t="n">
        <v>43831</v>
      </c>
      <c r="I11" s="20" t="n">
        <v>44196</v>
      </c>
      <c r="J11" s="60" t="n">
        <f aca="false">_xlfn.DAYS(I11,H11)</f>
        <v>365</v>
      </c>
      <c r="K11" s="63" t="n">
        <v>2191200</v>
      </c>
      <c r="L11" s="63" t="s">
        <v>664</v>
      </c>
      <c r="M11" s="21" t="s">
        <v>653</v>
      </c>
      <c r="N11" s="47" t="s">
        <v>663</v>
      </c>
      <c r="O11" s="47" t="s">
        <v>519</v>
      </c>
      <c r="P11" s="47" t="s">
        <v>440</v>
      </c>
    </row>
    <row r="12" customFormat="false" ht="13.8" hidden="false" customHeight="false" outlineLevel="0" collapsed="false">
      <c r="A12" s="55" t="s">
        <v>523</v>
      </c>
      <c r="B12" s="56" t="s">
        <v>553</v>
      </c>
      <c r="C12" s="57" t="s">
        <v>649</v>
      </c>
      <c r="D12" s="58" t="s">
        <v>649</v>
      </c>
      <c r="E12" s="62" t="s">
        <v>657</v>
      </c>
      <c r="F12" s="59" t="n">
        <v>10</v>
      </c>
      <c r="G12" s="59" t="n">
        <v>15</v>
      </c>
      <c r="H12" s="20" t="n">
        <v>43831</v>
      </c>
      <c r="I12" s="20" t="n">
        <v>44196</v>
      </c>
      <c r="J12" s="60" t="n">
        <f aca="false">_xlfn.DAYS(I12,H12)</f>
        <v>365</v>
      </c>
      <c r="K12" s="63" t="n">
        <v>3624720</v>
      </c>
      <c r="L12" s="63" t="s">
        <v>663</v>
      </c>
      <c r="M12" s="21" t="s">
        <v>650</v>
      </c>
      <c r="N12" s="47" t="s">
        <v>519</v>
      </c>
      <c r="O12" s="47" t="s">
        <v>440</v>
      </c>
    </row>
    <row r="13" customFormat="false" ht="13.8" hidden="false" customHeight="false" outlineLevel="0" collapsed="false">
      <c r="A13" s="55" t="s">
        <v>523</v>
      </c>
      <c r="B13" s="56" t="s">
        <v>553</v>
      </c>
      <c r="C13" s="57" t="s">
        <v>649</v>
      </c>
      <c r="D13" s="58" t="s">
        <v>649</v>
      </c>
      <c r="E13" s="62" t="s">
        <v>659</v>
      </c>
      <c r="F13" s="59" t="n">
        <v>10</v>
      </c>
      <c r="G13" s="59" t="n">
        <v>16</v>
      </c>
      <c r="H13" s="20" t="n">
        <v>43831</v>
      </c>
      <c r="I13" s="20" t="n">
        <v>44196</v>
      </c>
      <c r="J13" s="60" t="n">
        <f aca="false">_xlfn.DAYS(I13,H13)</f>
        <v>365</v>
      </c>
      <c r="K13" s="63" t="n">
        <v>4224000</v>
      </c>
      <c r="L13" s="63" t="s">
        <v>665</v>
      </c>
      <c r="M13" s="21" t="s">
        <v>653</v>
      </c>
      <c r="N13" s="47" t="s">
        <v>663</v>
      </c>
      <c r="O13" s="47" t="s">
        <v>519</v>
      </c>
      <c r="P13" s="47" t="s">
        <v>440</v>
      </c>
    </row>
    <row r="14" customFormat="false" ht="13.8" hidden="false" customHeight="false" outlineLevel="0" collapsed="false">
      <c r="A14" s="55" t="s">
        <v>523</v>
      </c>
      <c r="B14" s="56" t="s">
        <v>555</v>
      </c>
      <c r="C14" s="57" t="s">
        <v>649</v>
      </c>
      <c r="D14" s="58" t="s">
        <v>649</v>
      </c>
      <c r="E14" s="62" t="s">
        <v>651</v>
      </c>
      <c r="F14" s="59" t="n">
        <v>10</v>
      </c>
      <c r="G14" s="59" t="n">
        <v>1</v>
      </c>
      <c r="H14" s="20" t="n">
        <v>43831</v>
      </c>
      <c r="I14" s="20" t="n">
        <v>44196</v>
      </c>
      <c r="J14" s="60" t="n">
        <f aca="false">_xlfn.DAYS(I14,H14)</f>
        <v>365</v>
      </c>
      <c r="K14" s="63" t="n">
        <v>938300</v>
      </c>
      <c r="L14" s="63" t="s">
        <v>652</v>
      </c>
      <c r="M14" s="21" t="s">
        <v>653</v>
      </c>
      <c r="N14" s="47" t="s">
        <v>658</v>
      </c>
      <c r="O14" s="47" t="s">
        <v>519</v>
      </c>
      <c r="P14" s="47" t="s">
        <v>440</v>
      </c>
    </row>
    <row r="15" customFormat="false" ht="13.8" hidden="false" customHeight="false" outlineLevel="0" collapsed="false">
      <c r="A15" s="55" t="s">
        <v>523</v>
      </c>
      <c r="B15" s="56" t="s">
        <v>555</v>
      </c>
      <c r="C15" s="57" t="s">
        <v>649</v>
      </c>
      <c r="D15" s="58" t="s">
        <v>649</v>
      </c>
      <c r="E15" s="62" t="s">
        <v>655</v>
      </c>
      <c r="F15" s="59" t="n">
        <v>10</v>
      </c>
      <c r="G15" s="59" t="n">
        <v>6</v>
      </c>
      <c r="H15" s="20" t="n">
        <v>43831</v>
      </c>
      <c r="I15" s="20" t="n">
        <v>44196</v>
      </c>
      <c r="J15" s="60" t="n">
        <f aca="false">_xlfn.DAYS(I15,H15)</f>
        <v>365</v>
      </c>
      <c r="K15" s="63" t="n">
        <v>1826000</v>
      </c>
      <c r="L15" s="63" t="s">
        <v>656</v>
      </c>
      <c r="M15" s="21" t="s">
        <v>653</v>
      </c>
      <c r="N15" s="47" t="s">
        <v>658</v>
      </c>
      <c r="O15" s="47" t="s">
        <v>519</v>
      </c>
      <c r="P15" s="47" t="s">
        <v>440</v>
      </c>
    </row>
    <row r="16" customFormat="false" ht="13.8" hidden="false" customHeight="false" outlineLevel="0" collapsed="false">
      <c r="A16" s="55" t="s">
        <v>523</v>
      </c>
      <c r="B16" s="56" t="s">
        <v>555</v>
      </c>
      <c r="C16" s="57" t="s">
        <v>649</v>
      </c>
      <c r="D16" s="58" t="s">
        <v>649</v>
      </c>
      <c r="E16" s="62" t="s">
        <v>657</v>
      </c>
      <c r="F16" s="59" t="n">
        <v>10</v>
      </c>
      <c r="G16" s="59" t="n">
        <v>12</v>
      </c>
      <c r="H16" s="20" t="n">
        <v>43831</v>
      </c>
      <c r="I16" s="20" t="n">
        <v>44196</v>
      </c>
      <c r="J16" s="60" t="n">
        <f aca="false">_xlfn.DAYS(I16,H16)</f>
        <v>365</v>
      </c>
      <c r="K16" s="63" t="n">
        <v>3020600</v>
      </c>
      <c r="L16" s="63" t="s">
        <v>658</v>
      </c>
      <c r="M16" s="21" t="s">
        <v>650</v>
      </c>
      <c r="N16" s="47" t="s">
        <v>519</v>
      </c>
      <c r="O16" s="47" t="s">
        <v>440</v>
      </c>
    </row>
    <row r="17" customFormat="false" ht="13.8" hidden="false" customHeight="false" outlineLevel="0" collapsed="false">
      <c r="A17" s="55" t="s">
        <v>523</v>
      </c>
      <c r="B17" s="56" t="s">
        <v>555</v>
      </c>
      <c r="C17" s="57" t="s">
        <v>649</v>
      </c>
      <c r="D17" s="58" t="s">
        <v>649</v>
      </c>
      <c r="E17" s="62" t="s">
        <v>659</v>
      </c>
      <c r="F17" s="59" t="n">
        <v>10</v>
      </c>
      <c r="G17" s="59" t="n">
        <v>16</v>
      </c>
      <c r="H17" s="20" t="n">
        <v>43831</v>
      </c>
      <c r="I17" s="20" t="n">
        <v>44196</v>
      </c>
      <c r="J17" s="60" t="n">
        <f aca="false">_xlfn.DAYS(I17,H17)</f>
        <v>365</v>
      </c>
      <c r="K17" s="63" t="n">
        <v>3520000</v>
      </c>
      <c r="L17" s="63" t="s">
        <v>654</v>
      </c>
      <c r="M17" s="21" t="s">
        <v>650</v>
      </c>
      <c r="N17" s="47" t="s">
        <v>519</v>
      </c>
      <c r="O17" s="47" t="s">
        <v>440</v>
      </c>
    </row>
    <row r="18" customFormat="false" ht="13.8" hidden="false" customHeight="false" outlineLevel="0" collapsed="false">
      <c r="A18" s="55" t="s">
        <v>523</v>
      </c>
      <c r="B18" s="56" t="s">
        <v>554</v>
      </c>
      <c r="C18" s="57" t="s">
        <v>649</v>
      </c>
      <c r="D18" s="58" t="s">
        <v>649</v>
      </c>
      <c r="E18" s="58" t="s">
        <v>649</v>
      </c>
      <c r="F18" s="59" t="n">
        <v>10</v>
      </c>
      <c r="G18" s="59" t="n">
        <v>10</v>
      </c>
      <c r="H18" s="20" t="n">
        <v>43831</v>
      </c>
      <c r="I18" s="20" t="n">
        <v>44196</v>
      </c>
      <c r="J18" s="60" t="n">
        <f aca="false">_xlfn.DAYS(I18,H18)</f>
        <v>365</v>
      </c>
      <c r="K18" s="63" t="n">
        <v>5280000</v>
      </c>
      <c r="L18" s="63" t="s">
        <v>666</v>
      </c>
      <c r="M18" s="21" t="s">
        <v>650</v>
      </c>
      <c r="N18" s="47" t="s">
        <v>519</v>
      </c>
      <c r="O18" s="47" t="s">
        <v>440</v>
      </c>
    </row>
    <row r="19" customFormat="false" ht="24.05" hidden="false" customHeight="false" outlineLevel="0" collapsed="false">
      <c r="A19" s="55" t="s">
        <v>523</v>
      </c>
      <c r="B19" s="56" t="s">
        <v>531</v>
      </c>
      <c r="C19" s="57" t="s">
        <v>649</v>
      </c>
      <c r="D19" s="58" t="s">
        <v>649</v>
      </c>
      <c r="E19" s="62" t="s">
        <v>651</v>
      </c>
      <c r="F19" s="59" t="n">
        <v>10</v>
      </c>
      <c r="G19" s="59" t="n">
        <v>1</v>
      </c>
      <c r="H19" s="20" t="n">
        <v>43831</v>
      </c>
      <c r="I19" s="20" t="n">
        <v>44196</v>
      </c>
      <c r="J19" s="60" t="n">
        <f aca="false">_xlfn.DAYS(I19,H19)</f>
        <v>365</v>
      </c>
      <c r="K19" s="63" t="n">
        <v>938300</v>
      </c>
      <c r="L19" s="63" t="s">
        <v>652</v>
      </c>
      <c r="M19" s="21" t="s">
        <v>653</v>
      </c>
      <c r="N19" s="47" t="s">
        <v>660</v>
      </c>
      <c r="O19" s="47" t="s">
        <v>519</v>
      </c>
      <c r="P19" s="47" t="s">
        <v>205</v>
      </c>
    </row>
    <row r="20" customFormat="false" ht="24.05" hidden="false" customHeight="false" outlineLevel="0" collapsed="false">
      <c r="A20" s="55" t="s">
        <v>523</v>
      </c>
      <c r="B20" s="56" t="s">
        <v>531</v>
      </c>
      <c r="C20" s="57" t="s">
        <v>649</v>
      </c>
      <c r="D20" s="58" t="s">
        <v>649</v>
      </c>
      <c r="E20" s="62" t="s">
        <v>655</v>
      </c>
      <c r="F20" s="59" t="n">
        <v>10</v>
      </c>
      <c r="G20" s="59" t="n">
        <v>6</v>
      </c>
      <c r="H20" s="20" t="n">
        <v>43831</v>
      </c>
      <c r="I20" s="20" t="n">
        <v>44196</v>
      </c>
      <c r="J20" s="60" t="n">
        <f aca="false">_xlfn.DAYS(I20,H20)</f>
        <v>365</v>
      </c>
      <c r="K20" s="63" t="n">
        <v>1826000</v>
      </c>
      <c r="L20" s="63" t="s">
        <v>656</v>
      </c>
      <c r="M20" s="21" t="s">
        <v>653</v>
      </c>
      <c r="N20" s="47" t="s">
        <v>530</v>
      </c>
      <c r="O20" s="47" t="s">
        <v>519</v>
      </c>
      <c r="P20" s="47" t="s">
        <v>205</v>
      </c>
    </row>
    <row r="21" customFormat="false" ht="24.05" hidden="false" customHeight="false" outlineLevel="0" collapsed="false">
      <c r="A21" s="55" t="s">
        <v>523</v>
      </c>
      <c r="B21" s="56" t="s">
        <v>531</v>
      </c>
      <c r="C21" s="57" t="s">
        <v>649</v>
      </c>
      <c r="D21" s="58" t="s">
        <v>649</v>
      </c>
      <c r="E21" s="62" t="s">
        <v>657</v>
      </c>
      <c r="F21" s="59" t="n">
        <v>10</v>
      </c>
      <c r="G21" s="59" t="n">
        <v>12</v>
      </c>
      <c r="H21" s="20" t="n">
        <v>43831</v>
      </c>
      <c r="I21" s="20" t="n">
        <v>44196</v>
      </c>
      <c r="J21" s="60" t="n">
        <f aca="false">_xlfn.DAYS(I21,H21)</f>
        <v>365</v>
      </c>
      <c r="K21" s="63" t="n">
        <v>3020600</v>
      </c>
      <c r="L21" s="63" t="s">
        <v>658</v>
      </c>
      <c r="M21" s="21" t="s">
        <v>653</v>
      </c>
      <c r="N21" s="47" t="s">
        <v>530</v>
      </c>
      <c r="O21" s="47" t="s">
        <v>519</v>
      </c>
      <c r="P21" s="47" t="s">
        <v>205</v>
      </c>
    </row>
    <row r="22" customFormat="false" ht="24.05" hidden="false" customHeight="false" outlineLevel="0" collapsed="false">
      <c r="A22" s="55" t="s">
        <v>523</v>
      </c>
      <c r="B22" s="56" t="s">
        <v>531</v>
      </c>
      <c r="C22" s="57" t="s">
        <v>649</v>
      </c>
      <c r="D22" s="58" t="s">
        <v>649</v>
      </c>
      <c r="E22" s="62" t="s">
        <v>659</v>
      </c>
      <c r="F22" s="59" t="n">
        <v>10</v>
      </c>
      <c r="G22" s="59" t="n">
        <v>16</v>
      </c>
      <c r="H22" s="20" t="n">
        <v>43831</v>
      </c>
      <c r="I22" s="20" t="n">
        <v>44196</v>
      </c>
      <c r="J22" s="60" t="n">
        <f aca="false">_xlfn.DAYS(I22,H22)</f>
        <v>365</v>
      </c>
      <c r="K22" s="63" t="n">
        <v>3520000</v>
      </c>
      <c r="L22" s="63" t="s">
        <v>654</v>
      </c>
      <c r="M22" s="21" t="s">
        <v>653</v>
      </c>
      <c r="N22" s="47" t="s">
        <v>530</v>
      </c>
      <c r="O22" s="47" t="s">
        <v>519</v>
      </c>
      <c r="P22" s="47" t="s">
        <v>205</v>
      </c>
    </row>
    <row r="23" customFormat="false" ht="24.05" hidden="false" customHeight="false" outlineLevel="0" collapsed="false">
      <c r="A23" s="55" t="s">
        <v>523</v>
      </c>
      <c r="B23" s="64" t="s">
        <v>536</v>
      </c>
      <c r="C23" s="58" t="s">
        <v>649</v>
      </c>
      <c r="D23" s="58" t="s">
        <v>649</v>
      </c>
      <c r="E23" s="62" t="s">
        <v>651</v>
      </c>
      <c r="F23" s="59" t="n">
        <v>5</v>
      </c>
      <c r="G23" s="59" t="n">
        <v>0</v>
      </c>
      <c r="H23" s="20" t="n">
        <v>43831</v>
      </c>
      <c r="I23" s="20" t="n">
        <v>44196</v>
      </c>
      <c r="J23" s="60" t="n">
        <f aca="false">_xlfn.DAYS(I23,H23)</f>
        <v>365</v>
      </c>
      <c r="K23" s="63" t="n">
        <v>480700</v>
      </c>
      <c r="L23" s="63" t="s">
        <v>667</v>
      </c>
      <c r="M23" s="21" t="s">
        <v>653</v>
      </c>
      <c r="N23" s="47" t="s">
        <v>530</v>
      </c>
      <c r="O23" s="47" t="s">
        <v>519</v>
      </c>
      <c r="P23" s="47" t="s">
        <v>205</v>
      </c>
    </row>
    <row r="24" s="71" customFormat="true" ht="13.8" hidden="false" customHeight="false" outlineLevel="0" collapsed="false">
      <c r="A24" s="65" t="s">
        <v>523</v>
      </c>
      <c r="B24" s="66" t="s">
        <v>536</v>
      </c>
      <c r="C24" s="67" t="s">
        <v>649</v>
      </c>
      <c r="D24" s="67" t="s">
        <v>649</v>
      </c>
      <c r="E24" s="68" t="s">
        <v>655</v>
      </c>
      <c r="F24" s="67" t="n">
        <v>6</v>
      </c>
      <c r="G24" s="67" t="n">
        <v>0</v>
      </c>
      <c r="H24" s="42" t="n">
        <v>43831</v>
      </c>
      <c r="I24" s="42" t="n">
        <v>44196</v>
      </c>
      <c r="J24" s="69" t="n">
        <f aca="false">_xlfn.DAYS(I24,H24)</f>
        <v>365</v>
      </c>
      <c r="K24" s="70" t="n">
        <v>873400</v>
      </c>
      <c r="L24" s="70" t="n">
        <f aca="false">IF(J24&lt;=30,K24/12,J24*K24/365)</f>
        <v>873400</v>
      </c>
      <c r="M24" s="43" t="s">
        <v>607</v>
      </c>
    </row>
    <row r="25" s="71" customFormat="true" ht="13.8" hidden="false" customHeight="false" outlineLevel="0" collapsed="false">
      <c r="A25" s="65" t="s">
        <v>523</v>
      </c>
      <c r="B25" s="66" t="s">
        <v>536</v>
      </c>
      <c r="C25" s="67" t="s">
        <v>649</v>
      </c>
      <c r="D25" s="67" t="s">
        <v>649</v>
      </c>
      <c r="E25" s="68" t="s">
        <v>657</v>
      </c>
      <c r="F25" s="67" t="n">
        <v>12</v>
      </c>
      <c r="G25" s="67" t="n">
        <v>0</v>
      </c>
      <c r="H25" s="42" t="n">
        <v>43831</v>
      </c>
      <c r="I25" s="42" t="n">
        <v>44196</v>
      </c>
      <c r="J25" s="69" t="n">
        <f aca="false">_xlfn.DAYS(I25,H25)</f>
        <v>365</v>
      </c>
      <c r="K25" s="70" t="n">
        <v>1397000</v>
      </c>
      <c r="L25" s="70" t="n">
        <f aca="false">IF(J25&lt;=30,K25/12,J25*K25/365)</f>
        <v>1397000</v>
      </c>
      <c r="M25" s="43" t="s">
        <v>607</v>
      </c>
    </row>
    <row r="26" s="71" customFormat="true" ht="13.8" hidden="false" customHeight="false" outlineLevel="0" collapsed="false">
      <c r="A26" s="65" t="s">
        <v>523</v>
      </c>
      <c r="B26" s="66" t="s">
        <v>536</v>
      </c>
      <c r="C26" s="67" t="s">
        <v>649</v>
      </c>
      <c r="D26" s="67" t="s">
        <v>649</v>
      </c>
      <c r="E26" s="68" t="s">
        <v>659</v>
      </c>
      <c r="F26" s="67" t="n">
        <v>25</v>
      </c>
      <c r="G26" s="67" t="n">
        <v>0</v>
      </c>
      <c r="H26" s="42" t="n">
        <v>43831</v>
      </c>
      <c r="I26" s="42" t="n">
        <v>44196</v>
      </c>
      <c r="J26" s="69" t="n">
        <f aca="false">_xlfn.DAYS(I26,H26)</f>
        <v>365</v>
      </c>
      <c r="K26" s="70" t="n">
        <v>2007500</v>
      </c>
      <c r="L26" s="70" t="n">
        <f aca="false">IF(J26&lt;=30,K26/12,J26*K26/365)</f>
        <v>2007500</v>
      </c>
      <c r="M26" s="43" t="s">
        <v>607</v>
      </c>
    </row>
    <row r="27" customFormat="false" ht="24.05" hidden="false" customHeight="false" outlineLevel="0" collapsed="false">
      <c r="A27" s="55" t="s">
        <v>523</v>
      </c>
      <c r="B27" s="64" t="s">
        <v>537</v>
      </c>
      <c r="C27" s="58" t="s">
        <v>649</v>
      </c>
      <c r="D27" s="58" t="s">
        <v>649</v>
      </c>
      <c r="E27" s="62" t="s">
        <v>651</v>
      </c>
      <c r="F27" s="1" t="n">
        <v>10</v>
      </c>
      <c r="G27" s="59" t="n">
        <v>2</v>
      </c>
      <c r="H27" s="20" t="n">
        <v>43831</v>
      </c>
      <c r="I27" s="20" t="n">
        <v>44196</v>
      </c>
      <c r="J27" s="60" t="n">
        <f aca="false">_xlfn.DAYS(I27,H27)</f>
        <v>365</v>
      </c>
      <c r="K27" s="63" t="n">
        <v>938300</v>
      </c>
      <c r="L27" s="63" t="s">
        <v>652</v>
      </c>
      <c r="M27" s="21" t="s">
        <v>653</v>
      </c>
      <c r="N27" s="47" t="s">
        <v>530</v>
      </c>
      <c r="O27" s="47" t="s">
        <v>521</v>
      </c>
      <c r="P27" s="47" t="s">
        <v>205</v>
      </c>
    </row>
    <row r="28" customFormat="false" ht="13.8" hidden="false" customHeight="false" outlineLevel="0" collapsed="false">
      <c r="A28" s="55" t="s">
        <v>523</v>
      </c>
      <c r="B28" s="64" t="s">
        <v>537</v>
      </c>
      <c r="C28" s="58" t="s">
        <v>649</v>
      </c>
      <c r="D28" s="58" t="s">
        <v>649</v>
      </c>
      <c r="E28" s="62" t="s">
        <v>655</v>
      </c>
      <c r="F28" s="68" t="n">
        <v>10</v>
      </c>
      <c r="G28" s="59" t="n">
        <v>9</v>
      </c>
      <c r="H28" s="20" t="n">
        <v>43831</v>
      </c>
      <c r="I28" s="20" t="n">
        <v>44196</v>
      </c>
      <c r="J28" s="60" t="n">
        <f aca="false">_xlfn.DAYS(I28,H28)</f>
        <v>365</v>
      </c>
      <c r="K28" s="63" t="n">
        <v>1826000</v>
      </c>
      <c r="L28" s="63" t="n">
        <f aca="false">IF(J28&lt;=30,K28/12,J28*K28/365)</f>
        <v>1826000</v>
      </c>
      <c r="M28" s="21" t="s">
        <v>607</v>
      </c>
    </row>
    <row r="29" customFormat="false" ht="24.05" hidden="false" customHeight="false" outlineLevel="0" collapsed="false">
      <c r="A29" s="55" t="s">
        <v>523</v>
      </c>
      <c r="B29" s="64" t="s">
        <v>537</v>
      </c>
      <c r="C29" s="58" t="s">
        <v>649</v>
      </c>
      <c r="D29" s="58" t="s">
        <v>649</v>
      </c>
      <c r="E29" s="62" t="s">
        <v>657</v>
      </c>
      <c r="F29" s="68" t="n">
        <v>10</v>
      </c>
      <c r="G29" s="59" t="n">
        <v>15</v>
      </c>
      <c r="H29" s="20" t="n">
        <v>43831</v>
      </c>
      <c r="I29" s="20" t="n">
        <v>44196</v>
      </c>
      <c r="J29" s="60" t="n">
        <f aca="false">_xlfn.DAYS(I29,H29)</f>
        <v>365</v>
      </c>
      <c r="K29" s="63" t="n">
        <v>3020600</v>
      </c>
      <c r="L29" s="63" t="s">
        <v>658</v>
      </c>
      <c r="M29" s="21" t="s">
        <v>653</v>
      </c>
      <c r="N29" s="47" t="s">
        <v>530</v>
      </c>
      <c r="O29" s="47" t="s">
        <v>521</v>
      </c>
      <c r="P29" s="47" t="s">
        <v>205</v>
      </c>
    </row>
    <row r="30" customFormat="false" ht="24.05" hidden="false" customHeight="false" outlineLevel="0" collapsed="false">
      <c r="A30" s="55" t="s">
        <v>523</v>
      </c>
      <c r="B30" s="64" t="s">
        <v>537</v>
      </c>
      <c r="C30" s="58" t="s">
        <v>649</v>
      </c>
      <c r="D30" s="58" t="s">
        <v>649</v>
      </c>
      <c r="E30" s="62" t="s">
        <v>659</v>
      </c>
      <c r="F30" s="1" t="n">
        <v>10</v>
      </c>
      <c r="G30" s="1" t="n">
        <v>16</v>
      </c>
      <c r="H30" s="20" t="n">
        <v>43831</v>
      </c>
      <c r="I30" s="20" t="n">
        <v>44196</v>
      </c>
      <c r="J30" s="60" t="n">
        <f aca="false">_xlfn.DAYS(I30,H30)</f>
        <v>365</v>
      </c>
      <c r="K30" s="63" t="n">
        <v>3520000</v>
      </c>
      <c r="L30" s="63" t="s">
        <v>654</v>
      </c>
      <c r="M30" s="21" t="s">
        <v>653</v>
      </c>
      <c r="N30" s="47" t="s">
        <v>530</v>
      </c>
      <c r="O30" s="47" t="s">
        <v>521</v>
      </c>
      <c r="P30" s="47" t="s">
        <v>205</v>
      </c>
    </row>
    <row r="31" customFormat="false" ht="46.95" hidden="false" customHeight="false" outlineLevel="0" collapsed="false">
      <c r="A31" s="72" t="s">
        <v>520</v>
      </c>
      <c r="B31" s="73" t="s">
        <v>538</v>
      </c>
      <c r="C31" s="74" t="s">
        <v>521</v>
      </c>
      <c r="D31" s="75" t="s">
        <v>668</v>
      </c>
      <c r="E31" s="58" t="n">
        <v>0</v>
      </c>
      <c r="F31" s="76" t="n">
        <v>5</v>
      </c>
      <c r="G31" s="76" t="n">
        <v>0</v>
      </c>
      <c r="H31" s="20" t="n">
        <v>43831</v>
      </c>
      <c r="I31" s="20" t="n">
        <v>44196</v>
      </c>
      <c r="J31" s="60" t="n">
        <f aca="false">_xlfn.DAYS(I31,H31)</f>
        <v>365</v>
      </c>
      <c r="K31" s="77" t="n">
        <v>480700</v>
      </c>
      <c r="L31" s="63" t="s">
        <v>667</v>
      </c>
      <c r="M31" s="21" t="s">
        <v>653</v>
      </c>
      <c r="N31" s="47" t="s">
        <v>530</v>
      </c>
      <c r="O31" s="47" t="s">
        <v>521</v>
      </c>
      <c r="P31" s="47" t="s">
        <v>31</v>
      </c>
    </row>
    <row r="32" customFormat="false" ht="46.95" hidden="false" customHeight="false" outlineLevel="0" collapsed="false">
      <c r="A32" s="72" t="s">
        <v>520</v>
      </c>
      <c r="B32" s="73" t="s">
        <v>538</v>
      </c>
      <c r="C32" s="74" t="s">
        <v>521</v>
      </c>
      <c r="D32" s="75" t="s">
        <v>669</v>
      </c>
      <c r="E32" s="58" t="n">
        <v>0</v>
      </c>
      <c r="F32" s="76" t="n">
        <v>8</v>
      </c>
      <c r="G32" s="76" t="n">
        <v>0</v>
      </c>
      <c r="H32" s="20" t="n">
        <v>43831</v>
      </c>
      <c r="I32" s="20" t="n">
        <v>44196</v>
      </c>
      <c r="J32" s="60" t="n">
        <f aca="false">_xlfn.DAYS(I32,H32)</f>
        <v>365</v>
      </c>
      <c r="K32" s="77" t="n">
        <v>873400</v>
      </c>
      <c r="L32" s="63" t="s">
        <v>670</v>
      </c>
      <c r="M32" s="21" t="s">
        <v>650</v>
      </c>
      <c r="N32" s="47" t="s">
        <v>521</v>
      </c>
      <c r="O32" s="47" t="s">
        <v>31</v>
      </c>
    </row>
    <row r="33" customFormat="false" ht="24.05" hidden="false" customHeight="false" outlineLevel="0" collapsed="false">
      <c r="A33" s="72" t="s">
        <v>520</v>
      </c>
      <c r="B33" s="73" t="s">
        <v>532</v>
      </c>
      <c r="C33" s="74" t="s">
        <v>521</v>
      </c>
      <c r="D33" s="75" t="s">
        <v>671</v>
      </c>
      <c r="E33" s="58" t="n">
        <v>0</v>
      </c>
      <c r="F33" s="76" t="n">
        <v>11</v>
      </c>
      <c r="G33" s="76" t="n">
        <v>0</v>
      </c>
      <c r="H33" s="20" t="n">
        <v>43831</v>
      </c>
      <c r="I33" s="20" t="n">
        <v>44196</v>
      </c>
      <c r="J33" s="60" t="n">
        <f aca="false">_xlfn.DAYS(I33,H33)</f>
        <v>365</v>
      </c>
      <c r="K33" s="77" t="n">
        <v>873400</v>
      </c>
      <c r="L33" s="63" t="s">
        <v>670</v>
      </c>
      <c r="M33" s="21" t="s">
        <v>650</v>
      </c>
      <c r="N33" s="47" t="s">
        <v>521</v>
      </c>
      <c r="O33" s="47" t="s">
        <v>156</v>
      </c>
    </row>
    <row r="34" customFormat="false" ht="24.05" hidden="false" customHeight="false" outlineLevel="0" collapsed="false">
      <c r="A34" s="72" t="s">
        <v>520</v>
      </c>
      <c r="B34" s="73" t="s">
        <v>532</v>
      </c>
      <c r="C34" s="74" t="s">
        <v>521</v>
      </c>
      <c r="D34" s="75" t="s">
        <v>672</v>
      </c>
      <c r="E34" s="58" t="n">
        <v>0</v>
      </c>
      <c r="F34" s="76" t="n">
        <v>24</v>
      </c>
      <c r="G34" s="76" t="n">
        <v>0</v>
      </c>
      <c r="H34" s="20" t="n">
        <v>43831</v>
      </c>
      <c r="I34" s="20" t="n">
        <v>44196</v>
      </c>
      <c r="J34" s="60" t="n">
        <f aca="false">_xlfn.DAYS(I34,H34)</f>
        <v>365</v>
      </c>
      <c r="K34" s="77" t="n">
        <v>1397000</v>
      </c>
      <c r="L34" s="63" t="s">
        <v>673</v>
      </c>
      <c r="M34" s="21" t="s">
        <v>650</v>
      </c>
      <c r="N34" s="47" t="s">
        <v>521</v>
      </c>
      <c r="O34" s="47" t="s">
        <v>156</v>
      </c>
    </row>
    <row r="35" customFormat="false" ht="24.05" hidden="false" customHeight="false" outlineLevel="0" collapsed="false">
      <c r="A35" s="72" t="s">
        <v>520</v>
      </c>
      <c r="B35" s="73" t="s">
        <v>532</v>
      </c>
      <c r="C35" s="74" t="s">
        <v>521</v>
      </c>
      <c r="D35" s="75" t="s">
        <v>674</v>
      </c>
      <c r="E35" s="58" t="n">
        <v>0</v>
      </c>
      <c r="F35" s="76" t="n">
        <v>25</v>
      </c>
      <c r="G35" s="76" t="n">
        <v>0</v>
      </c>
      <c r="H35" s="20" t="n">
        <v>43831</v>
      </c>
      <c r="I35" s="20" t="n">
        <v>44196</v>
      </c>
      <c r="J35" s="60" t="n">
        <f aca="false">_xlfn.DAYS(I35,H35)</f>
        <v>365</v>
      </c>
      <c r="K35" s="77" t="n">
        <v>2007500</v>
      </c>
      <c r="L35" s="63" t="s">
        <v>675</v>
      </c>
      <c r="M35" s="21" t="s">
        <v>650</v>
      </c>
      <c r="N35" s="47" t="s">
        <v>521</v>
      </c>
      <c r="O35" s="47" t="s">
        <v>156</v>
      </c>
    </row>
    <row r="36" customFormat="false" ht="24.05" hidden="false" customHeight="false" outlineLevel="0" collapsed="false">
      <c r="A36" s="72" t="s">
        <v>520</v>
      </c>
      <c r="B36" s="73" t="s">
        <v>542</v>
      </c>
      <c r="C36" s="74" t="s">
        <v>649</v>
      </c>
      <c r="D36" s="75" t="s">
        <v>672</v>
      </c>
      <c r="E36" s="58" t="n">
        <v>0</v>
      </c>
      <c r="F36" s="76" t="n">
        <v>12</v>
      </c>
      <c r="G36" s="76" t="n">
        <v>0</v>
      </c>
      <c r="H36" s="20" t="n">
        <v>43831</v>
      </c>
      <c r="I36" s="20" t="n">
        <v>44196</v>
      </c>
      <c r="J36" s="60" t="n">
        <f aca="false">_xlfn.DAYS(I36,H36)</f>
        <v>365</v>
      </c>
      <c r="K36" s="77" t="n">
        <v>1397000</v>
      </c>
      <c r="L36" s="63" t="s">
        <v>673</v>
      </c>
      <c r="M36" s="21" t="s">
        <v>653</v>
      </c>
      <c r="N36" s="47" t="s">
        <v>530</v>
      </c>
      <c r="O36" s="47" t="s">
        <v>519</v>
      </c>
      <c r="P36" s="47" t="s">
        <v>156</v>
      </c>
    </row>
    <row r="37" customFormat="false" ht="24.05" hidden="false" customHeight="false" outlineLevel="0" collapsed="false">
      <c r="A37" s="72" t="s">
        <v>520</v>
      </c>
      <c r="B37" s="73" t="s">
        <v>542</v>
      </c>
      <c r="C37" s="74" t="s">
        <v>649</v>
      </c>
      <c r="D37" s="75" t="s">
        <v>674</v>
      </c>
      <c r="E37" s="58" t="n">
        <v>0</v>
      </c>
      <c r="F37" s="76" t="n">
        <v>25</v>
      </c>
      <c r="G37" s="76" t="n">
        <v>0</v>
      </c>
      <c r="H37" s="20" t="n">
        <v>43831</v>
      </c>
      <c r="I37" s="20" t="n">
        <v>44196</v>
      </c>
      <c r="J37" s="60" t="n">
        <f aca="false">_xlfn.DAYS(I37,H37)</f>
        <v>365</v>
      </c>
      <c r="K37" s="77" t="n">
        <v>2007500</v>
      </c>
      <c r="L37" s="63" t="s">
        <v>675</v>
      </c>
      <c r="M37" s="21" t="s">
        <v>653</v>
      </c>
      <c r="N37" s="47" t="s">
        <v>673</v>
      </c>
      <c r="O37" s="47" t="s">
        <v>519</v>
      </c>
      <c r="P37" s="47" t="s">
        <v>156</v>
      </c>
    </row>
    <row r="38" customFormat="false" ht="24.05" hidden="false" customHeight="false" outlineLevel="0" collapsed="false">
      <c r="A38" s="72" t="s">
        <v>520</v>
      </c>
      <c r="B38" s="73" t="s">
        <v>545</v>
      </c>
      <c r="C38" s="74" t="s">
        <v>519</v>
      </c>
      <c r="D38" s="58" t="n">
        <v>16</v>
      </c>
      <c r="E38" s="58" t="n">
        <v>0</v>
      </c>
      <c r="F38" s="76" t="n">
        <v>16</v>
      </c>
      <c r="G38" s="76" t="n">
        <v>0</v>
      </c>
      <c r="H38" s="20" t="n">
        <v>43831</v>
      </c>
      <c r="I38" s="20" t="n">
        <v>44196</v>
      </c>
      <c r="J38" s="60" t="n">
        <f aca="false">_xlfn.DAYS(I38,H38)</f>
        <v>365</v>
      </c>
      <c r="K38" s="77" t="n">
        <v>3359400</v>
      </c>
      <c r="L38" s="63" t="s">
        <v>676</v>
      </c>
      <c r="M38" s="21" t="s">
        <v>650</v>
      </c>
      <c r="N38" s="47" t="s">
        <v>519</v>
      </c>
      <c r="O38" s="47" t="s">
        <v>156</v>
      </c>
    </row>
    <row r="39" customFormat="false" ht="13.8" hidden="false" customHeight="false" outlineLevel="0" collapsed="false">
      <c r="A39" s="72" t="s">
        <v>520</v>
      </c>
      <c r="B39" s="73" t="s">
        <v>545</v>
      </c>
      <c r="C39" s="74" t="s">
        <v>519</v>
      </c>
      <c r="D39" s="58" t="n">
        <v>17</v>
      </c>
      <c r="E39" s="58" t="n">
        <v>0</v>
      </c>
      <c r="F39" s="76" t="n">
        <v>17</v>
      </c>
      <c r="G39" s="76" t="n">
        <v>0</v>
      </c>
      <c r="H39" s="20" t="n">
        <v>43831</v>
      </c>
      <c r="I39" s="20" t="n">
        <v>44196</v>
      </c>
      <c r="J39" s="60" t="n">
        <f aca="false">_xlfn.DAYS(I39,H39)</f>
        <v>365</v>
      </c>
      <c r="K39" s="77" t="n">
        <v>2989800</v>
      </c>
      <c r="L39" s="63" t="n">
        <f aca="false">IF(J39&lt;=30,K39/12,J39*K39/365)</f>
        <v>2989800</v>
      </c>
      <c r="M39" s="21" t="s">
        <v>607</v>
      </c>
    </row>
    <row r="40" customFormat="false" ht="13.8" hidden="false" customHeight="false" outlineLevel="0" collapsed="false">
      <c r="A40" s="72" t="s">
        <v>520</v>
      </c>
      <c r="B40" s="73" t="s">
        <v>545</v>
      </c>
      <c r="C40" s="74" t="s">
        <v>519</v>
      </c>
      <c r="D40" s="58" t="n">
        <v>18</v>
      </c>
      <c r="E40" s="58" t="n">
        <v>0</v>
      </c>
      <c r="F40" s="76" t="n">
        <v>18</v>
      </c>
      <c r="G40" s="76" t="n">
        <v>0</v>
      </c>
      <c r="H40" s="20" t="n">
        <v>43831</v>
      </c>
      <c r="I40" s="20" t="n">
        <v>44196</v>
      </c>
      <c r="J40" s="60" t="n">
        <f aca="false">_xlfn.DAYS(I40,H40)</f>
        <v>365</v>
      </c>
      <c r="K40" s="77" t="n">
        <v>3155900</v>
      </c>
      <c r="L40" s="63" t="n">
        <f aca="false">IF(J40&lt;=30,K40/12,J40*K40/365)</f>
        <v>3155900</v>
      </c>
      <c r="M40" s="21" t="s">
        <v>607</v>
      </c>
    </row>
    <row r="41" customFormat="false" ht="13.8" hidden="false" customHeight="false" outlineLevel="0" collapsed="false">
      <c r="A41" s="72" t="s">
        <v>520</v>
      </c>
      <c r="B41" s="73" t="s">
        <v>545</v>
      </c>
      <c r="C41" s="74" t="s">
        <v>519</v>
      </c>
      <c r="D41" s="58" t="n">
        <v>19</v>
      </c>
      <c r="E41" s="58" t="n">
        <v>0</v>
      </c>
      <c r="F41" s="76" t="n">
        <v>19</v>
      </c>
      <c r="G41" s="76" t="n">
        <v>0</v>
      </c>
      <c r="H41" s="20" t="n">
        <v>43831</v>
      </c>
      <c r="I41" s="20" t="n">
        <v>44196</v>
      </c>
      <c r="J41" s="60" t="n">
        <f aca="false">_xlfn.DAYS(I41,H41)</f>
        <v>365</v>
      </c>
      <c r="K41" s="77" t="n">
        <v>3345100</v>
      </c>
      <c r="L41" s="63" t="n">
        <f aca="false">IF(J41&lt;=30,K41/12,J41*K41/365)</f>
        <v>3345100</v>
      </c>
      <c r="M41" s="21" t="s">
        <v>607</v>
      </c>
    </row>
    <row r="42" customFormat="false" ht="13.8" hidden="false" customHeight="false" outlineLevel="0" collapsed="false">
      <c r="A42" s="72" t="s">
        <v>520</v>
      </c>
      <c r="B42" s="73" t="s">
        <v>545</v>
      </c>
      <c r="C42" s="74" t="s">
        <v>519</v>
      </c>
      <c r="D42" s="58" t="n">
        <v>20</v>
      </c>
      <c r="E42" s="58" t="n">
        <v>0</v>
      </c>
      <c r="F42" s="76" t="n">
        <v>20</v>
      </c>
      <c r="G42" s="76" t="n">
        <v>0</v>
      </c>
      <c r="H42" s="20" t="n">
        <v>43831</v>
      </c>
      <c r="I42" s="20" t="n">
        <v>44196</v>
      </c>
      <c r="J42" s="60" t="n">
        <f aca="false">_xlfn.DAYS(I42,H42)</f>
        <v>365</v>
      </c>
      <c r="K42" s="77" t="n">
        <v>3510100</v>
      </c>
      <c r="L42" s="63" t="n">
        <f aca="false">IF(J42&lt;=30,K42/12,J42*K42/365)</f>
        <v>3510100</v>
      </c>
      <c r="M42" s="21" t="s">
        <v>607</v>
      </c>
    </row>
    <row r="43" customFormat="false" ht="13.8" hidden="false" customHeight="false" outlineLevel="0" collapsed="false">
      <c r="A43" s="72" t="s">
        <v>520</v>
      </c>
      <c r="B43" s="73" t="s">
        <v>545</v>
      </c>
      <c r="C43" s="74" t="s">
        <v>519</v>
      </c>
      <c r="D43" s="58" t="n">
        <v>21</v>
      </c>
      <c r="E43" s="58" t="n">
        <v>0</v>
      </c>
      <c r="F43" s="76" t="n">
        <v>21</v>
      </c>
      <c r="G43" s="76" t="n">
        <v>0</v>
      </c>
      <c r="H43" s="20" t="n">
        <v>43831</v>
      </c>
      <c r="I43" s="20" t="n">
        <v>44196</v>
      </c>
      <c r="J43" s="60" t="n">
        <f aca="false">_xlfn.DAYS(I43,H43)</f>
        <v>365</v>
      </c>
      <c r="K43" s="77" t="n">
        <v>3700400</v>
      </c>
      <c r="L43" s="63" t="n">
        <f aca="false">IF(J43&lt;=30,K43/12,J43*K43/365)</f>
        <v>3700400</v>
      </c>
      <c r="M43" s="21" t="s">
        <v>607</v>
      </c>
    </row>
    <row r="44" customFormat="false" ht="13.8" hidden="false" customHeight="false" outlineLevel="0" collapsed="false">
      <c r="A44" s="72" t="s">
        <v>520</v>
      </c>
      <c r="B44" s="73" t="s">
        <v>545</v>
      </c>
      <c r="C44" s="74" t="s">
        <v>519</v>
      </c>
      <c r="D44" s="58" t="n">
        <v>22</v>
      </c>
      <c r="E44" s="58" t="n">
        <v>0</v>
      </c>
      <c r="F44" s="76" t="n">
        <v>22</v>
      </c>
      <c r="G44" s="76" t="n">
        <v>0</v>
      </c>
      <c r="H44" s="20" t="n">
        <v>43831</v>
      </c>
      <c r="I44" s="20" t="n">
        <v>44196</v>
      </c>
      <c r="J44" s="60" t="n">
        <f aca="false">_xlfn.DAYS(I44,H44)</f>
        <v>365</v>
      </c>
      <c r="K44" s="77" t="n">
        <v>3866500</v>
      </c>
      <c r="L44" s="63" t="n">
        <f aca="false">IF(J44&lt;=30,K44/12,J44*K44/365)</f>
        <v>3866500</v>
      </c>
      <c r="M44" s="21" t="s">
        <v>607</v>
      </c>
    </row>
    <row r="45" customFormat="false" ht="13.8" hidden="false" customHeight="false" outlineLevel="0" collapsed="false">
      <c r="A45" s="72" t="s">
        <v>520</v>
      </c>
      <c r="B45" s="73" t="s">
        <v>545</v>
      </c>
      <c r="C45" s="74" t="s">
        <v>519</v>
      </c>
      <c r="D45" s="58" t="n">
        <v>23</v>
      </c>
      <c r="E45" s="58" t="n">
        <v>0</v>
      </c>
      <c r="F45" s="76" t="n">
        <v>23</v>
      </c>
      <c r="G45" s="76" t="n">
        <v>0</v>
      </c>
      <c r="H45" s="20" t="n">
        <v>43831</v>
      </c>
      <c r="I45" s="20" t="n">
        <v>44196</v>
      </c>
      <c r="J45" s="60" t="n">
        <f aca="false">_xlfn.DAYS(I45,H45)</f>
        <v>365</v>
      </c>
      <c r="K45" s="77" t="n">
        <v>4056800</v>
      </c>
      <c r="L45" s="63" t="n">
        <f aca="false">IF(J45&lt;=30,K45/12,J45*K45/365)</f>
        <v>4056800</v>
      </c>
      <c r="M45" s="21" t="s">
        <v>607</v>
      </c>
    </row>
    <row r="46" customFormat="false" ht="13.8" hidden="false" customHeight="false" outlineLevel="0" collapsed="false">
      <c r="A46" s="72" t="s">
        <v>520</v>
      </c>
      <c r="B46" s="73" t="s">
        <v>545</v>
      </c>
      <c r="C46" s="74" t="s">
        <v>519</v>
      </c>
      <c r="D46" s="58" t="n">
        <v>24</v>
      </c>
      <c r="E46" s="58" t="n">
        <v>0</v>
      </c>
      <c r="F46" s="76" t="n">
        <v>24</v>
      </c>
      <c r="G46" s="76" t="n">
        <v>0</v>
      </c>
      <c r="H46" s="20" t="n">
        <v>43831</v>
      </c>
      <c r="I46" s="20" t="n">
        <v>44196</v>
      </c>
      <c r="J46" s="60" t="n">
        <f aca="false">_xlfn.DAYS(I46,H46)</f>
        <v>365</v>
      </c>
      <c r="K46" s="77" t="n">
        <v>5095200</v>
      </c>
      <c r="L46" s="63" t="n">
        <f aca="false">IF(J46&lt;=30,K46/12,J46*K46/365)</f>
        <v>5095200</v>
      </c>
      <c r="M46" s="21" t="s">
        <v>607</v>
      </c>
    </row>
    <row r="47" customFormat="false" ht="13.8" hidden="false" customHeight="false" outlineLevel="0" collapsed="false">
      <c r="A47" s="72" t="s">
        <v>520</v>
      </c>
      <c r="B47" s="73" t="s">
        <v>545</v>
      </c>
      <c r="C47" s="74" t="s">
        <v>519</v>
      </c>
      <c r="D47" s="58" t="n">
        <v>25</v>
      </c>
      <c r="E47" s="58" t="n">
        <v>0</v>
      </c>
      <c r="F47" s="76" t="n">
        <v>25</v>
      </c>
      <c r="G47" s="76" t="n">
        <v>0</v>
      </c>
      <c r="H47" s="20" t="n">
        <v>43831</v>
      </c>
      <c r="I47" s="20" t="n">
        <v>44196</v>
      </c>
      <c r="J47" s="60" t="n">
        <f aca="false">_xlfn.DAYS(I47,H47)</f>
        <v>365</v>
      </c>
      <c r="K47" s="77" t="n">
        <v>5294300</v>
      </c>
      <c r="L47" s="63" t="n">
        <f aca="false">IF(J47&lt;=30,K47/12,J47*K47/365)</f>
        <v>5294300</v>
      </c>
      <c r="M47" s="21" t="s">
        <v>607</v>
      </c>
    </row>
    <row r="48" customFormat="false" ht="24.05" hidden="false" customHeight="false" outlineLevel="0" collapsed="false">
      <c r="A48" s="72" t="s">
        <v>520</v>
      </c>
      <c r="B48" s="73" t="s">
        <v>545</v>
      </c>
      <c r="C48" s="74" t="s">
        <v>519</v>
      </c>
      <c r="D48" s="75" t="s">
        <v>677</v>
      </c>
      <c r="E48" s="58" t="n">
        <v>0</v>
      </c>
      <c r="F48" s="76" t="n">
        <v>26</v>
      </c>
      <c r="G48" s="76" t="n">
        <v>0</v>
      </c>
      <c r="H48" s="20" t="n">
        <v>43831</v>
      </c>
      <c r="I48" s="20" t="n">
        <v>44196</v>
      </c>
      <c r="J48" s="60" t="n">
        <f aca="false">_xlfn.DAYS(I48,H48)</f>
        <v>365</v>
      </c>
      <c r="K48" s="78" t="n">
        <f aca="false">4813000 + 30000 * (F48 - 25)</f>
        <v>4843000</v>
      </c>
      <c r="L48" s="63" t="s">
        <v>678</v>
      </c>
      <c r="M48" s="21" t="s">
        <v>653</v>
      </c>
      <c r="N48" s="47" t="s">
        <v>676</v>
      </c>
      <c r="O48" s="47" t="s">
        <v>519</v>
      </c>
      <c r="P48" s="47" t="s">
        <v>156</v>
      </c>
    </row>
    <row r="49" customFormat="false" ht="46.95" hidden="false" customHeight="false" outlineLevel="0" collapsed="false">
      <c r="A49" s="72" t="s">
        <v>520</v>
      </c>
      <c r="B49" s="73" t="s">
        <v>535</v>
      </c>
      <c r="C49" s="74" t="s">
        <v>519</v>
      </c>
      <c r="D49" s="75" t="s">
        <v>668</v>
      </c>
      <c r="E49" s="58" t="n">
        <v>0</v>
      </c>
      <c r="F49" s="76" t="n">
        <v>5</v>
      </c>
      <c r="G49" s="76" t="n">
        <v>0</v>
      </c>
      <c r="H49" s="20" t="n">
        <v>43831</v>
      </c>
      <c r="I49" s="20" t="n">
        <v>44196</v>
      </c>
      <c r="J49" s="60" t="n">
        <f aca="false">_xlfn.DAYS(I49,H49)</f>
        <v>365</v>
      </c>
      <c r="K49" s="77" t="n">
        <v>1413720</v>
      </c>
      <c r="L49" s="63" t="s">
        <v>679</v>
      </c>
      <c r="M49" s="21" t="s">
        <v>653</v>
      </c>
      <c r="N49" s="47" t="s">
        <v>680</v>
      </c>
      <c r="O49" s="47" t="s">
        <v>519</v>
      </c>
      <c r="P49" s="47" t="s">
        <v>31</v>
      </c>
    </row>
    <row r="50" customFormat="false" ht="13.8" hidden="false" customHeight="false" outlineLevel="0" collapsed="false">
      <c r="A50" s="72" t="s">
        <v>520</v>
      </c>
      <c r="B50" s="73" t="s">
        <v>535</v>
      </c>
      <c r="C50" s="74" t="s">
        <v>519</v>
      </c>
      <c r="D50" s="58" t="n">
        <v>6</v>
      </c>
      <c r="E50" s="58" t="n">
        <v>0</v>
      </c>
      <c r="F50" s="76" t="n">
        <v>6</v>
      </c>
      <c r="G50" s="76" t="n">
        <v>0</v>
      </c>
      <c r="H50" s="20" t="n">
        <v>43831</v>
      </c>
      <c r="I50" s="20" t="n">
        <v>44196</v>
      </c>
      <c r="J50" s="60" t="n">
        <f aca="false">_xlfn.DAYS(I50,H50)</f>
        <v>365</v>
      </c>
      <c r="K50" s="77" t="n">
        <v>1737230</v>
      </c>
      <c r="L50" s="63" t="n">
        <f aca="false">IF(J50&lt;=30,K50/12,J50*K50/365)</f>
        <v>1737230</v>
      </c>
      <c r="M50" s="21" t="s">
        <v>607</v>
      </c>
    </row>
    <row r="51" customFormat="false" ht="13.8" hidden="false" customHeight="false" outlineLevel="0" collapsed="false">
      <c r="A51" s="72" t="s">
        <v>520</v>
      </c>
      <c r="B51" s="73" t="s">
        <v>535</v>
      </c>
      <c r="C51" s="74" t="s">
        <v>519</v>
      </c>
      <c r="D51" s="58" t="n">
        <v>7</v>
      </c>
      <c r="E51" s="58" t="n">
        <v>0</v>
      </c>
      <c r="F51" s="76" t="n">
        <v>7</v>
      </c>
      <c r="G51" s="76" t="n">
        <v>0</v>
      </c>
      <c r="H51" s="20" t="n">
        <v>43831</v>
      </c>
      <c r="I51" s="20" t="n">
        <v>44196</v>
      </c>
      <c r="J51" s="60" t="n">
        <f aca="false">_xlfn.DAYS(I51,H51)</f>
        <v>365</v>
      </c>
      <c r="K51" s="77" t="n">
        <v>2019600</v>
      </c>
      <c r="L51" s="63" t="n">
        <f aca="false">IF(J51&lt;=30,K51/12,J51*K51/365)</f>
        <v>2019600</v>
      </c>
      <c r="M51" s="21" t="s">
        <v>607</v>
      </c>
    </row>
    <row r="52" customFormat="false" ht="46.95" hidden="false" customHeight="false" outlineLevel="0" collapsed="false">
      <c r="A52" s="72" t="s">
        <v>520</v>
      </c>
      <c r="B52" s="73" t="s">
        <v>535</v>
      </c>
      <c r="C52" s="74" t="s">
        <v>519</v>
      </c>
      <c r="D52" s="58" t="n">
        <v>8</v>
      </c>
      <c r="E52" s="58" t="n">
        <v>0</v>
      </c>
      <c r="F52" s="76" t="n">
        <v>8</v>
      </c>
      <c r="G52" s="76" t="n">
        <v>0</v>
      </c>
      <c r="H52" s="20" t="n">
        <v>43831</v>
      </c>
      <c r="I52" s="20" t="n">
        <v>44196</v>
      </c>
      <c r="J52" s="60" t="n">
        <f aca="false">_xlfn.DAYS(I52,H52)</f>
        <v>365</v>
      </c>
      <c r="K52" s="77" t="n">
        <v>2343110</v>
      </c>
      <c r="L52" s="63" t="s">
        <v>680</v>
      </c>
      <c r="M52" s="21" t="s">
        <v>650</v>
      </c>
      <c r="N52" s="47" t="s">
        <v>519</v>
      </c>
      <c r="O52" s="47" t="s">
        <v>31</v>
      </c>
    </row>
    <row r="53" customFormat="false" ht="46.95" hidden="false" customHeight="false" outlineLevel="0" collapsed="false">
      <c r="A53" s="72" t="s">
        <v>520</v>
      </c>
      <c r="B53" s="73" t="s">
        <v>534</v>
      </c>
      <c r="C53" s="74" t="s">
        <v>519</v>
      </c>
      <c r="D53" s="75" t="s">
        <v>668</v>
      </c>
      <c r="E53" s="58" t="n">
        <v>0</v>
      </c>
      <c r="F53" s="76" t="n">
        <v>5</v>
      </c>
      <c r="G53" s="76" t="n">
        <v>0</v>
      </c>
      <c r="H53" s="20" t="n">
        <v>43831</v>
      </c>
      <c r="I53" s="20" t="n">
        <v>44196</v>
      </c>
      <c r="J53" s="60" t="n">
        <f aca="false">_xlfn.DAYS(I53,H53)</f>
        <v>365</v>
      </c>
      <c r="K53" s="77" t="n">
        <v>831600</v>
      </c>
      <c r="L53" s="63" t="s">
        <v>681</v>
      </c>
      <c r="M53" s="21" t="s">
        <v>653</v>
      </c>
      <c r="N53" s="47" t="s">
        <v>682</v>
      </c>
      <c r="O53" s="47" t="s">
        <v>519</v>
      </c>
      <c r="P53" s="47" t="s">
        <v>31</v>
      </c>
    </row>
    <row r="54" customFormat="false" ht="13.8" hidden="false" customHeight="false" outlineLevel="0" collapsed="false">
      <c r="A54" s="72" t="s">
        <v>520</v>
      </c>
      <c r="B54" s="73" t="s">
        <v>534</v>
      </c>
      <c r="C54" s="74" t="s">
        <v>519</v>
      </c>
      <c r="D54" s="58" t="n">
        <v>6</v>
      </c>
      <c r="E54" s="58" t="n">
        <v>0</v>
      </c>
      <c r="F54" s="76" t="n">
        <v>6</v>
      </c>
      <c r="G54" s="76" t="n">
        <v>0</v>
      </c>
      <c r="H54" s="20" t="n">
        <v>43831</v>
      </c>
      <c r="I54" s="20" t="n">
        <v>44196</v>
      </c>
      <c r="J54" s="60" t="n">
        <f aca="false">_xlfn.DAYS(I54,H54)</f>
        <v>365</v>
      </c>
      <c r="K54" s="77" t="n">
        <v>1021900</v>
      </c>
      <c r="L54" s="63" t="n">
        <f aca="false">IF(J54&lt;=30,K54/12,J54*K54/365)</f>
        <v>1021900</v>
      </c>
      <c r="M54" s="21" t="s">
        <v>607</v>
      </c>
    </row>
    <row r="55" customFormat="false" ht="13.8" hidden="false" customHeight="false" outlineLevel="0" collapsed="false">
      <c r="A55" s="72" t="s">
        <v>520</v>
      </c>
      <c r="B55" s="73" t="s">
        <v>534</v>
      </c>
      <c r="C55" s="74" t="s">
        <v>519</v>
      </c>
      <c r="D55" s="58" t="n">
        <v>7</v>
      </c>
      <c r="E55" s="58" t="n">
        <v>0</v>
      </c>
      <c r="F55" s="76" t="n">
        <v>7</v>
      </c>
      <c r="G55" s="76" t="n">
        <v>0</v>
      </c>
      <c r="H55" s="20" t="n">
        <v>43831</v>
      </c>
      <c r="I55" s="20" t="n">
        <v>44196</v>
      </c>
      <c r="J55" s="60" t="n">
        <f aca="false">_xlfn.DAYS(I55,H55)</f>
        <v>365</v>
      </c>
      <c r="K55" s="77" t="n">
        <v>1188000</v>
      </c>
      <c r="L55" s="63" t="n">
        <f aca="false">IF(J55&lt;=30,K55/12,J55*K55/365)</f>
        <v>1188000</v>
      </c>
      <c r="M55" s="21" t="s">
        <v>607</v>
      </c>
    </row>
    <row r="56" customFormat="false" ht="46.95" hidden="false" customHeight="false" outlineLevel="0" collapsed="false">
      <c r="A56" s="72" t="s">
        <v>520</v>
      </c>
      <c r="B56" s="73" t="s">
        <v>534</v>
      </c>
      <c r="C56" s="74" t="s">
        <v>519</v>
      </c>
      <c r="D56" s="58" t="n">
        <v>8</v>
      </c>
      <c r="E56" s="58" t="n">
        <v>0</v>
      </c>
      <c r="F56" s="76" t="n">
        <v>8</v>
      </c>
      <c r="G56" s="76" t="n">
        <v>0</v>
      </c>
      <c r="H56" s="20" t="n">
        <v>43831</v>
      </c>
      <c r="I56" s="20" t="n">
        <v>44196</v>
      </c>
      <c r="J56" s="60" t="n">
        <f aca="false">_xlfn.DAYS(I56,H56)</f>
        <v>365</v>
      </c>
      <c r="K56" s="77" t="n">
        <v>1378300</v>
      </c>
      <c r="L56" s="63" t="s">
        <v>682</v>
      </c>
      <c r="M56" s="21" t="s">
        <v>650</v>
      </c>
      <c r="N56" s="47" t="s">
        <v>519</v>
      </c>
      <c r="O56" s="47" t="s">
        <v>31</v>
      </c>
    </row>
    <row r="57" customFormat="false" ht="46.95" hidden="false" customHeight="false" outlineLevel="0" collapsed="false">
      <c r="A57" s="72" t="s">
        <v>520</v>
      </c>
      <c r="B57" s="73" t="s">
        <v>528</v>
      </c>
      <c r="C57" s="74" t="s">
        <v>519</v>
      </c>
      <c r="D57" s="75" t="s">
        <v>668</v>
      </c>
      <c r="E57" s="58" t="n">
        <v>0</v>
      </c>
      <c r="F57" s="76" t="n">
        <v>5</v>
      </c>
      <c r="G57" s="76" t="n">
        <v>0</v>
      </c>
      <c r="H57" s="20" t="n">
        <v>43831</v>
      </c>
      <c r="I57" s="20" t="n">
        <v>44196</v>
      </c>
      <c r="J57" s="60" t="n">
        <f aca="false">_xlfn.DAYS(I57,H57)</f>
        <v>365</v>
      </c>
      <c r="K57" s="77" t="n">
        <v>831600</v>
      </c>
      <c r="L57" s="63" t="s">
        <v>681</v>
      </c>
      <c r="M57" s="21" t="s">
        <v>650</v>
      </c>
      <c r="N57" s="47" t="s">
        <v>519</v>
      </c>
      <c r="O57" s="47" t="s">
        <v>31</v>
      </c>
    </row>
    <row r="58" customFormat="false" ht="13.8" hidden="false" customHeight="false" outlineLevel="0" collapsed="false">
      <c r="A58" s="72" t="s">
        <v>520</v>
      </c>
      <c r="B58" s="73" t="s">
        <v>528</v>
      </c>
      <c r="C58" s="74" t="s">
        <v>519</v>
      </c>
      <c r="D58" s="58" t="n">
        <v>6</v>
      </c>
      <c r="E58" s="58" t="n">
        <v>0</v>
      </c>
      <c r="F58" s="76" t="n">
        <v>6</v>
      </c>
      <c r="G58" s="76" t="n">
        <v>0</v>
      </c>
      <c r="H58" s="20" t="n">
        <v>43831</v>
      </c>
      <c r="I58" s="20" t="n">
        <v>44196</v>
      </c>
      <c r="J58" s="60" t="n">
        <f aca="false">_xlfn.DAYS(I58,H58)</f>
        <v>365</v>
      </c>
      <c r="K58" s="77" t="n">
        <v>1021900</v>
      </c>
      <c r="L58" s="63" t="n">
        <f aca="false">IF(J58&lt;=30,K58/12,J58*K58/365)</f>
        <v>1021900</v>
      </c>
      <c r="M58" s="21" t="s">
        <v>607</v>
      </c>
    </row>
    <row r="59" customFormat="false" ht="13.8" hidden="false" customHeight="false" outlineLevel="0" collapsed="false">
      <c r="A59" s="72" t="s">
        <v>520</v>
      </c>
      <c r="B59" s="73" t="s">
        <v>528</v>
      </c>
      <c r="C59" s="74" t="s">
        <v>519</v>
      </c>
      <c r="D59" s="58" t="n">
        <v>7</v>
      </c>
      <c r="E59" s="58" t="n">
        <v>0</v>
      </c>
      <c r="F59" s="76" t="n">
        <v>7</v>
      </c>
      <c r="G59" s="76" t="n">
        <v>0</v>
      </c>
      <c r="H59" s="20" t="n">
        <v>43831</v>
      </c>
      <c r="I59" s="20" t="n">
        <v>44196</v>
      </c>
      <c r="J59" s="60" t="n">
        <f aca="false">_xlfn.DAYS(I59,H59)</f>
        <v>365</v>
      </c>
      <c r="K59" s="77" t="n">
        <v>1188000</v>
      </c>
      <c r="L59" s="63" t="n">
        <f aca="false">IF(J59&lt;=30,K59/12,J59*K59/365)</f>
        <v>1188000</v>
      </c>
      <c r="M59" s="21" t="s">
        <v>607</v>
      </c>
    </row>
    <row r="60" customFormat="false" ht="46.95" hidden="false" customHeight="false" outlineLevel="0" collapsed="false">
      <c r="A60" s="72" t="s">
        <v>520</v>
      </c>
      <c r="B60" s="73" t="s">
        <v>528</v>
      </c>
      <c r="C60" s="74" t="s">
        <v>519</v>
      </c>
      <c r="D60" s="58" t="n">
        <v>8</v>
      </c>
      <c r="E60" s="58" t="n">
        <v>0</v>
      </c>
      <c r="F60" s="76" t="n">
        <v>8</v>
      </c>
      <c r="G60" s="76" t="n">
        <v>0</v>
      </c>
      <c r="H60" s="20" t="n">
        <v>43831</v>
      </c>
      <c r="I60" s="20" t="n">
        <v>44196</v>
      </c>
      <c r="J60" s="60" t="n">
        <f aca="false">_xlfn.DAYS(I60,H60)</f>
        <v>365</v>
      </c>
      <c r="K60" s="77" t="n">
        <v>1378300</v>
      </c>
      <c r="L60" s="63" t="s">
        <v>682</v>
      </c>
      <c r="M60" s="21" t="s">
        <v>653</v>
      </c>
      <c r="N60" s="47" t="s">
        <v>681</v>
      </c>
      <c r="O60" s="47" t="s">
        <v>519</v>
      </c>
      <c r="P60" s="47" t="s">
        <v>31</v>
      </c>
    </row>
    <row r="61" customFormat="false" ht="46.95" hidden="false" customHeight="false" outlineLevel="0" collapsed="false">
      <c r="A61" s="72" t="s">
        <v>520</v>
      </c>
      <c r="B61" s="73" t="s">
        <v>533</v>
      </c>
      <c r="C61" s="74" t="s">
        <v>519</v>
      </c>
      <c r="D61" s="75" t="s">
        <v>668</v>
      </c>
      <c r="E61" s="58" t="n">
        <v>0</v>
      </c>
      <c r="F61" s="76" t="n">
        <v>5</v>
      </c>
      <c r="G61" s="76" t="n">
        <v>0</v>
      </c>
      <c r="H61" s="20" t="n">
        <v>43831</v>
      </c>
      <c r="I61" s="20" t="n">
        <v>44196</v>
      </c>
      <c r="J61" s="60" t="n">
        <f aca="false">_xlfn.DAYS(I61,H61)</f>
        <v>365</v>
      </c>
      <c r="K61" s="79" t="n">
        <v>831600</v>
      </c>
      <c r="L61" s="63" t="s">
        <v>681</v>
      </c>
      <c r="M61" s="21" t="s">
        <v>653</v>
      </c>
      <c r="N61" s="47" t="s">
        <v>530</v>
      </c>
      <c r="O61" s="47" t="s">
        <v>519</v>
      </c>
      <c r="P61" s="47" t="s">
        <v>31</v>
      </c>
    </row>
    <row r="62" customFormat="false" ht="13.8" hidden="false" customHeight="false" outlineLevel="0" collapsed="false">
      <c r="A62" s="72" t="s">
        <v>520</v>
      </c>
      <c r="B62" s="73" t="s">
        <v>533</v>
      </c>
      <c r="C62" s="74" t="s">
        <v>519</v>
      </c>
      <c r="D62" s="58" t="n">
        <v>6</v>
      </c>
      <c r="E62" s="58" t="n">
        <v>0</v>
      </c>
      <c r="F62" s="76" t="n">
        <v>6</v>
      </c>
      <c r="G62" s="76" t="n">
        <v>0</v>
      </c>
      <c r="H62" s="20" t="n">
        <v>43831</v>
      </c>
      <c r="I62" s="20" t="n">
        <v>44196</v>
      </c>
      <c r="J62" s="60" t="n">
        <f aca="false">_xlfn.DAYS(I62,H62)</f>
        <v>365</v>
      </c>
      <c r="K62" s="79" t="n">
        <v>1021900</v>
      </c>
      <c r="L62" s="63" t="n">
        <f aca="false">IF(J62&lt;=30,K62/12,J62*K62/365)</f>
        <v>1021900</v>
      </c>
      <c r="M62" s="21" t="s">
        <v>607</v>
      </c>
    </row>
    <row r="63" customFormat="false" ht="13.8" hidden="false" customHeight="false" outlineLevel="0" collapsed="false">
      <c r="A63" s="72" t="s">
        <v>520</v>
      </c>
      <c r="B63" s="73" t="s">
        <v>533</v>
      </c>
      <c r="C63" s="74" t="s">
        <v>519</v>
      </c>
      <c r="D63" s="58" t="n">
        <v>7</v>
      </c>
      <c r="E63" s="58" t="n">
        <v>0</v>
      </c>
      <c r="F63" s="76" t="n">
        <v>7</v>
      </c>
      <c r="G63" s="76" t="n">
        <v>0</v>
      </c>
      <c r="H63" s="20" t="n">
        <v>43831</v>
      </c>
      <c r="I63" s="20" t="n">
        <v>44196</v>
      </c>
      <c r="J63" s="60" t="n">
        <f aca="false">_xlfn.DAYS(I63,H63)</f>
        <v>365</v>
      </c>
      <c r="K63" s="79" t="n">
        <v>1188000</v>
      </c>
      <c r="L63" s="63" t="n">
        <f aca="false">IF(J63&lt;=30,K63/12,J63*K63/365)</f>
        <v>1188000</v>
      </c>
      <c r="M63" s="21" t="s">
        <v>607</v>
      </c>
    </row>
    <row r="64" customFormat="false" ht="46.95" hidden="false" customHeight="false" outlineLevel="0" collapsed="false">
      <c r="A64" s="72" t="s">
        <v>520</v>
      </c>
      <c r="B64" s="73" t="s">
        <v>533</v>
      </c>
      <c r="C64" s="74" t="s">
        <v>519</v>
      </c>
      <c r="D64" s="58" t="n">
        <v>8</v>
      </c>
      <c r="E64" s="58" t="n">
        <v>0</v>
      </c>
      <c r="F64" s="76" t="n">
        <v>8</v>
      </c>
      <c r="G64" s="76" t="n">
        <v>0</v>
      </c>
      <c r="H64" s="20" t="n">
        <v>43831</v>
      </c>
      <c r="I64" s="20" t="n">
        <v>44196</v>
      </c>
      <c r="J64" s="60" t="n">
        <f aca="false">_xlfn.DAYS(I64,H64)</f>
        <v>365</v>
      </c>
      <c r="K64" s="79" t="n">
        <v>1378300</v>
      </c>
      <c r="L64" s="63" t="s">
        <v>682</v>
      </c>
      <c r="M64" s="21" t="s">
        <v>650</v>
      </c>
      <c r="N64" s="47" t="s">
        <v>519</v>
      </c>
      <c r="O64" s="47" t="s">
        <v>31</v>
      </c>
    </row>
    <row r="65" customFormat="false" ht="24.05" hidden="false" customHeight="false" outlineLevel="0" collapsed="false">
      <c r="A65" s="72" t="s">
        <v>520</v>
      </c>
      <c r="B65" s="73" t="s">
        <v>544</v>
      </c>
      <c r="C65" s="74" t="s">
        <v>519</v>
      </c>
      <c r="D65" s="58" t="n">
        <v>9</v>
      </c>
      <c r="E65" s="58" t="n">
        <v>0</v>
      </c>
      <c r="F65" s="76" t="n">
        <v>9</v>
      </c>
      <c r="G65" s="76" t="n">
        <v>0</v>
      </c>
      <c r="H65" s="20" t="n">
        <v>43831</v>
      </c>
      <c r="I65" s="20" t="n">
        <v>44196</v>
      </c>
      <c r="J65" s="60" t="n">
        <f aca="false">_xlfn.DAYS(I65,H65)</f>
        <v>365</v>
      </c>
      <c r="K65" s="77" t="n">
        <v>1544400</v>
      </c>
      <c r="L65" s="63" t="s">
        <v>683</v>
      </c>
      <c r="M65" s="21" t="s">
        <v>650</v>
      </c>
      <c r="N65" s="47" t="s">
        <v>519</v>
      </c>
      <c r="O65" s="47" t="s">
        <v>202</v>
      </c>
    </row>
    <row r="66" customFormat="false" ht="13.8" hidden="false" customHeight="false" outlineLevel="0" collapsed="false">
      <c r="A66" s="72" t="s">
        <v>520</v>
      </c>
      <c r="B66" s="73" t="s">
        <v>544</v>
      </c>
      <c r="C66" s="74" t="s">
        <v>519</v>
      </c>
      <c r="D66" s="58" t="n">
        <v>10</v>
      </c>
      <c r="E66" s="58" t="n">
        <v>0</v>
      </c>
      <c r="F66" s="76" t="n">
        <v>10</v>
      </c>
      <c r="G66" s="76" t="n">
        <v>0</v>
      </c>
      <c r="H66" s="20" t="n">
        <v>43831</v>
      </c>
      <c r="I66" s="20" t="n">
        <v>44196</v>
      </c>
      <c r="J66" s="60" t="n">
        <f aca="false">_xlfn.DAYS(I66,H66)</f>
        <v>365</v>
      </c>
      <c r="K66" s="77" t="n">
        <v>1663200</v>
      </c>
      <c r="L66" s="63" t="n">
        <f aca="false">IF(J66&lt;=30,K66/12,J66*K66/365)</f>
        <v>1663200</v>
      </c>
      <c r="M66" s="21" t="s">
        <v>607</v>
      </c>
    </row>
    <row r="67" customFormat="false" ht="13.8" hidden="false" customHeight="false" outlineLevel="0" collapsed="false">
      <c r="A67" s="72" t="s">
        <v>520</v>
      </c>
      <c r="B67" s="73" t="s">
        <v>544</v>
      </c>
      <c r="C67" s="74" t="s">
        <v>519</v>
      </c>
      <c r="D67" s="58" t="n">
        <v>11</v>
      </c>
      <c r="E67" s="58" t="n">
        <v>0</v>
      </c>
      <c r="F67" s="76" t="n">
        <v>11</v>
      </c>
      <c r="G67" s="76" t="n">
        <v>0</v>
      </c>
      <c r="H67" s="20" t="n">
        <v>43831</v>
      </c>
      <c r="I67" s="20" t="n">
        <v>44196</v>
      </c>
      <c r="J67" s="60" t="n">
        <f aca="false">_xlfn.DAYS(I67,H67)</f>
        <v>365</v>
      </c>
      <c r="K67" s="77" t="n">
        <v>1821600</v>
      </c>
      <c r="L67" s="63" t="n">
        <f aca="false">IF(J67&lt;=30,K67/12,J67*K67/365)</f>
        <v>1821600</v>
      </c>
      <c r="M67" s="21" t="s">
        <v>607</v>
      </c>
    </row>
    <row r="68" customFormat="false" ht="13.8" hidden="false" customHeight="false" outlineLevel="0" collapsed="false">
      <c r="A68" s="72" t="s">
        <v>520</v>
      </c>
      <c r="B68" s="73" t="s">
        <v>544</v>
      </c>
      <c r="C68" s="74" t="s">
        <v>519</v>
      </c>
      <c r="D68" s="58" t="n">
        <v>12</v>
      </c>
      <c r="E68" s="58" t="n">
        <v>0</v>
      </c>
      <c r="F68" s="76" t="n">
        <v>12</v>
      </c>
      <c r="G68" s="76" t="n">
        <v>0</v>
      </c>
      <c r="H68" s="20" t="n">
        <v>43831</v>
      </c>
      <c r="I68" s="20" t="n">
        <v>44196</v>
      </c>
      <c r="J68" s="60" t="n">
        <f aca="false">_xlfn.DAYS(I68,H68)</f>
        <v>365</v>
      </c>
      <c r="K68" s="77" t="n">
        <v>2004200</v>
      </c>
      <c r="L68" s="63" t="n">
        <f aca="false">IF(J68&lt;=30,K68/12,J68*K68/365)</f>
        <v>2004200</v>
      </c>
      <c r="M68" s="21" t="s">
        <v>607</v>
      </c>
    </row>
    <row r="69" customFormat="false" ht="13.8" hidden="false" customHeight="false" outlineLevel="0" collapsed="false">
      <c r="A69" s="72" t="s">
        <v>520</v>
      </c>
      <c r="B69" s="73" t="s">
        <v>544</v>
      </c>
      <c r="C69" s="74" t="s">
        <v>519</v>
      </c>
      <c r="D69" s="58" t="n">
        <v>13</v>
      </c>
      <c r="E69" s="58" t="n">
        <v>0</v>
      </c>
      <c r="F69" s="76" t="n">
        <v>13</v>
      </c>
      <c r="G69" s="76" t="n">
        <v>0</v>
      </c>
      <c r="H69" s="20" t="n">
        <v>43831</v>
      </c>
      <c r="I69" s="20" t="n">
        <v>44196</v>
      </c>
      <c r="J69" s="60" t="n">
        <f aca="false">_xlfn.DAYS(I69,H69)</f>
        <v>365</v>
      </c>
      <c r="K69" s="77" t="n">
        <v>2253900</v>
      </c>
      <c r="L69" s="63" t="n">
        <f aca="false">IF(J69&lt;=30,K69/12,J69*K69/365)</f>
        <v>2253900</v>
      </c>
      <c r="M69" s="21" t="s">
        <v>607</v>
      </c>
    </row>
    <row r="70" customFormat="false" ht="13.8" hidden="false" customHeight="false" outlineLevel="0" collapsed="false">
      <c r="A70" s="72" t="s">
        <v>520</v>
      </c>
      <c r="B70" s="73" t="s">
        <v>544</v>
      </c>
      <c r="C70" s="74" t="s">
        <v>519</v>
      </c>
      <c r="D70" s="58" t="n">
        <v>14</v>
      </c>
      <c r="E70" s="58" t="n">
        <v>0</v>
      </c>
      <c r="F70" s="76" t="n">
        <v>14</v>
      </c>
      <c r="G70" s="76" t="n">
        <v>0</v>
      </c>
      <c r="H70" s="20" t="n">
        <v>43831</v>
      </c>
      <c r="I70" s="20" t="n">
        <v>44196</v>
      </c>
      <c r="J70" s="60" t="n">
        <f aca="false">_xlfn.DAYS(I70,H70)</f>
        <v>365</v>
      </c>
      <c r="K70" s="77" t="n">
        <v>2443100</v>
      </c>
      <c r="L70" s="63" t="n">
        <f aca="false">IF(J70&lt;=30,K70/12,J70*K70/365)</f>
        <v>2443100</v>
      </c>
      <c r="M70" s="21" t="s">
        <v>607</v>
      </c>
    </row>
    <row r="71" customFormat="false" ht="13.8" hidden="false" customHeight="false" outlineLevel="0" collapsed="false">
      <c r="A71" s="72" t="s">
        <v>520</v>
      </c>
      <c r="B71" s="73" t="s">
        <v>544</v>
      </c>
      <c r="C71" s="74" t="s">
        <v>519</v>
      </c>
      <c r="D71" s="58" t="n">
        <v>15</v>
      </c>
      <c r="E71" s="58" t="n">
        <v>0</v>
      </c>
      <c r="F71" s="76" t="n">
        <v>15</v>
      </c>
      <c r="G71" s="76" t="n">
        <v>0</v>
      </c>
      <c r="H71" s="20" t="n">
        <v>43831</v>
      </c>
      <c r="I71" s="20" t="n">
        <v>44196</v>
      </c>
      <c r="J71" s="60" t="n">
        <f aca="false">_xlfn.DAYS(I71,H71)</f>
        <v>365</v>
      </c>
      <c r="K71" s="77" t="n">
        <v>2633400</v>
      </c>
      <c r="L71" s="63" t="n">
        <f aca="false">IF(J71&lt;=30,K71/12,J71*K71/365)</f>
        <v>2633400</v>
      </c>
      <c r="M71" s="21" t="s">
        <v>607</v>
      </c>
    </row>
    <row r="72" customFormat="false" ht="24.05" hidden="false" customHeight="false" outlineLevel="0" collapsed="false">
      <c r="A72" s="72" t="s">
        <v>520</v>
      </c>
      <c r="B72" s="73" t="s">
        <v>544</v>
      </c>
      <c r="C72" s="74" t="s">
        <v>519</v>
      </c>
      <c r="D72" s="58" t="n">
        <v>16</v>
      </c>
      <c r="E72" s="58" t="n">
        <v>0</v>
      </c>
      <c r="F72" s="76" t="n">
        <v>16</v>
      </c>
      <c r="G72" s="76" t="n">
        <v>0</v>
      </c>
      <c r="H72" s="20" t="n">
        <v>43831</v>
      </c>
      <c r="I72" s="20" t="n">
        <v>44196</v>
      </c>
      <c r="J72" s="60" t="n">
        <f aca="false">_xlfn.DAYS(I72,H72)</f>
        <v>365</v>
      </c>
      <c r="K72" s="77" t="n">
        <v>3359400</v>
      </c>
      <c r="L72" s="63" t="s">
        <v>676</v>
      </c>
      <c r="M72" s="21" t="s">
        <v>650</v>
      </c>
      <c r="N72" s="47" t="s">
        <v>519</v>
      </c>
      <c r="O72" s="47" t="s">
        <v>156</v>
      </c>
    </row>
    <row r="73" customFormat="false" ht="13.8" hidden="false" customHeight="false" outlineLevel="0" collapsed="false">
      <c r="A73" s="72" t="s">
        <v>520</v>
      </c>
      <c r="B73" s="73" t="s">
        <v>544</v>
      </c>
      <c r="C73" s="74" t="s">
        <v>519</v>
      </c>
      <c r="D73" s="58" t="n">
        <v>17</v>
      </c>
      <c r="E73" s="58" t="n">
        <v>0</v>
      </c>
      <c r="F73" s="76" t="n">
        <v>17</v>
      </c>
      <c r="G73" s="76" t="n">
        <v>0</v>
      </c>
      <c r="H73" s="20" t="n">
        <v>43831</v>
      </c>
      <c r="I73" s="20" t="n">
        <v>44196</v>
      </c>
      <c r="J73" s="60" t="n">
        <f aca="false">_xlfn.DAYS(I73,H73)</f>
        <v>365</v>
      </c>
      <c r="K73" s="77" t="n">
        <v>2989800</v>
      </c>
      <c r="L73" s="63" t="n">
        <f aca="false">IF(J73&lt;=30,K73/12,J73*K73/365)</f>
        <v>2989800</v>
      </c>
      <c r="M73" s="21" t="s">
        <v>607</v>
      </c>
    </row>
    <row r="74" customFormat="false" ht="13.8" hidden="false" customHeight="false" outlineLevel="0" collapsed="false">
      <c r="A74" s="72" t="s">
        <v>520</v>
      </c>
      <c r="B74" s="73" t="s">
        <v>544</v>
      </c>
      <c r="C74" s="74" t="s">
        <v>519</v>
      </c>
      <c r="D74" s="58" t="n">
        <v>18</v>
      </c>
      <c r="E74" s="58" t="n">
        <v>0</v>
      </c>
      <c r="F74" s="76" t="n">
        <v>18</v>
      </c>
      <c r="G74" s="76" t="n">
        <v>0</v>
      </c>
      <c r="H74" s="20" t="n">
        <v>43831</v>
      </c>
      <c r="I74" s="20" t="n">
        <v>44196</v>
      </c>
      <c r="J74" s="60" t="n">
        <f aca="false">_xlfn.DAYS(I74,H74)</f>
        <v>365</v>
      </c>
      <c r="K74" s="77" t="n">
        <v>3155900</v>
      </c>
      <c r="L74" s="63" t="n">
        <f aca="false">IF(J74&lt;=30,K74/12,J74*K74/365)</f>
        <v>3155900</v>
      </c>
      <c r="M74" s="21" t="s">
        <v>607</v>
      </c>
    </row>
    <row r="75" customFormat="false" ht="13.8" hidden="false" customHeight="false" outlineLevel="0" collapsed="false">
      <c r="A75" s="72" t="s">
        <v>520</v>
      </c>
      <c r="B75" s="73" t="s">
        <v>544</v>
      </c>
      <c r="C75" s="74" t="s">
        <v>519</v>
      </c>
      <c r="D75" s="58" t="n">
        <v>19</v>
      </c>
      <c r="E75" s="58" t="n">
        <v>0</v>
      </c>
      <c r="F75" s="76" t="n">
        <v>19</v>
      </c>
      <c r="G75" s="76" t="n">
        <v>0</v>
      </c>
      <c r="H75" s="20" t="n">
        <v>43831</v>
      </c>
      <c r="I75" s="20" t="n">
        <v>44196</v>
      </c>
      <c r="J75" s="60" t="n">
        <f aca="false">_xlfn.DAYS(I75,H75)</f>
        <v>365</v>
      </c>
      <c r="K75" s="77" t="n">
        <v>3345100</v>
      </c>
      <c r="L75" s="63" t="n">
        <f aca="false">IF(J75&lt;=30,K75/12,J75*K75/365)</f>
        <v>3345100</v>
      </c>
      <c r="M75" s="21" t="s">
        <v>607</v>
      </c>
    </row>
    <row r="76" customFormat="false" ht="13.8" hidden="false" customHeight="false" outlineLevel="0" collapsed="false">
      <c r="A76" s="72" t="s">
        <v>520</v>
      </c>
      <c r="B76" s="73" t="s">
        <v>544</v>
      </c>
      <c r="C76" s="74" t="s">
        <v>519</v>
      </c>
      <c r="D76" s="58" t="n">
        <v>20</v>
      </c>
      <c r="E76" s="58" t="n">
        <v>0</v>
      </c>
      <c r="F76" s="76" t="n">
        <v>20</v>
      </c>
      <c r="G76" s="76" t="n">
        <v>0</v>
      </c>
      <c r="H76" s="20" t="n">
        <v>43831</v>
      </c>
      <c r="I76" s="20" t="n">
        <v>44196</v>
      </c>
      <c r="J76" s="60" t="n">
        <f aca="false">_xlfn.DAYS(I76,H76)</f>
        <v>365</v>
      </c>
      <c r="K76" s="77" t="n">
        <v>3510100</v>
      </c>
      <c r="L76" s="63" t="n">
        <f aca="false">IF(J76&lt;=30,K76/12,J76*K76/365)</f>
        <v>3510100</v>
      </c>
      <c r="M76" s="21" t="s">
        <v>607</v>
      </c>
    </row>
    <row r="77" customFormat="false" ht="13.8" hidden="false" customHeight="false" outlineLevel="0" collapsed="false">
      <c r="A77" s="72" t="s">
        <v>520</v>
      </c>
      <c r="B77" s="73" t="s">
        <v>544</v>
      </c>
      <c r="C77" s="74" t="s">
        <v>519</v>
      </c>
      <c r="D77" s="58" t="n">
        <v>21</v>
      </c>
      <c r="E77" s="58" t="n">
        <v>0</v>
      </c>
      <c r="F77" s="76" t="n">
        <v>21</v>
      </c>
      <c r="G77" s="76" t="n">
        <v>0</v>
      </c>
      <c r="H77" s="20" t="n">
        <v>43831</v>
      </c>
      <c r="I77" s="20" t="n">
        <v>44196</v>
      </c>
      <c r="J77" s="60" t="n">
        <f aca="false">_xlfn.DAYS(I77,H77)</f>
        <v>365</v>
      </c>
      <c r="K77" s="77" t="n">
        <v>3700400</v>
      </c>
      <c r="L77" s="63" t="n">
        <f aca="false">IF(J77&lt;=30,K77/12,J77*K77/365)</f>
        <v>3700400</v>
      </c>
      <c r="M77" s="21" t="s">
        <v>607</v>
      </c>
    </row>
    <row r="78" customFormat="false" ht="13.8" hidden="false" customHeight="false" outlineLevel="0" collapsed="false">
      <c r="A78" s="72" t="s">
        <v>520</v>
      </c>
      <c r="B78" s="73" t="s">
        <v>544</v>
      </c>
      <c r="C78" s="74" t="s">
        <v>519</v>
      </c>
      <c r="D78" s="58" t="n">
        <v>22</v>
      </c>
      <c r="E78" s="58" t="n">
        <v>0</v>
      </c>
      <c r="F78" s="76" t="n">
        <v>22</v>
      </c>
      <c r="G78" s="76" t="n">
        <v>0</v>
      </c>
      <c r="H78" s="20" t="n">
        <v>43831</v>
      </c>
      <c r="I78" s="20" t="n">
        <v>44196</v>
      </c>
      <c r="J78" s="60" t="n">
        <f aca="false">_xlfn.DAYS(I78,H78)</f>
        <v>365</v>
      </c>
      <c r="K78" s="77" t="n">
        <v>3866500</v>
      </c>
      <c r="L78" s="63" t="n">
        <f aca="false">IF(J78&lt;=30,K78/12,J78*K78/365)</f>
        <v>3866500</v>
      </c>
      <c r="M78" s="21" t="s">
        <v>607</v>
      </c>
    </row>
    <row r="79" customFormat="false" ht="13.8" hidden="false" customHeight="false" outlineLevel="0" collapsed="false">
      <c r="A79" s="72" t="s">
        <v>520</v>
      </c>
      <c r="B79" s="73" t="s">
        <v>544</v>
      </c>
      <c r="C79" s="74" t="s">
        <v>519</v>
      </c>
      <c r="D79" s="58" t="n">
        <v>23</v>
      </c>
      <c r="E79" s="58" t="n">
        <v>0</v>
      </c>
      <c r="F79" s="76" t="n">
        <v>23</v>
      </c>
      <c r="G79" s="76" t="n">
        <v>0</v>
      </c>
      <c r="H79" s="20" t="n">
        <v>43831</v>
      </c>
      <c r="I79" s="20" t="n">
        <v>44196</v>
      </c>
      <c r="J79" s="60" t="n">
        <f aca="false">_xlfn.DAYS(I79,H79)</f>
        <v>365</v>
      </c>
      <c r="K79" s="77" t="n">
        <v>4056800</v>
      </c>
      <c r="L79" s="63" t="n">
        <f aca="false">IF(J79&lt;=30,K79/12,J79*K79/365)</f>
        <v>4056800</v>
      </c>
      <c r="M79" s="21" t="s">
        <v>607</v>
      </c>
    </row>
    <row r="80" customFormat="false" ht="13.8" hidden="false" customHeight="false" outlineLevel="0" collapsed="false">
      <c r="A80" s="72" t="s">
        <v>520</v>
      </c>
      <c r="B80" s="73" t="s">
        <v>544</v>
      </c>
      <c r="C80" s="74" t="s">
        <v>519</v>
      </c>
      <c r="D80" s="58" t="n">
        <v>24</v>
      </c>
      <c r="E80" s="58" t="n">
        <v>0</v>
      </c>
      <c r="F80" s="76" t="n">
        <v>24</v>
      </c>
      <c r="G80" s="76" t="n">
        <v>0</v>
      </c>
      <c r="H80" s="20" t="n">
        <v>43831</v>
      </c>
      <c r="I80" s="20" t="n">
        <v>44196</v>
      </c>
      <c r="J80" s="60" t="n">
        <f aca="false">_xlfn.DAYS(I80,H80)</f>
        <v>365</v>
      </c>
      <c r="K80" s="77" t="n">
        <v>5095200</v>
      </c>
      <c r="L80" s="63" t="n">
        <f aca="false">IF(J80&lt;=30,K80/12,J80*K80/365)</f>
        <v>5095200</v>
      </c>
      <c r="M80" s="21" t="s">
        <v>607</v>
      </c>
    </row>
    <row r="81" customFormat="false" ht="13.8" hidden="false" customHeight="false" outlineLevel="0" collapsed="false">
      <c r="A81" s="72" t="s">
        <v>520</v>
      </c>
      <c r="B81" s="73" t="s">
        <v>544</v>
      </c>
      <c r="C81" s="74" t="s">
        <v>519</v>
      </c>
      <c r="D81" s="58" t="n">
        <v>25</v>
      </c>
      <c r="E81" s="58" t="n">
        <v>0</v>
      </c>
      <c r="F81" s="76" t="n">
        <v>25</v>
      </c>
      <c r="G81" s="76" t="n">
        <v>0</v>
      </c>
      <c r="H81" s="20" t="n">
        <v>43831</v>
      </c>
      <c r="I81" s="20" t="n">
        <v>44196</v>
      </c>
      <c r="J81" s="60" t="n">
        <f aca="false">_xlfn.DAYS(I81,H81)</f>
        <v>365</v>
      </c>
      <c r="K81" s="77" t="n">
        <v>5294300</v>
      </c>
      <c r="L81" s="63" t="n">
        <f aca="false">IF(J81&lt;=30,K81/12,J81*K81/365)</f>
        <v>5294300</v>
      </c>
      <c r="M81" s="21" t="s">
        <v>607</v>
      </c>
    </row>
    <row r="82" customFormat="false" ht="24.05" hidden="false" customHeight="false" outlineLevel="0" collapsed="false">
      <c r="A82" s="72" t="s">
        <v>520</v>
      </c>
      <c r="B82" s="73" t="s">
        <v>544</v>
      </c>
      <c r="C82" s="74" t="s">
        <v>519</v>
      </c>
      <c r="D82" s="75" t="s">
        <v>677</v>
      </c>
      <c r="E82" s="58" t="n">
        <v>0</v>
      </c>
      <c r="F82" s="76" t="n">
        <v>26</v>
      </c>
      <c r="G82" s="76" t="n">
        <v>0</v>
      </c>
      <c r="H82" s="20" t="n">
        <v>43831</v>
      </c>
      <c r="I82" s="20" t="n">
        <v>44196</v>
      </c>
      <c r="J82" s="60" t="n">
        <f aca="false">_xlfn.DAYS(I82,H82)</f>
        <v>365</v>
      </c>
      <c r="K82" s="78" t="n">
        <f aca="false">4813000 + 30000 * (F82 - 25)</f>
        <v>4843000</v>
      </c>
      <c r="L82" s="63" t="s">
        <v>678</v>
      </c>
      <c r="M82" s="21" t="s">
        <v>653</v>
      </c>
      <c r="N82" s="47" t="s">
        <v>676</v>
      </c>
      <c r="O82" s="47" t="s">
        <v>519</v>
      </c>
      <c r="P82" s="47" t="s">
        <v>156</v>
      </c>
    </row>
    <row r="83" customFormat="false" ht="13.8" hidden="false" customHeight="false" outlineLevel="0" collapsed="false">
      <c r="A83" s="72" t="s">
        <v>520</v>
      </c>
      <c r="B83" s="73" t="s">
        <v>536</v>
      </c>
      <c r="C83" s="74" t="s">
        <v>649</v>
      </c>
      <c r="D83" s="75" t="s">
        <v>668</v>
      </c>
      <c r="E83" s="58" t="n">
        <v>0</v>
      </c>
      <c r="F83" s="76" t="n">
        <v>24</v>
      </c>
      <c r="G83" s="76" t="n">
        <v>0</v>
      </c>
      <c r="H83" s="20" t="n">
        <v>43831</v>
      </c>
      <c r="I83" s="20" t="n">
        <v>44196</v>
      </c>
      <c r="J83" s="60" t="n">
        <f aca="false">_xlfn.DAYS(I83,H83)</f>
        <v>365</v>
      </c>
      <c r="K83" s="77" t="n">
        <v>576840</v>
      </c>
      <c r="L83" s="63" t="n">
        <f aca="false">IF(J83&lt;=30,K83/12,J83*K83/365)</f>
        <v>576840</v>
      </c>
      <c r="M83" s="21" t="s">
        <v>607</v>
      </c>
    </row>
    <row r="84" customFormat="false" ht="46.95" hidden="false" customHeight="false" outlineLevel="0" collapsed="false">
      <c r="A84" s="72" t="s">
        <v>520</v>
      </c>
      <c r="B84" s="73" t="s">
        <v>536</v>
      </c>
      <c r="C84" s="74" t="s">
        <v>649</v>
      </c>
      <c r="D84" s="62" t="s">
        <v>684</v>
      </c>
      <c r="E84" s="58" t="n">
        <v>0</v>
      </c>
      <c r="F84" s="76" t="n">
        <v>6</v>
      </c>
      <c r="G84" s="76" t="n">
        <v>0</v>
      </c>
      <c r="H84" s="20" t="n">
        <v>43831</v>
      </c>
      <c r="I84" s="20" t="n">
        <v>44196</v>
      </c>
      <c r="J84" s="60" t="n">
        <f aca="false">_xlfn.DAYS(I84,H84)</f>
        <v>365</v>
      </c>
      <c r="K84" s="77" t="n">
        <v>1048080</v>
      </c>
      <c r="L84" s="63" t="s">
        <v>685</v>
      </c>
      <c r="M84" s="21" t="s">
        <v>653</v>
      </c>
      <c r="N84" s="47" t="s">
        <v>662</v>
      </c>
      <c r="O84" s="47" t="s">
        <v>519</v>
      </c>
      <c r="P84" s="47" t="s">
        <v>31</v>
      </c>
    </row>
    <row r="85" customFormat="false" ht="46.95" hidden="false" customHeight="false" outlineLevel="0" collapsed="false">
      <c r="A85" s="72" t="s">
        <v>520</v>
      </c>
      <c r="B85" s="73" t="s">
        <v>536</v>
      </c>
      <c r="C85" s="74" t="s">
        <v>649</v>
      </c>
      <c r="D85" s="62" t="s">
        <v>672</v>
      </c>
      <c r="E85" s="58" t="n">
        <v>0</v>
      </c>
      <c r="F85" s="76" t="n">
        <v>12</v>
      </c>
      <c r="G85" s="76" t="n">
        <v>0</v>
      </c>
      <c r="H85" s="20" t="n">
        <v>43831</v>
      </c>
      <c r="I85" s="20" t="n">
        <v>44196</v>
      </c>
      <c r="J85" s="60" t="n">
        <f aca="false">_xlfn.DAYS(I85,H85)</f>
        <v>365</v>
      </c>
      <c r="K85" s="77" t="n">
        <v>1676400</v>
      </c>
      <c r="L85" s="63" t="s">
        <v>686</v>
      </c>
      <c r="M85" s="21" t="s">
        <v>653</v>
      </c>
      <c r="N85" s="47" t="s">
        <v>662</v>
      </c>
      <c r="O85" s="47" t="s">
        <v>519</v>
      </c>
      <c r="P85" s="47" t="s">
        <v>31</v>
      </c>
    </row>
    <row r="86" customFormat="false" ht="46.95" hidden="false" customHeight="false" outlineLevel="0" collapsed="false">
      <c r="A86" s="72" t="s">
        <v>520</v>
      </c>
      <c r="B86" s="73" t="s">
        <v>536</v>
      </c>
      <c r="C86" s="74" t="s">
        <v>649</v>
      </c>
      <c r="D86" s="75" t="s">
        <v>674</v>
      </c>
      <c r="E86" s="58" t="n">
        <v>0</v>
      </c>
      <c r="F86" s="76" t="n">
        <v>25</v>
      </c>
      <c r="G86" s="76" t="n">
        <v>0</v>
      </c>
      <c r="H86" s="20" t="n">
        <v>43831</v>
      </c>
      <c r="I86" s="20" t="n">
        <v>44196</v>
      </c>
      <c r="J86" s="60" t="n">
        <f aca="false">_xlfn.DAYS(I86,H86)</f>
        <v>365</v>
      </c>
      <c r="K86" s="77" t="n">
        <v>2409000</v>
      </c>
      <c r="L86" s="63" t="s">
        <v>687</v>
      </c>
      <c r="M86" s="21" t="s">
        <v>653</v>
      </c>
      <c r="N86" s="47" t="s">
        <v>662</v>
      </c>
      <c r="O86" s="47" t="s">
        <v>519</v>
      </c>
      <c r="P86" s="47" t="s">
        <v>31</v>
      </c>
    </row>
    <row r="87" customFormat="false" ht="46.95" hidden="false" customHeight="false" outlineLevel="0" collapsed="false">
      <c r="A87" s="72" t="s">
        <v>520</v>
      </c>
      <c r="B87" s="73" t="s">
        <v>537</v>
      </c>
      <c r="C87" s="74" t="s">
        <v>521</v>
      </c>
      <c r="D87" s="75" t="s">
        <v>668</v>
      </c>
      <c r="E87" s="58" t="n">
        <v>0</v>
      </c>
      <c r="F87" s="76" t="n">
        <v>5</v>
      </c>
      <c r="G87" s="76" t="n">
        <v>0</v>
      </c>
      <c r="H87" s="20" t="n">
        <v>43831</v>
      </c>
      <c r="I87" s="20" t="n">
        <v>44196</v>
      </c>
      <c r="J87" s="60" t="n">
        <f aca="false">_xlfn.DAYS(I87,H87)</f>
        <v>365</v>
      </c>
      <c r="K87" s="77" t="n">
        <v>480700</v>
      </c>
      <c r="L87" s="63" t="s">
        <v>667</v>
      </c>
      <c r="M87" s="21" t="s">
        <v>653</v>
      </c>
      <c r="N87" s="47" t="s">
        <v>652</v>
      </c>
      <c r="O87" s="47" t="s">
        <v>521</v>
      </c>
      <c r="P87" s="47" t="s">
        <v>31</v>
      </c>
    </row>
    <row r="88" customFormat="false" ht="46.95" hidden="false" customHeight="false" outlineLevel="0" collapsed="false">
      <c r="A88" s="72" t="s">
        <v>520</v>
      </c>
      <c r="B88" s="73" t="s">
        <v>537</v>
      </c>
      <c r="C88" s="74" t="s">
        <v>521</v>
      </c>
      <c r="D88" s="62" t="s">
        <v>684</v>
      </c>
      <c r="E88" s="58" t="n">
        <v>0</v>
      </c>
      <c r="F88" s="76" t="n">
        <v>11</v>
      </c>
      <c r="G88" s="76" t="n">
        <v>0</v>
      </c>
      <c r="H88" s="20" t="n">
        <v>43831</v>
      </c>
      <c r="I88" s="20" t="n">
        <v>44196</v>
      </c>
      <c r="J88" s="60" t="n">
        <f aca="false">_xlfn.DAYS(I88,H88)</f>
        <v>365</v>
      </c>
      <c r="K88" s="77" t="n">
        <v>873400</v>
      </c>
      <c r="L88" s="63" t="s">
        <v>670</v>
      </c>
      <c r="M88" s="21" t="s">
        <v>653</v>
      </c>
      <c r="N88" s="47" t="s">
        <v>652</v>
      </c>
      <c r="O88" s="47" t="s">
        <v>521</v>
      </c>
      <c r="P88" s="47" t="s">
        <v>31</v>
      </c>
    </row>
    <row r="89" customFormat="false" ht="46.95" hidden="false" customHeight="false" outlineLevel="0" collapsed="false">
      <c r="A89" s="72" t="s">
        <v>520</v>
      </c>
      <c r="B89" s="73" t="s">
        <v>537</v>
      </c>
      <c r="C89" s="74" t="s">
        <v>521</v>
      </c>
      <c r="D89" s="62" t="s">
        <v>672</v>
      </c>
      <c r="E89" s="58" t="n">
        <v>0</v>
      </c>
      <c r="F89" s="76" t="n">
        <v>24</v>
      </c>
      <c r="G89" s="76" t="n">
        <v>0</v>
      </c>
      <c r="H89" s="20" t="n">
        <v>43831</v>
      </c>
      <c r="I89" s="20" t="n">
        <v>44196</v>
      </c>
      <c r="J89" s="60" t="n">
        <f aca="false">_xlfn.DAYS(I89,H89)</f>
        <v>365</v>
      </c>
      <c r="K89" s="77" t="n">
        <v>1397000</v>
      </c>
      <c r="L89" s="63" t="s">
        <v>673</v>
      </c>
      <c r="M89" s="21" t="s">
        <v>653</v>
      </c>
      <c r="N89" s="47" t="s">
        <v>652</v>
      </c>
      <c r="O89" s="47" t="s">
        <v>521</v>
      </c>
      <c r="P89" s="47" t="s">
        <v>31</v>
      </c>
    </row>
    <row r="90" customFormat="false" ht="46.95" hidden="false" customHeight="false" outlineLevel="0" collapsed="false">
      <c r="A90" s="72" t="s">
        <v>520</v>
      </c>
      <c r="B90" s="73" t="s">
        <v>537</v>
      </c>
      <c r="C90" s="74" t="s">
        <v>521</v>
      </c>
      <c r="D90" s="75" t="s">
        <v>674</v>
      </c>
      <c r="E90" s="58" t="n">
        <v>0</v>
      </c>
      <c r="F90" s="76" t="n">
        <v>25</v>
      </c>
      <c r="G90" s="76" t="n">
        <v>0</v>
      </c>
      <c r="H90" s="20" t="n">
        <v>43831</v>
      </c>
      <c r="I90" s="20" t="n">
        <v>44196</v>
      </c>
      <c r="J90" s="60" t="n">
        <f aca="false">_xlfn.DAYS(I90,H90)</f>
        <v>365</v>
      </c>
      <c r="K90" s="77" t="n">
        <v>2007500</v>
      </c>
      <c r="L90" s="63" t="s">
        <v>675</v>
      </c>
      <c r="M90" s="21" t="s">
        <v>653</v>
      </c>
      <c r="N90" s="47" t="s">
        <v>652</v>
      </c>
      <c r="O90" s="47" t="s">
        <v>521</v>
      </c>
      <c r="P90" s="47" t="s">
        <v>31</v>
      </c>
    </row>
    <row r="91" customFormat="false" ht="13.8" hidden="false" customHeight="false" outlineLevel="0" collapsed="false">
      <c r="A91" s="72" t="s">
        <v>520</v>
      </c>
      <c r="B91" s="73" t="s">
        <v>537</v>
      </c>
      <c r="C91" s="74" t="s">
        <v>519</v>
      </c>
      <c r="D91" s="75" t="s">
        <v>668</v>
      </c>
      <c r="E91" s="58" t="n">
        <v>0</v>
      </c>
      <c r="F91" s="76" t="n">
        <v>5</v>
      </c>
      <c r="G91" s="76" t="n">
        <v>0</v>
      </c>
      <c r="H91" s="20" t="n">
        <v>43831</v>
      </c>
      <c r="I91" s="20" t="n">
        <v>44196</v>
      </c>
      <c r="J91" s="60" t="n">
        <f aca="false">_xlfn.DAYS(I91,H91)</f>
        <v>365</v>
      </c>
      <c r="K91" s="77" t="n">
        <v>831600</v>
      </c>
      <c r="L91" s="63" t="n">
        <f aca="false">IF(J91&lt;=30,K91/12,J91*K91/365)</f>
        <v>831600</v>
      </c>
      <c r="M91" s="21" t="s">
        <v>607</v>
      </c>
    </row>
    <row r="92" customFormat="false" ht="13.8" hidden="false" customHeight="false" outlineLevel="0" collapsed="false">
      <c r="A92" s="72" t="s">
        <v>520</v>
      </c>
      <c r="B92" s="73" t="s">
        <v>537</v>
      </c>
      <c r="C92" s="74" t="s">
        <v>519</v>
      </c>
      <c r="D92" s="58" t="n">
        <v>6</v>
      </c>
      <c r="E92" s="58" t="n">
        <v>0</v>
      </c>
      <c r="F92" s="76" t="n">
        <v>6</v>
      </c>
      <c r="G92" s="76" t="n">
        <v>0</v>
      </c>
      <c r="H92" s="20" t="n">
        <v>43831</v>
      </c>
      <c r="I92" s="20" t="n">
        <v>44196</v>
      </c>
      <c r="J92" s="60" t="n">
        <f aca="false">_xlfn.DAYS(I92,H92)</f>
        <v>365</v>
      </c>
      <c r="K92" s="77" t="n">
        <v>1021900</v>
      </c>
      <c r="L92" s="63" t="n">
        <f aca="false">IF(J92&lt;=30,K92/12,J92*K92/365)</f>
        <v>1021900</v>
      </c>
      <c r="M92" s="21" t="s">
        <v>607</v>
      </c>
    </row>
    <row r="93" customFormat="false" ht="13.8" hidden="false" customHeight="false" outlineLevel="0" collapsed="false">
      <c r="A93" s="72" t="s">
        <v>520</v>
      </c>
      <c r="B93" s="73" t="s">
        <v>537</v>
      </c>
      <c r="C93" s="74" t="s">
        <v>519</v>
      </c>
      <c r="D93" s="58" t="n">
        <v>7</v>
      </c>
      <c r="E93" s="58" t="n">
        <v>0</v>
      </c>
      <c r="F93" s="76" t="n">
        <v>7</v>
      </c>
      <c r="G93" s="76" t="n">
        <v>0</v>
      </c>
      <c r="H93" s="20" t="n">
        <v>43831</v>
      </c>
      <c r="I93" s="20" t="n">
        <v>44196</v>
      </c>
      <c r="J93" s="60" t="n">
        <f aca="false">_xlfn.DAYS(I93,H93)</f>
        <v>365</v>
      </c>
      <c r="K93" s="77" t="n">
        <v>1188000</v>
      </c>
      <c r="L93" s="63" t="n">
        <f aca="false">IF(J93&lt;=30,K93/12,J93*K93/365)</f>
        <v>1188000</v>
      </c>
      <c r="M93" s="21" t="s">
        <v>607</v>
      </c>
    </row>
    <row r="94" customFormat="false" ht="13.8" hidden="false" customHeight="false" outlineLevel="0" collapsed="false">
      <c r="A94" s="65" t="s">
        <v>520</v>
      </c>
      <c r="B94" s="80" t="s">
        <v>537</v>
      </c>
      <c r="C94" s="81" t="s">
        <v>519</v>
      </c>
      <c r="D94" s="58" t="n">
        <v>8</v>
      </c>
      <c r="E94" s="58" t="n">
        <v>0</v>
      </c>
      <c r="F94" s="67" t="n">
        <v>8</v>
      </c>
      <c r="G94" s="67" t="n">
        <v>0</v>
      </c>
      <c r="H94" s="20" t="n">
        <v>43831</v>
      </c>
      <c r="I94" s="20" t="n">
        <v>44196</v>
      </c>
      <c r="J94" s="60" t="n">
        <f aca="false">_xlfn.DAYS(I94,H94)</f>
        <v>365</v>
      </c>
      <c r="K94" s="77" t="n">
        <v>1378300</v>
      </c>
      <c r="L94" s="63" t="n">
        <f aca="false">IF(J94&lt;=30,K94/12,J94*K94/365)</f>
        <v>1378300</v>
      </c>
      <c r="M94" s="21" t="s">
        <v>607</v>
      </c>
    </row>
    <row r="95" customFormat="false" ht="13.8" hidden="false" customHeight="false" outlineLevel="0" collapsed="false">
      <c r="A95" s="72" t="s">
        <v>520</v>
      </c>
      <c r="B95" s="73" t="s">
        <v>537</v>
      </c>
      <c r="C95" s="74" t="s">
        <v>519</v>
      </c>
      <c r="D95" s="58" t="n">
        <v>9</v>
      </c>
      <c r="E95" s="58" t="n">
        <v>0</v>
      </c>
      <c r="F95" s="76" t="n">
        <v>9</v>
      </c>
      <c r="G95" s="76" t="n">
        <v>0</v>
      </c>
      <c r="H95" s="20" t="n">
        <v>43831</v>
      </c>
      <c r="I95" s="20" t="n">
        <v>44196</v>
      </c>
      <c r="J95" s="60" t="n">
        <f aca="false">_xlfn.DAYS(I95,H95)</f>
        <v>365</v>
      </c>
      <c r="K95" s="77" t="n">
        <v>1544400</v>
      </c>
      <c r="L95" s="63" t="n">
        <f aca="false">IF(J95&lt;=30,K95/12,J95*K95/365)</f>
        <v>1544400</v>
      </c>
      <c r="M95" s="21" t="s">
        <v>607</v>
      </c>
    </row>
    <row r="96" customFormat="false" ht="13.8" hidden="false" customHeight="false" outlineLevel="0" collapsed="false">
      <c r="A96" s="72" t="s">
        <v>520</v>
      </c>
      <c r="B96" s="73" t="s">
        <v>537</v>
      </c>
      <c r="C96" s="74" t="s">
        <v>519</v>
      </c>
      <c r="D96" s="58" t="n">
        <v>10</v>
      </c>
      <c r="E96" s="58" t="n">
        <v>0</v>
      </c>
      <c r="F96" s="76" t="n">
        <v>10</v>
      </c>
      <c r="G96" s="76" t="n">
        <v>0</v>
      </c>
      <c r="H96" s="20" t="n">
        <v>43831</v>
      </c>
      <c r="I96" s="20" t="n">
        <v>44196</v>
      </c>
      <c r="J96" s="60" t="n">
        <f aca="false">_xlfn.DAYS(I96,H96)</f>
        <v>365</v>
      </c>
      <c r="K96" s="77" t="n">
        <v>1663200</v>
      </c>
      <c r="L96" s="63" t="n">
        <f aca="false">IF(J96&lt;=30,K96/12,J96*K96/365)</f>
        <v>1663200</v>
      </c>
      <c r="M96" s="21" t="s">
        <v>607</v>
      </c>
    </row>
    <row r="97" customFormat="false" ht="13.8" hidden="false" customHeight="false" outlineLevel="0" collapsed="false">
      <c r="A97" s="72" t="s">
        <v>520</v>
      </c>
      <c r="B97" s="73" t="s">
        <v>537</v>
      </c>
      <c r="C97" s="74" t="s">
        <v>519</v>
      </c>
      <c r="D97" s="58" t="n">
        <v>11</v>
      </c>
      <c r="E97" s="58" t="n">
        <v>0</v>
      </c>
      <c r="F97" s="76" t="n">
        <v>11</v>
      </c>
      <c r="G97" s="76" t="n">
        <v>0</v>
      </c>
      <c r="H97" s="20" t="n">
        <v>43831</v>
      </c>
      <c r="I97" s="20" t="n">
        <v>44196</v>
      </c>
      <c r="J97" s="60" t="n">
        <f aca="false">_xlfn.DAYS(I97,H97)</f>
        <v>365</v>
      </c>
      <c r="K97" s="77" t="n">
        <v>1821600</v>
      </c>
      <c r="L97" s="63" t="n">
        <f aca="false">IF(J97&lt;=30,K97/12,J97*K97/365)</f>
        <v>1821600</v>
      </c>
      <c r="M97" s="21" t="s">
        <v>607</v>
      </c>
    </row>
    <row r="98" customFormat="false" ht="13.8" hidden="false" customHeight="false" outlineLevel="0" collapsed="false">
      <c r="A98" s="72" t="s">
        <v>520</v>
      </c>
      <c r="B98" s="73" t="s">
        <v>537</v>
      </c>
      <c r="C98" s="74" t="s">
        <v>519</v>
      </c>
      <c r="D98" s="58" t="n">
        <v>12</v>
      </c>
      <c r="E98" s="58" t="n">
        <v>0</v>
      </c>
      <c r="F98" s="76" t="n">
        <v>12</v>
      </c>
      <c r="G98" s="76" t="n">
        <v>0</v>
      </c>
      <c r="H98" s="20" t="n">
        <v>43831</v>
      </c>
      <c r="I98" s="20" t="n">
        <v>44196</v>
      </c>
      <c r="J98" s="60" t="n">
        <f aca="false">_xlfn.DAYS(I98,H98)</f>
        <v>365</v>
      </c>
      <c r="K98" s="77" t="n">
        <v>2004200</v>
      </c>
      <c r="L98" s="63" t="n">
        <f aca="false">IF(J98&lt;=30,K98/12,J98*K98/365)</f>
        <v>2004200</v>
      </c>
      <c r="M98" s="21" t="s">
        <v>607</v>
      </c>
    </row>
    <row r="99" customFormat="false" ht="13.8" hidden="false" customHeight="false" outlineLevel="0" collapsed="false">
      <c r="A99" s="72" t="s">
        <v>520</v>
      </c>
      <c r="B99" s="73" t="s">
        <v>537</v>
      </c>
      <c r="C99" s="74" t="s">
        <v>519</v>
      </c>
      <c r="D99" s="58" t="n">
        <v>13</v>
      </c>
      <c r="E99" s="58" t="n">
        <v>0</v>
      </c>
      <c r="F99" s="76" t="n">
        <v>13</v>
      </c>
      <c r="G99" s="76" t="n">
        <v>0</v>
      </c>
      <c r="H99" s="20" t="n">
        <v>43831</v>
      </c>
      <c r="I99" s="20" t="n">
        <v>44196</v>
      </c>
      <c r="J99" s="60" t="n">
        <f aca="false">_xlfn.DAYS(I99,H99)</f>
        <v>365</v>
      </c>
      <c r="K99" s="77" t="n">
        <v>2253900</v>
      </c>
      <c r="L99" s="63" t="n">
        <f aca="false">IF(J99&lt;=30,K99/12,J99*K99/365)</f>
        <v>2253900</v>
      </c>
      <c r="M99" s="21" t="s">
        <v>607</v>
      </c>
    </row>
    <row r="100" customFormat="false" ht="13.8" hidden="false" customHeight="false" outlineLevel="0" collapsed="false">
      <c r="A100" s="72" t="s">
        <v>520</v>
      </c>
      <c r="B100" s="73" t="s">
        <v>537</v>
      </c>
      <c r="C100" s="74" t="s">
        <v>519</v>
      </c>
      <c r="D100" s="58" t="n">
        <v>14</v>
      </c>
      <c r="E100" s="58" t="n">
        <v>0</v>
      </c>
      <c r="F100" s="76" t="n">
        <v>14</v>
      </c>
      <c r="G100" s="76" t="n">
        <v>0</v>
      </c>
      <c r="H100" s="20" t="n">
        <v>43831</v>
      </c>
      <c r="I100" s="20" t="n">
        <v>44196</v>
      </c>
      <c r="J100" s="60" t="n">
        <f aca="false">_xlfn.DAYS(I100,H100)</f>
        <v>365</v>
      </c>
      <c r="K100" s="77" t="n">
        <v>2443100</v>
      </c>
      <c r="L100" s="63" t="n">
        <f aca="false">IF(J100&lt;=30,K100/12,J100*K100/365)</f>
        <v>2443100</v>
      </c>
      <c r="M100" s="21" t="s">
        <v>607</v>
      </c>
    </row>
    <row r="101" customFormat="false" ht="13.8" hidden="false" customHeight="false" outlineLevel="0" collapsed="false">
      <c r="A101" s="72" t="s">
        <v>520</v>
      </c>
      <c r="B101" s="73" t="s">
        <v>537</v>
      </c>
      <c r="C101" s="74" t="s">
        <v>519</v>
      </c>
      <c r="D101" s="58" t="n">
        <v>15</v>
      </c>
      <c r="E101" s="58" t="n">
        <v>0</v>
      </c>
      <c r="F101" s="76" t="n">
        <v>15</v>
      </c>
      <c r="G101" s="76" t="n">
        <v>0</v>
      </c>
      <c r="H101" s="20" t="n">
        <v>43831</v>
      </c>
      <c r="I101" s="20" t="n">
        <v>44196</v>
      </c>
      <c r="J101" s="60" t="n">
        <f aca="false">_xlfn.DAYS(I101,H101)</f>
        <v>365</v>
      </c>
      <c r="K101" s="77" t="n">
        <v>2633400</v>
      </c>
      <c r="L101" s="63" t="n">
        <f aca="false">IF(J101&lt;=30,K101/12,J101*K101/365)</f>
        <v>2633400</v>
      </c>
      <c r="M101" s="21" t="s">
        <v>607</v>
      </c>
    </row>
    <row r="102" customFormat="false" ht="13.8" hidden="false" customHeight="false" outlineLevel="0" collapsed="false">
      <c r="A102" s="72" t="s">
        <v>520</v>
      </c>
      <c r="B102" s="73" t="s">
        <v>537</v>
      </c>
      <c r="C102" s="74" t="s">
        <v>519</v>
      </c>
      <c r="D102" s="58" t="n">
        <v>16</v>
      </c>
      <c r="E102" s="58" t="n">
        <v>0</v>
      </c>
      <c r="F102" s="76" t="n">
        <v>16</v>
      </c>
      <c r="G102" s="76" t="n">
        <v>0</v>
      </c>
      <c r="H102" s="20" t="n">
        <v>43831</v>
      </c>
      <c r="I102" s="20" t="n">
        <v>44196</v>
      </c>
      <c r="J102" s="60" t="n">
        <f aca="false">_xlfn.DAYS(I102,H102)</f>
        <v>365</v>
      </c>
      <c r="K102" s="77" t="n">
        <v>3359400</v>
      </c>
      <c r="L102" s="63" t="n">
        <f aca="false">IF(J102&lt;=30,K102/12,J102*K102/365)</f>
        <v>3359400</v>
      </c>
      <c r="M102" s="21" t="s">
        <v>607</v>
      </c>
    </row>
    <row r="103" customFormat="false" ht="13.8" hidden="false" customHeight="false" outlineLevel="0" collapsed="false">
      <c r="A103" s="72" t="s">
        <v>520</v>
      </c>
      <c r="B103" s="73" t="s">
        <v>537</v>
      </c>
      <c r="C103" s="74" t="s">
        <v>519</v>
      </c>
      <c r="D103" s="58" t="n">
        <v>17</v>
      </c>
      <c r="E103" s="58" t="n">
        <v>0</v>
      </c>
      <c r="F103" s="76" t="n">
        <v>17</v>
      </c>
      <c r="G103" s="76" t="n">
        <v>0</v>
      </c>
      <c r="H103" s="20" t="n">
        <v>43831</v>
      </c>
      <c r="I103" s="20" t="n">
        <v>44196</v>
      </c>
      <c r="J103" s="60" t="n">
        <f aca="false">_xlfn.DAYS(I103,H103)</f>
        <v>365</v>
      </c>
      <c r="K103" s="77" t="n">
        <v>2989800</v>
      </c>
      <c r="L103" s="63" t="n">
        <f aca="false">IF(J103&lt;=30,K103/12,J103*K103/365)</f>
        <v>2989800</v>
      </c>
      <c r="M103" s="21" t="s">
        <v>607</v>
      </c>
    </row>
    <row r="104" customFormat="false" ht="13.8" hidden="false" customHeight="false" outlineLevel="0" collapsed="false">
      <c r="A104" s="72" t="s">
        <v>520</v>
      </c>
      <c r="B104" s="73" t="s">
        <v>537</v>
      </c>
      <c r="C104" s="74" t="s">
        <v>519</v>
      </c>
      <c r="D104" s="58" t="n">
        <v>18</v>
      </c>
      <c r="E104" s="58" t="n">
        <v>0</v>
      </c>
      <c r="F104" s="76" t="n">
        <v>18</v>
      </c>
      <c r="G104" s="76" t="n">
        <v>0</v>
      </c>
      <c r="H104" s="20" t="n">
        <v>43831</v>
      </c>
      <c r="I104" s="20" t="n">
        <v>44196</v>
      </c>
      <c r="J104" s="60" t="n">
        <f aca="false">_xlfn.DAYS(I104,H104)</f>
        <v>365</v>
      </c>
      <c r="K104" s="77" t="n">
        <v>3155900</v>
      </c>
      <c r="L104" s="63" t="n">
        <f aca="false">IF(J104&lt;=30,K104/12,J104*K104/365)</f>
        <v>3155900</v>
      </c>
      <c r="M104" s="21" t="s">
        <v>607</v>
      </c>
    </row>
    <row r="105" customFormat="false" ht="13.8" hidden="false" customHeight="false" outlineLevel="0" collapsed="false">
      <c r="A105" s="72" t="s">
        <v>520</v>
      </c>
      <c r="B105" s="73" t="s">
        <v>537</v>
      </c>
      <c r="C105" s="74" t="s">
        <v>519</v>
      </c>
      <c r="D105" s="58" t="n">
        <v>19</v>
      </c>
      <c r="E105" s="58" t="n">
        <v>0</v>
      </c>
      <c r="F105" s="76" t="n">
        <v>19</v>
      </c>
      <c r="G105" s="76" t="n">
        <v>0</v>
      </c>
      <c r="H105" s="20" t="n">
        <v>43831</v>
      </c>
      <c r="I105" s="20" t="n">
        <v>44196</v>
      </c>
      <c r="J105" s="60" t="n">
        <f aca="false">_xlfn.DAYS(I105,H105)</f>
        <v>365</v>
      </c>
      <c r="K105" s="82" t="n">
        <v>3345100</v>
      </c>
      <c r="L105" s="63" t="n">
        <f aca="false">IF(J105&lt;=30,K105/12,J105*K105/365)</f>
        <v>3345100</v>
      </c>
      <c r="M105" s="21" t="s">
        <v>607</v>
      </c>
    </row>
    <row r="106" customFormat="false" ht="13.8" hidden="false" customHeight="false" outlineLevel="0" collapsed="false">
      <c r="A106" s="72" t="s">
        <v>520</v>
      </c>
      <c r="B106" s="73" t="s">
        <v>537</v>
      </c>
      <c r="C106" s="74" t="s">
        <v>519</v>
      </c>
      <c r="D106" s="58" t="n">
        <v>20</v>
      </c>
      <c r="E106" s="58" t="n">
        <v>0</v>
      </c>
      <c r="F106" s="76" t="n">
        <v>20</v>
      </c>
      <c r="G106" s="76" t="n">
        <v>0</v>
      </c>
      <c r="H106" s="20" t="n">
        <v>43831</v>
      </c>
      <c r="I106" s="20" t="n">
        <v>44196</v>
      </c>
      <c r="J106" s="60" t="n">
        <f aca="false">_xlfn.DAYS(I106,H106)</f>
        <v>365</v>
      </c>
      <c r="K106" s="82" t="n">
        <v>3510100</v>
      </c>
      <c r="L106" s="63" t="n">
        <f aca="false">IF(J106&lt;=30,K106/12,J106*K106/365)</f>
        <v>3510100</v>
      </c>
      <c r="M106" s="21" t="s">
        <v>607</v>
      </c>
    </row>
    <row r="107" customFormat="false" ht="13.8" hidden="false" customHeight="false" outlineLevel="0" collapsed="false">
      <c r="A107" s="72" t="s">
        <v>520</v>
      </c>
      <c r="B107" s="73" t="s">
        <v>537</v>
      </c>
      <c r="C107" s="74" t="s">
        <v>519</v>
      </c>
      <c r="D107" s="58" t="n">
        <v>21</v>
      </c>
      <c r="E107" s="58" t="n">
        <v>0</v>
      </c>
      <c r="F107" s="76" t="n">
        <v>21</v>
      </c>
      <c r="G107" s="76" t="n">
        <v>0</v>
      </c>
      <c r="H107" s="20" t="n">
        <v>43831</v>
      </c>
      <c r="I107" s="20" t="n">
        <v>44196</v>
      </c>
      <c r="J107" s="60" t="n">
        <f aca="false">_xlfn.DAYS(I107,H107)</f>
        <v>365</v>
      </c>
      <c r="K107" s="82" t="n">
        <v>3700400</v>
      </c>
      <c r="L107" s="63" t="n">
        <f aca="false">IF(J107&lt;=30,K107/12,J107*K107/365)</f>
        <v>3700400</v>
      </c>
      <c r="M107" s="21" t="s">
        <v>607</v>
      </c>
    </row>
    <row r="108" customFormat="false" ht="13.8" hidden="false" customHeight="false" outlineLevel="0" collapsed="false">
      <c r="A108" s="72" t="s">
        <v>520</v>
      </c>
      <c r="B108" s="73" t="s">
        <v>537</v>
      </c>
      <c r="C108" s="74" t="s">
        <v>519</v>
      </c>
      <c r="D108" s="58" t="n">
        <v>22</v>
      </c>
      <c r="E108" s="58" t="n">
        <v>0</v>
      </c>
      <c r="F108" s="76" t="n">
        <v>22</v>
      </c>
      <c r="G108" s="76" t="n">
        <v>0</v>
      </c>
      <c r="H108" s="20" t="n">
        <v>43831</v>
      </c>
      <c r="I108" s="20" t="n">
        <v>44196</v>
      </c>
      <c r="J108" s="60" t="n">
        <f aca="false">_xlfn.DAYS(I108,H108)</f>
        <v>365</v>
      </c>
      <c r="K108" s="49" t="n">
        <v>3866500</v>
      </c>
      <c r="L108" s="63" t="n">
        <f aca="false">IF(J108&lt;=30,K108/12,J108*K108/365)</f>
        <v>3866500</v>
      </c>
      <c r="M108" s="21" t="s">
        <v>607</v>
      </c>
    </row>
    <row r="109" customFormat="false" ht="13.8" hidden="false" customHeight="false" outlineLevel="0" collapsed="false">
      <c r="A109" s="72" t="s">
        <v>520</v>
      </c>
      <c r="B109" s="73" t="s">
        <v>537</v>
      </c>
      <c r="C109" s="74" t="s">
        <v>519</v>
      </c>
      <c r="D109" s="58" t="n">
        <v>23</v>
      </c>
      <c r="E109" s="58" t="n">
        <v>0</v>
      </c>
      <c r="F109" s="76" t="n">
        <v>23</v>
      </c>
      <c r="G109" s="76" t="n">
        <v>0</v>
      </c>
      <c r="H109" s="20" t="n">
        <v>43831</v>
      </c>
      <c r="I109" s="20" t="n">
        <v>44196</v>
      </c>
      <c r="J109" s="60" t="n">
        <f aca="false">_xlfn.DAYS(I109,H109)</f>
        <v>365</v>
      </c>
      <c r="K109" s="49" t="n">
        <v>4056800</v>
      </c>
      <c r="L109" s="63" t="n">
        <f aca="false">IF(J109&lt;=30,K109/12,J109*K109/365)</f>
        <v>4056800</v>
      </c>
      <c r="M109" s="21" t="s">
        <v>607</v>
      </c>
    </row>
    <row r="110" customFormat="false" ht="13.8" hidden="false" customHeight="false" outlineLevel="0" collapsed="false">
      <c r="A110" s="72" t="s">
        <v>520</v>
      </c>
      <c r="B110" s="73" t="s">
        <v>537</v>
      </c>
      <c r="C110" s="74" t="s">
        <v>519</v>
      </c>
      <c r="D110" s="58" t="n">
        <v>24</v>
      </c>
      <c r="E110" s="58" t="n">
        <v>0</v>
      </c>
      <c r="F110" s="76" t="n">
        <v>24</v>
      </c>
      <c r="G110" s="76" t="n">
        <v>0</v>
      </c>
      <c r="H110" s="20" t="n">
        <v>43831</v>
      </c>
      <c r="I110" s="20" t="n">
        <v>44196</v>
      </c>
      <c r="J110" s="60" t="n">
        <f aca="false">_xlfn.DAYS(I110,H110)</f>
        <v>365</v>
      </c>
      <c r="K110" s="49" t="n">
        <v>5095200</v>
      </c>
      <c r="L110" s="63" t="n">
        <f aca="false">IF(J110&lt;=30,K110/12,J110*K110/365)</f>
        <v>5095200</v>
      </c>
      <c r="M110" s="21" t="s">
        <v>607</v>
      </c>
    </row>
    <row r="111" customFormat="false" ht="13.8" hidden="false" customHeight="false" outlineLevel="0" collapsed="false">
      <c r="A111" s="72" t="s">
        <v>520</v>
      </c>
      <c r="B111" s="73" t="s">
        <v>537</v>
      </c>
      <c r="C111" s="74" t="s">
        <v>519</v>
      </c>
      <c r="D111" s="58" t="n">
        <v>25</v>
      </c>
      <c r="E111" s="58" t="n">
        <v>0</v>
      </c>
      <c r="F111" s="76" t="n">
        <v>25</v>
      </c>
      <c r="G111" s="76" t="n">
        <v>0</v>
      </c>
      <c r="H111" s="20" t="n">
        <v>43831</v>
      </c>
      <c r="I111" s="20" t="n">
        <v>44196</v>
      </c>
      <c r="J111" s="60" t="n">
        <f aca="false">_xlfn.DAYS(I111,H111)</f>
        <v>365</v>
      </c>
      <c r="K111" s="49" t="n">
        <v>5294300</v>
      </c>
      <c r="L111" s="63" t="n">
        <f aca="false">IF(J111&lt;=30,K111/12,J111*K111/365)</f>
        <v>5294300</v>
      </c>
      <c r="M111" s="21" t="s">
        <v>607</v>
      </c>
    </row>
    <row r="112" customFormat="false" ht="13.8" hidden="false" customHeight="false" outlineLevel="0" collapsed="false">
      <c r="A112" s="72" t="s">
        <v>520</v>
      </c>
      <c r="B112" s="73" t="s">
        <v>537</v>
      </c>
      <c r="C112" s="74" t="s">
        <v>519</v>
      </c>
      <c r="D112" s="75" t="s">
        <v>677</v>
      </c>
      <c r="E112" s="58" t="n">
        <v>0</v>
      </c>
      <c r="F112" s="76" t="n">
        <v>26</v>
      </c>
      <c r="G112" s="76" t="n">
        <v>0</v>
      </c>
      <c r="H112" s="20" t="n">
        <v>43831</v>
      </c>
      <c r="I112" s="20" t="n">
        <v>44196</v>
      </c>
      <c r="J112" s="60" t="n">
        <f aca="false">_xlfn.DAYS(I112,H112)</f>
        <v>365</v>
      </c>
      <c r="K112" s="78" t="n">
        <f aca="false">4813000 + 30000 * (F112 - 25)</f>
        <v>4843000</v>
      </c>
      <c r="L112" s="63" t="n">
        <f aca="false">IF(J112&lt;=30,K112/12,J112*K112/365)</f>
        <v>4843000</v>
      </c>
      <c r="M112" s="21" t="s">
        <v>607</v>
      </c>
    </row>
    <row r="113" customFormat="false" ht="46.95" hidden="false" customHeight="false" outlineLevel="0" collapsed="false">
      <c r="A113" s="83" t="s">
        <v>520</v>
      </c>
      <c r="B113" s="84" t="s">
        <v>531</v>
      </c>
      <c r="C113" s="85" t="s">
        <v>521</v>
      </c>
      <c r="D113" s="75" t="s">
        <v>668</v>
      </c>
      <c r="E113" s="58" t="n">
        <v>0</v>
      </c>
      <c r="F113" s="76" t="n">
        <v>5</v>
      </c>
      <c r="G113" s="76" t="n">
        <v>0</v>
      </c>
      <c r="H113" s="20" t="n">
        <v>43831</v>
      </c>
      <c r="I113" s="20" t="n">
        <v>44196</v>
      </c>
      <c r="J113" s="60" t="n">
        <f aca="false">_xlfn.DAYS(I113,H113)</f>
        <v>365</v>
      </c>
      <c r="K113" s="78" t="n">
        <f aca="false">4813000 + 30000 * (F113 - 25)</f>
        <v>4213000</v>
      </c>
      <c r="L113" s="63" t="s">
        <v>688</v>
      </c>
      <c r="M113" s="21" t="s">
        <v>653</v>
      </c>
      <c r="N113" s="47" t="s">
        <v>530</v>
      </c>
      <c r="O113" s="47" t="s">
        <v>521</v>
      </c>
      <c r="P113" s="47" t="s">
        <v>31</v>
      </c>
    </row>
    <row r="114" customFormat="false" ht="46.95" hidden="false" customHeight="false" outlineLevel="0" collapsed="false">
      <c r="A114" s="83" t="s">
        <v>520</v>
      </c>
      <c r="B114" s="84" t="s">
        <v>531</v>
      </c>
      <c r="C114" s="85" t="s">
        <v>521</v>
      </c>
      <c r="D114" s="62" t="s">
        <v>684</v>
      </c>
      <c r="E114" s="58" t="n">
        <v>0</v>
      </c>
      <c r="F114" s="76" t="n">
        <v>6</v>
      </c>
      <c r="G114" s="76" t="n">
        <v>0</v>
      </c>
      <c r="H114" s="20" t="n">
        <v>43831</v>
      </c>
      <c r="I114" s="20" t="n">
        <v>44196</v>
      </c>
      <c r="J114" s="60" t="n">
        <f aca="false">_xlfn.DAYS(I114,H114)</f>
        <v>365</v>
      </c>
      <c r="K114" s="78" t="n">
        <f aca="false">4813000 + 30000 * (F114 - 25)</f>
        <v>4243000</v>
      </c>
      <c r="L114" s="63" t="s">
        <v>689</v>
      </c>
      <c r="M114" s="21" t="s">
        <v>653</v>
      </c>
      <c r="N114" s="47" t="s">
        <v>530</v>
      </c>
      <c r="O114" s="47" t="s">
        <v>521</v>
      </c>
      <c r="P114" s="47" t="s">
        <v>31</v>
      </c>
    </row>
    <row r="115" customFormat="false" ht="46.95" hidden="false" customHeight="false" outlineLevel="0" collapsed="false">
      <c r="A115" s="83" t="s">
        <v>520</v>
      </c>
      <c r="B115" s="84" t="s">
        <v>531</v>
      </c>
      <c r="C115" s="85" t="s">
        <v>521</v>
      </c>
      <c r="D115" s="62" t="s">
        <v>672</v>
      </c>
      <c r="E115" s="58" t="n">
        <v>0</v>
      </c>
      <c r="F115" s="76" t="n">
        <v>12</v>
      </c>
      <c r="G115" s="76" t="n">
        <v>0</v>
      </c>
      <c r="H115" s="20" t="n">
        <v>43831</v>
      </c>
      <c r="I115" s="20" t="n">
        <v>44196</v>
      </c>
      <c r="J115" s="60" t="n">
        <f aca="false">_xlfn.DAYS(I115,H115)</f>
        <v>365</v>
      </c>
      <c r="K115" s="78" t="n">
        <f aca="false">4813000 + 30000 * (F115 - 25)</f>
        <v>4423000</v>
      </c>
      <c r="L115" s="63" t="s">
        <v>690</v>
      </c>
      <c r="M115" s="21" t="s">
        <v>653</v>
      </c>
      <c r="N115" s="47" t="s">
        <v>530</v>
      </c>
      <c r="O115" s="47" t="s">
        <v>521</v>
      </c>
      <c r="P115" s="47" t="s">
        <v>31</v>
      </c>
    </row>
    <row r="116" customFormat="false" ht="46.95" hidden="false" customHeight="false" outlineLevel="0" collapsed="false">
      <c r="A116" s="83" t="s">
        <v>520</v>
      </c>
      <c r="B116" s="84" t="s">
        <v>531</v>
      </c>
      <c r="C116" s="85" t="s">
        <v>521</v>
      </c>
      <c r="D116" s="75" t="s">
        <v>674</v>
      </c>
      <c r="E116" s="58" t="n">
        <v>0</v>
      </c>
      <c r="F116" s="76" t="n">
        <v>30</v>
      </c>
      <c r="G116" s="76" t="n">
        <v>0</v>
      </c>
      <c r="H116" s="20" t="n">
        <v>43831</v>
      </c>
      <c r="I116" s="20" t="n">
        <v>44196</v>
      </c>
      <c r="J116" s="60" t="n">
        <f aca="false">_xlfn.DAYS(I116,H116)</f>
        <v>365</v>
      </c>
      <c r="K116" s="78" t="n">
        <f aca="false">4813000 + 30000 * (F116 - 25)</f>
        <v>4963000</v>
      </c>
      <c r="L116" s="63" t="s">
        <v>691</v>
      </c>
      <c r="M116" s="21" t="s">
        <v>653</v>
      </c>
      <c r="N116" s="47" t="s">
        <v>530</v>
      </c>
      <c r="O116" s="47" t="s">
        <v>521</v>
      </c>
      <c r="P116" s="47" t="s">
        <v>31</v>
      </c>
    </row>
    <row r="117" customFormat="false" ht="46.95" hidden="false" customHeight="false" outlineLevel="0" collapsed="false">
      <c r="A117" s="83" t="s">
        <v>520</v>
      </c>
      <c r="B117" s="84" t="s">
        <v>531</v>
      </c>
      <c r="C117" s="85" t="s">
        <v>519</v>
      </c>
      <c r="D117" s="75" t="s">
        <v>668</v>
      </c>
      <c r="E117" s="58" t="n">
        <v>0</v>
      </c>
      <c r="F117" s="76" t="n">
        <v>5</v>
      </c>
      <c r="G117" s="76" t="n">
        <v>0</v>
      </c>
      <c r="H117" s="20" t="n">
        <v>43831</v>
      </c>
      <c r="I117" s="20" t="n">
        <v>44196</v>
      </c>
      <c r="J117" s="60" t="n">
        <f aca="false">_xlfn.DAYS(I117,H117)</f>
        <v>365</v>
      </c>
      <c r="K117" s="78" t="n">
        <f aca="false">4813000 + 30000 * (F117 - 25)</f>
        <v>4213000</v>
      </c>
      <c r="L117" s="63" t="s">
        <v>688</v>
      </c>
      <c r="M117" s="21" t="s">
        <v>653</v>
      </c>
      <c r="N117" s="47" t="s">
        <v>530</v>
      </c>
      <c r="O117" s="47" t="s">
        <v>519</v>
      </c>
      <c r="P117" s="47" t="s">
        <v>31</v>
      </c>
    </row>
    <row r="118" customFormat="false" ht="13.8" hidden="false" customHeight="false" outlineLevel="0" collapsed="false">
      <c r="A118" s="83" t="s">
        <v>520</v>
      </c>
      <c r="B118" s="84" t="s">
        <v>531</v>
      </c>
      <c r="C118" s="85" t="s">
        <v>519</v>
      </c>
      <c r="D118" s="58" t="n">
        <v>6</v>
      </c>
      <c r="E118" s="58" t="n">
        <v>0</v>
      </c>
      <c r="F118" s="58" t="n">
        <v>6</v>
      </c>
      <c r="G118" s="76" t="n">
        <v>0</v>
      </c>
      <c r="H118" s="20" t="n">
        <v>43831</v>
      </c>
      <c r="I118" s="20" t="n">
        <v>44196</v>
      </c>
      <c r="J118" s="60" t="n">
        <f aca="false">_xlfn.DAYS(I118,H118)</f>
        <v>365</v>
      </c>
      <c r="K118" s="78" t="n">
        <f aca="false">4813000 + 30000 * (F118 - 25)</f>
        <v>4243000</v>
      </c>
      <c r="L118" s="63" t="n">
        <f aca="false">IF(J118&lt;=30,K118/12,J118*K118/365)</f>
        <v>4243000</v>
      </c>
      <c r="M118" s="21" t="s">
        <v>607</v>
      </c>
    </row>
    <row r="119" customFormat="false" ht="13.8" hidden="false" customHeight="false" outlineLevel="0" collapsed="false">
      <c r="A119" s="83" t="s">
        <v>520</v>
      </c>
      <c r="B119" s="84" t="s">
        <v>531</v>
      </c>
      <c r="C119" s="85" t="s">
        <v>519</v>
      </c>
      <c r="D119" s="58" t="n">
        <v>7</v>
      </c>
      <c r="E119" s="58" t="n">
        <v>0</v>
      </c>
      <c r="F119" s="58" t="n">
        <v>7</v>
      </c>
      <c r="G119" s="76" t="n">
        <v>0</v>
      </c>
      <c r="H119" s="20" t="n">
        <v>43831</v>
      </c>
      <c r="I119" s="20" t="n">
        <v>44196</v>
      </c>
      <c r="J119" s="60" t="n">
        <f aca="false">_xlfn.DAYS(I119,H119)</f>
        <v>365</v>
      </c>
      <c r="K119" s="78" t="n">
        <f aca="false">4813000 + 30000 * (F119 - 25)</f>
        <v>4273000</v>
      </c>
      <c r="L119" s="63" t="n">
        <f aca="false">IF(J119&lt;=30,K119/12,J119*K119/365)</f>
        <v>4273000</v>
      </c>
      <c r="M119" s="21" t="s">
        <v>607</v>
      </c>
    </row>
    <row r="120" customFormat="false" ht="46.95" hidden="false" customHeight="false" outlineLevel="0" collapsed="false">
      <c r="A120" s="83" t="s">
        <v>520</v>
      </c>
      <c r="B120" s="84" t="s">
        <v>531</v>
      </c>
      <c r="C120" s="85" t="s">
        <v>519</v>
      </c>
      <c r="D120" s="58" t="n">
        <v>8</v>
      </c>
      <c r="E120" s="58" t="n">
        <v>0</v>
      </c>
      <c r="F120" s="58" t="n">
        <v>8</v>
      </c>
      <c r="G120" s="76" t="n">
        <v>0</v>
      </c>
      <c r="H120" s="20" t="n">
        <v>43831</v>
      </c>
      <c r="I120" s="20" t="n">
        <v>44196</v>
      </c>
      <c r="J120" s="60" t="n">
        <f aca="false">_xlfn.DAYS(I120,H120)</f>
        <v>365</v>
      </c>
      <c r="K120" s="78" t="n">
        <f aca="false">4813000 + 30000 * (F120 - 25)</f>
        <v>4303000</v>
      </c>
      <c r="L120" s="63" t="s">
        <v>692</v>
      </c>
      <c r="M120" s="21" t="s">
        <v>653</v>
      </c>
      <c r="N120" s="47" t="s">
        <v>530</v>
      </c>
      <c r="O120" s="47" t="s">
        <v>519</v>
      </c>
      <c r="P120" s="47" t="s">
        <v>31</v>
      </c>
    </row>
    <row r="121" customFormat="false" ht="24.05" hidden="false" customHeight="false" outlineLevel="0" collapsed="false">
      <c r="A121" s="83" t="s">
        <v>520</v>
      </c>
      <c r="B121" s="84" t="s">
        <v>531</v>
      </c>
      <c r="C121" s="85" t="s">
        <v>519</v>
      </c>
      <c r="D121" s="58" t="n">
        <v>9</v>
      </c>
      <c r="E121" s="58" t="n">
        <v>0</v>
      </c>
      <c r="F121" s="58" t="n">
        <v>9</v>
      </c>
      <c r="G121" s="76" t="n">
        <v>0</v>
      </c>
      <c r="H121" s="20" t="n">
        <v>43831</v>
      </c>
      <c r="I121" s="20" t="n">
        <v>44196</v>
      </c>
      <c r="J121" s="60" t="n">
        <f aca="false">_xlfn.DAYS(I121,H121)</f>
        <v>365</v>
      </c>
      <c r="K121" s="78" t="n">
        <f aca="false">4813000 + 30000 * (F121 - 25)</f>
        <v>4333000</v>
      </c>
      <c r="L121" s="63" t="s">
        <v>693</v>
      </c>
      <c r="M121" s="21" t="s">
        <v>653</v>
      </c>
      <c r="N121" s="47" t="s">
        <v>530</v>
      </c>
      <c r="O121" s="47" t="s">
        <v>519</v>
      </c>
      <c r="P121" s="47" t="s">
        <v>202</v>
      </c>
    </row>
    <row r="122" customFormat="false" ht="13.8" hidden="false" customHeight="false" outlineLevel="0" collapsed="false">
      <c r="A122" s="83" t="s">
        <v>520</v>
      </c>
      <c r="B122" s="84" t="s">
        <v>531</v>
      </c>
      <c r="C122" s="85" t="s">
        <v>519</v>
      </c>
      <c r="D122" s="58" t="n">
        <v>10</v>
      </c>
      <c r="E122" s="58" t="n">
        <v>0</v>
      </c>
      <c r="F122" s="58" t="n">
        <v>10</v>
      </c>
      <c r="G122" s="76" t="n">
        <v>0</v>
      </c>
      <c r="H122" s="20" t="n">
        <v>43831</v>
      </c>
      <c r="I122" s="20" t="n">
        <v>44196</v>
      </c>
      <c r="J122" s="60" t="n">
        <f aca="false">_xlfn.DAYS(I122,H122)</f>
        <v>365</v>
      </c>
      <c r="K122" s="78" t="n">
        <f aca="false">4813000 + 30000 * (F122 - 25)</f>
        <v>4363000</v>
      </c>
      <c r="L122" s="63" t="n">
        <f aca="false">IF(J122&lt;=30,K122/12,J122*K122/365)</f>
        <v>4363000</v>
      </c>
      <c r="M122" s="21" t="s">
        <v>607</v>
      </c>
    </row>
    <row r="123" customFormat="false" ht="13.8" hidden="false" customHeight="false" outlineLevel="0" collapsed="false">
      <c r="A123" s="83" t="s">
        <v>520</v>
      </c>
      <c r="B123" s="84" t="s">
        <v>531</v>
      </c>
      <c r="C123" s="85" t="s">
        <v>519</v>
      </c>
      <c r="D123" s="58" t="n">
        <v>11</v>
      </c>
      <c r="E123" s="58" t="n">
        <v>0</v>
      </c>
      <c r="F123" s="58" t="n">
        <v>11</v>
      </c>
      <c r="G123" s="76" t="n">
        <v>0</v>
      </c>
      <c r="H123" s="20" t="n">
        <v>43831</v>
      </c>
      <c r="I123" s="20" t="n">
        <v>44196</v>
      </c>
      <c r="J123" s="60" t="n">
        <f aca="false">_xlfn.DAYS(I123,H123)</f>
        <v>365</v>
      </c>
      <c r="K123" s="78" t="n">
        <f aca="false">4813000 + 30000 * (F123 - 25)</f>
        <v>4393000</v>
      </c>
      <c r="L123" s="63" t="n">
        <f aca="false">IF(J123&lt;=30,K123/12,J123*K123/365)</f>
        <v>4393000</v>
      </c>
      <c r="M123" s="21" t="s">
        <v>607</v>
      </c>
    </row>
    <row r="124" customFormat="false" ht="13.8" hidden="false" customHeight="false" outlineLevel="0" collapsed="false">
      <c r="A124" s="83" t="s">
        <v>520</v>
      </c>
      <c r="B124" s="84" t="s">
        <v>531</v>
      </c>
      <c r="C124" s="85" t="s">
        <v>519</v>
      </c>
      <c r="D124" s="58" t="n">
        <v>12</v>
      </c>
      <c r="E124" s="58" t="n">
        <v>0</v>
      </c>
      <c r="F124" s="58" t="n">
        <v>12</v>
      </c>
      <c r="G124" s="76" t="n">
        <v>0</v>
      </c>
      <c r="H124" s="20" t="n">
        <v>43831</v>
      </c>
      <c r="I124" s="20" t="n">
        <v>44196</v>
      </c>
      <c r="J124" s="60" t="n">
        <f aca="false">_xlfn.DAYS(I124,H124)</f>
        <v>365</v>
      </c>
      <c r="K124" s="78" t="n">
        <f aca="false">4813000 + 30000 * (F124 - 25)</f>
        <v>4423000</v>
      </c>
      <c r="L124" s="63" t="n">
        <f aca="false">IF(J124&lt;=30,K124/12,J124*K124/365)</f>
        <v>4423000</v>
      </c>
      <c r="M124" s="21" t="s">
        <v>607</v>
      </c>
    </row>
    <row r="125" customFormat="false" ht="13.8" hidden="false" customHeight="false" outlineLevel="0" collapsed="false">
      <c r="A125" s="83" t="s">
        <v>520</v>
      </c>
      <c r="B125" s="84" t="s">
        <v>531</v>
      </c>
      <c r="C125" s="85" t="s">
        <v>519</v>
      </c>
      <c r="D125" s="58" t="n">
        <v>13</v>
      </c>
      <c r="E125" s="58" t="n">
        <v>0</v>
      </c>
      <c r="F125" s="58" t="n">
        <v>13</v>
      </c>
      <c r="G125" s="76" t="n">
        <v>0</v>
      </c>
      <c r="H125" s="20" t="n">
        <v>43831</v>
      </c>
      <c r="I125" s="20" t="n">
        <v>44196</v>
      </c>
      <c r="J125" s="60" t="n">
        <f aca="false">_xlfn.DAYS(I125,H125)</f>
        <v>365</v>
      </c>
      <c r="K125" s="78" t="n">
        <f aca="false">4813000 + 30000 * (F125 - 25)</f>
        <v>4453000</v>
      </c>
      <c r="L125" s="63" t="n">
        <f aca="false">IF(J125&lt;=30,K125/12,J125*K125/365)</f>
        <v>4453000</v>
      </c>
      <c r="M125" s="21" t="s">
        <v>607</v>
      </c>
    </row>
    <row r="126" customFormat="false" ht="13.8" hidden="false" customHeight="false" outlineLevel="0" collapsed="false">
      <c r="A126" s="83" t="s">
        <v>520</v>
      </c>
      <c r="B126" s="84" t="s">
        <v>531</v>
      </c>
      <c r="C126" s="85" t="s">
        <v>519</v>
      </c>
      <c r="D126" s="58" t="n">
        <v>14</v>
      </c>
      <c r="E126" s="58" t="n">
        <v>0</v>
      </c>
      <c r="F126" s="58" t="n">
        <v>14</v>
      </c>
      <c r="G126" s="76" t="n">
        <v>0</v>
      </c>
      <c r="H126" s="20" t="n">
        <v>43831</v>
      </c>
      <c r="I126" s="20" t="n">
        <v>44196</v>
      </c>
      <c r="J126" s="60" t="n">
        <f aca="false">_xlfn.DAYS(I126,H126)</f>
        <v>365</v>
      </c>
      <c r="K126" s="78" t="n">
        <f aca="false">4813000 + 30000 * (F126 - 25)</f>
        <v>4483000</v>
      </c>
      <c r="L126" s="63" t="n">
        <f aca="false">IF(J126&lt;=30,K126/12,J126*K126/365)</f>
        <v>4483000</v>
      </c>
      <c r="M126" s="21" t="s">
        <v>607</v>
      </c>
    </row>
    <row r="127" customFormat="false" ht="13.8" hidden="false" customHeight="false" outlineLevel="0" collapsed="false">
      <c r="A127" s="83" t="s">
        <v>520</v>
      </c>
      <c r="B127" s="84" t="s">
        <v>531</v>
      </c>
      <c r="C127" s="85" t="s">
        <v>519</v>
      </c>
      <c r="D127" s="58" t="n">
        <v>15</v>
      </c>
      <c r="E127" s="58" t="n">
        <v>0</v>
      </c>
      <c r="F127" s="58" t="n">
        <v>15</v>
      </c>
      <c r="G127" s="76" t="n">
        <v>0</v>
      </c>
      <c r="H127" s="20" t="n">
        <v>43831</v>
      </c>
      <c r="I127" s="20" t="n">
        <v>44196</v>
      </c>
      <c r="J127" s="60" t="n">
        <f aca="false">_xlfn.DAYS(I127,H127)</f>
        <v>365</v>
      </c>
      <c r="K127" s="78" t="n">
        <f aca="false">4813000 + 30000 * (F127 - 25)</f>
        <v>4513000</v>
      </c>
      <c r="L127" s="63" t="n">
        <f aca="false">IF(J127&lt;=30,K127/12,J127*K127/365)</f>
        <v>4513000</v>
      </c>
      <c r="M127" s="21" t="s">
        <v>607</v>
      </c>
    </row>
    <row r="128" customFormat="false" ht="24.05" hidden="false" customHeight="false" outlineLevel="0" collapsed="false">
      <c r="A128" s="83" t="s">
        <v>520</v>
      </c>
      <c r="B128" s="84" t="s">
        <v>531</v>
      </c>
      <c r="C128" s="85" t="s">
        <v>519</v>
      </c>
      <c r="D128" s="58" t="n">
        <v>16</v>
      </c>
      <c r="E128" s="58" t="n">
        <v>0</v>
      </c>
      <c r="F128" s="58" t="n">
        <v>16</v>
      </c>
      <c r="G128" s="76" t="n">
        <v>0</v>
      </c>
      <c r="H128" s="20" t="n">
        <v>43831</v>
      </c>
      <c r="I128" s="20" t="n">
        <v>44196</v>
      </c>
      <c r="J128" s="60" t="n">
        <f aca="false">_xlfn.DAYS(I128,H128)</f>
        <v>365</v>
      </c>
      <c r="K128" s="78" t="n">
        <f aca="false">4813000 + 30000 * (F128 - 25)</f>
        <v>4543000</v>
      </c>
      <c r="L128" s="63" t="s">
        <v>694</v>
      </c>
      <c r="M128" s="21" t="s">
        <v>653</v>
      </c>
      <c r="N128" s="47" t="s">
        <v>530</v>
      </c>
      <c r="O128" s="47" t="s">
        <v>519</v>
      </c>
      <c r="P128" s="47" t="s">
        <v>156</v>
      </c>
    </row>
    <row r="129" customFormat="false" ht="13.8" hidden="false" customHeight="false" outlineLevel="0" collapsed="false">
      <c r="A129" s="83" t="s">
        <v>520</v>
      </c>
      <c r="B129" s="84" t="s">
        <v>531</v>
      </c>
      <c r="C129" s="85" t="s">
        <v>519</v>
      </c>
      <c r="D129" s="58" t="n">
        <v>17</v>
      </c>
      <c r="E129" s="58" t="n">
        <v>0</v>
      </c>
      <c r="F129" s="58" t="n">
        <v>17</v>
      </c>
      <c r="G129" s="76" t="n">
        <v>0</v>
      </c>
      <c r="H129" s="20" t="n">
        <v>43831</v>
      </c>
      <c r="I129" s="20" t="n">
        <v>44196</v>
      </c>
      <c r="J129" s="60" t="n">
        <f aca="false">_xlfn.DAYS(I129,H129)</f>
        <v>365</v>
      </c>
      <c r="K129" s="78" t="n">
        <f aca="false">4813000 + 30000 * (F129 - 25)</f>
        <v>4573000</v>
      </c>
      <c r="L129" s="63" t="n">
        <f aca="false">IF(J129&lt;=30,K129/12,J129*K129/365)</f>
        <v>4573000</v>
      </c>
      <c r="M129" s="21" t="s">
        <v>607</v>
      </c>
    </row>
    <row r="130" customFormat="false" ht="13.8" hidden="false" customHeight="false" outlineLevel="0" collapsed="false">
      <c r="A130" s="83" t="s">
        <v>520</v>
      </c>
      <c r="B130" s="84" t="s">
        <v>531</v>
      </c>
      <c r="C130" s="85" t="s">
        <v>519</v>
      </c>
      <c r="D130" s="58" t="n">
        <v>18</v>
      </c>
      <c r="E130" s="58" t="n">
        <v>0</v>
      </c>
      <c r="F130" s="58" t="n">
        <v>18</v>
      </c>
      <c r="G130" s="76" t="n">
        <v>0</v>
      </c>
      <c r="H130" s="20" t="n">
        <v>43831</v>
      </c>
      <c r="I130" s="20" t="n">
        <v>44196</v>
      </c>
      <c r="J130" s="60" t="n">
        <f aca="false">_xlfn.DAYS(I130,H130)</f>
        <v>365</v>
      </c>
      <c r="K130" s="78" t="n">
        <f aca="false">4813000 + 30000 * (F130 - 25)</f>
        <v>4603000</v>
      </c>
      <c r="L130" s="63" t="n">
        <f aca="false">IF(J130&lt;=30,K130/12,J130*K130/365)</f>
        <v>4603000</v>
      </c>
      <c r="M130" s="21" t="s">
        <v>607</v>
      </c>
    </row>
    <row r="131" customFormat="false" ht="13.8" hidden="false" customHeight="false" outlineLevel="0" collapsed="false">
      <c r="A131" s="83" t="s">
        <v>520</v>
      </c>
      <c r="B131" s="84" t="s">
        <v>531</v>
      </c>
      <c r="C131" s="85" t="s">
        <v>519</v>
      </c>
      <c r="D131" s="58" t="n">
        <v>19</v>
      </c>
      <c r="E131" s="58" t="n">
        <v>0</v>
      </c>
      <c r="F131" s="58" t="n">
        <v>19</v>
      </c>
      <c r="G131" s="76" t="n">
        <v>0</v>
      </c>
      <c r="H131" s="20" t="n">
        <v>43831</v>
      </c>
      <c r="I131" s="20" t="n">
        <v>44196</v>
      </c>
      <c r="J131" s="60" t="n">
        <f aca="false">_xlfn.DAYS(I131,H131)</f>
        <v>365</v>
      </c>
      <c r="K131" s="78" t="n">
        <f aca="false">4813000 + 30000 * (F131 - 25)</f>
        <v>4633000</v>
      </c>
      <c r="L131" s="63" t="n">
        <f aca="false">IF(J131&lt;=30,K131/12,J131*K131/365)</f>
        <v>4633000</v>
      </c>
      <c r="M131" s="21" t="s">
        <v>607</v>
      </c>
    </row>
    <row r="132" customFormat="false" ht="13.8" hidden="false" customHeight="false" outlineLevel="0" collapsed="false">
      <c r="A132" s="83" t="s">
        <v>520</v>
      </c>
      <c r="B132" s="84" t="s">
        <v>531</v>
      </c>
      <c r="C132" s="85" t="s">
        <v>519</v>
      </c>
      <c r="D132" s="58" t="n">
        <v>20</v>
      </c>
      <c r="E132" s="58" t="n">
        <v>0</v>
      </c>
      <c r="F132" s="58" t="n">
        <v>20</v>
      </c>
      <c r="G132" s="76" t="n">
        <v>0</v>
      </c>
      <c r="H132" s="20" t="n">
        <v>43831</v>
      </c>
      <c r="I132" s="20" t="n">
        <v>44196</v>
      </c>
      <c r="J132" s="60" t="n">
        <f aca="false">_xlfn.DAYS(I132,H132)</f>
        <v>365</v>
      </c>
      <c r="K132" s="78" t="n">
        <f aca="false">4813000 + 30000 * (F132 - 25)</f>
        <v>4663000</v>
      </c>
      <c r="L132" s="63" t="n">
        <f aca="false">IF(J132&lt;=30,K132/12,J132*K132/365)</f>
        <v>4663000</v>
      </c>
      <c r="M132" s="21" t="s">
        <v>607</v>
      </c>
    </row>
    <row r="133" customFormat="false" ht="13.8" hidden="false" customHeight="false" outlineLevel="0" collapsed="false">
      <c r="A133" s="83" t="s">
        <v>520</v>
      </c>
      <c r="B133" s="84" t="s">
        <v>531</v>
      </c>
      <c r="C133" s="85" t="s">
        <v>519</v>
      </c>
      <c r="D133" s="58" t="n">
        <v>21</v>
      </c>
      <c r="E133" s="58" t="n">
        <v>0</v>
      </c>
      <c r="F133" s="58" t="n">
        <v>21</v>
      </c>
      <c r="G133" s="76" t="n">
        <v>0</v>
      </c>
      <c r="H133" s="20" t="n">
        <v>43831</v>
      </c>
      <c r="I133" s="20" t="n">
        <v>44196</v>
      </c>
      <c r="J133" s="60" t="n">
        <f aca="false">_xlfn.DAYS(I133,H133)</f>
        <v>365</v>
      </c>
      <c r="K133" s="78" t="n">
        <f aca="false">4813000 + 30000 * (F133 - 25)</f>
        <v>4693000</v>
      </c>
      <c r="L133" s="63" t="n">
        <f aca="false">IF(J133&lt;=30,K133/12,J133*K133/365)</f>
        <v>4693000</v>
      </c>
      <c r="M133" s="21" t="s">
        <v>607</v>
      </c>
    </row>
    <row r="134" customFormat="false" ht="13.8" hidden="false" customHeight="false" outlineLevel="0" collapsed="false">
      <c r="A134" s="83" t="s">
        <v>520</v>
      </c>
      <c r="B134" s="84" t="s">
        <v>531</v>
      </c>
      <c r="C134" s="85" t="s">
        <v>519</v>
      </c>
      <c r="D134" s="58" t="n">
        <v>22</v>
      </c>
      <c r="E134" s="58" t="n">
        <v>0</v>
      </c>
      <c r="F134" s="58" t="n">
        <v>22</v>
      </c>
      <c r="G134" s="76" t="n">
        <v>0</v>
      </c>
      <c r="H134" s="20" t="n">
        <v>43831</v>
      </c>
      <c r="I134" s="20" t="n">
        <v>44196</v>
      </c>
      <c r="J134" s="60" t="n">
        <f aca="false">_xlfn.DAYS(I134,H134)</f>
        <v>365</v>
      </c>
      <c r="K134" s="78" t="n">
        <f aca="false">4813000 + 30000 * (F134 - 25)</f>
        <v>4723000</v>
      </c>
      <c r="L134" s="63" t="n">
        <f aca="false">IF(J134&lt;=30,K134/12,J134*K134/365)</f>
        <v>4723000</v>
      </c>
      <c r="M134" s="21" t="s">
        <v>607</v>
      </c>
    </row>
    <row r="135" customFormat="false" ht="13.8" hidden="false" customHeight="false" outlineLevel="0" collapsed="false">
      <c r="A135" s="83" t="s">
        <v>520</v>
      </c>
      <c r="B135" s="84" t="s">
        <v>531</v>
      </c>
      <c r="C135" s="85" t="s">
        <v>519</v>
      </c>
      <c r="D135" s="58" t="n">
        <v>23</v>
      </c>
      <c r="E135" s="58" t="n">
        <v>0</v>
      </c>
      <c r="F135" s="58" t="n">
        <v>23</v>
      </c>
      <c r="G135" s="76" t="n">
        <v>0</v>
      </c>
      <c r="H135" s="20" t="n">
        <v>43831</v>
      </c>
      <c r="I135" s="20" t="n">
        <v>44196</v>
      </c>
      <c r="J135" s="60" t="n">
        <f aca="false">_xlfn.DAYS(I135,H135)</f>
        <v>365</v>
      </c>
      <c r="K135" s="78" t="n">
        <f aca="false">4813000 + 30000 * (F135 - 25)</f>
        <v>4753000</v>
      </c>
      <c r="L135" s="63" t="n">
        <f aca="false">IF(J135&lt;=30,K135/12,J135*K135/365)</f>
        <v>4753000</v>
      </c>
      <c r="M135" s="21" t="s">
        <v>607</v>
      </c>
    </row>
    <row r="136" customFormat="false" ht="13.8" hidden="false" customHeight="false" outlineLevel="0" collapsed="false">
      <c r="A136" s="83" t="s">
        <v>520</v>
      </c>
      <c r="B136" s="84" t="s">
        <v>531</v>
      </c>
      <c r="C136" s="85" t="s">
        <v>519</v>
      </c>
      <c r="D136" s="58" t="n">
        <v>24</v>
      </c>
      <c r="E136" s="58" t="n">
        <v>0</v>
      </c>
      <c r="F136" s="58" t="n">
        <v>24</v>
      </c>
      <c r="G136" s="76" t="n">
        <v>0</v>
      </c>
      <c r="H136" s="20" t="n">
        <v>43831</v>
      </c>
      <c r="I136" s="20" t="n">
        <v>44196</v>
      </c>
      <c r="J136" s="60" t="n">
        <f aca="false">_xlfn.DAYS(I136,H136)</f>
        <v>365</v>
      </c>
      <c r="K136" s="78" t="n">
        <f aca="false">4813000 + 30000 * (F136 - 25)</f>
        <v>4783000</v>
      </c>
      <c r="L136" s="63" t="n">
        <f aca="false">IF(J136&lt;=30,K136/12,J136*K136/365)</f>
        <v>4783000</v>
      </c>
      <c r="M136" s="21" t="s">
        <v>607</v>
      </c>
    </row>
    <row r="137" customFormat="false" ht="13.8" hidden="false" customHeight="false" outlineLevel="0" collapsed="false">
      <c r="A137" s="83" t="s">
        <v>520</v>
      </c>
      <c r="B137" s="84" t="s">
        <v>531</v>
      </c>
      <c r="C137" s="85" t="s">
        <v>519</v>
      </c>
      <c r="D137" s="58" t="n">
        <v>25</v>
      </c>
      <c r="E137" s="58" t="n">
        <v>0</v>
      </c>
      <c r="F137" s="58" t="n">
        <v>25</v>
      </c>
      <c r="G137" s="76" t="n">
        <v>0</v>
      </c>
      <c r="H137" s="20" t="n">
        <v>43831</v>
      </c>
      <c r="I137" s="20" t="n">
        <v>44196</v>
      </c>
      <c r="J137" s="60" t="n">
        <f aca="false">_xlfn.DAYS(I137,H137)</f>
        <v>365</v>
      </c>
      <c r="K137" s="78" t="n">
        <f aca="false">4813000 + 30000 * (F137 - 25)</f>
        <v>4813000</v>
      </c>
      <c r="L137" s="63" t="n">
        <f aca="false">IF(J137&lt;=30,K137/12,J137*K137/365)</f>
        <v>4813000</v>
      </c>
      <c r="M137" s="21" t="s">
        <v>607</v>
      </c>
    </row>
    <row r="138" customFormat="false" ht="46.95" hidden="false" customHeight="false" outlineLevel="0" collapsed="false">
      <c r="A138" s="83" t="s">
        <v>520</v>
      </c>
      <c r="B138" s="84" t="s">
        <v>531</v>
      </c>
      <c r="C138" s="85" t="s">
        <v>519</v>
      </c>
      <c r="D138" s="75" t="s">
        <v>677</v>
      </c>
      <c r="E138" s="58" t="n">
        <v>0</v>
      </c>
      <c r="F138" s="76" t="n">
        <v>45</v>
      </c>
      <c r="G138" s="76" t="n">
        <v>0</v>
      </c>
      <c r="H138" s="20" t="n">
        <v>43831</v>
      </c>
      <c r="I138" s="20" t="n">
        <v>44196</v>
      </c>
      <c r="J138" s="60" t="n">
        <f aca="false">_xlfn.DAYS(I138,H138)</f>
        <v>365</v>
      </c>
      <c r="K138" s="78" t="n">
        <f aca="false">4813000 + 30000 * (F138 - 25)</f>
        <v>5413000</v>
      </c>
      <c r="L138" s="63" t="s">
        <v>695</v>
      </c>
      <c r="M138" s="21" t="s">
        <v>653</v>
      </c>
      <c r="N138" s="47" t="s">
        <v>530</v>
      </c>
      <c r="O138" s="47" t="s">
        <v>519</v>
      </c>
      <c r="P138" s="47" t="s">
        <v>31</v>
      </c>
    </row>
    <row r="139" customFormat="false" ht="35.5" hidden="false" customHeight="false" outlineLevel="0" collapsed="false">
      <c r="A139" s="86" t="s">
        <v>522</v>
      </c>
      <c r="B139" s="87" t="s">
        <v>541</v>
      </c>
      <c r="C139" s="88" t="s">
        <v>649</v>
      </c>
      <c r="D139" s="58" t="s">
        <v>649</v>
      </c>
      <c r="E139" s="58" t="s">
        <v>649</v>
      </c>
      <c r="F139" s="86" t="n">
        <v>10</v>
      </c>
      <c r="G139" s="86" t="n">
        <v>10</v>
      </c>
      <c r="H139" s="20" t="n">
        <v>43831</v>
      </c>
      <c r="I139" s="20" t="n">
        <v>44196</v>
      </c>
      <c r="J139" s="60" t="n">
        <f aca="false">_xlfn.DAYS(I139,H139)</f>
        <v>365</v>
      </c>
      <c r="K139" s="49" t="n">
        <v>1026300</v>
      </c>
      <c r="L139" s="63" t="s">
        <v>696</v>
      </c>
      <c r="M139" s="21" t="s">
        <v>650</v>
      </c>
      <c r="N139" s="47" t="s">
        <v>519</v>
      </c>
      <c r="O139" s="47" t="s">
        <v>100</v>
      </c>
    </row>
    <row r="140" customFormat="false" ht="35.5" hidden="false" customHeight="false" outlineLevel="0" collapsed="false">
      <c r="A140" s="89" t="s">
        <v>522</v>
      </c>
      <c r="B140" s="90" t="s">
        <v>531</v>
      </c>
      <c r="C140" s="91" t="s">
        <v>649</v>
      </c>
      <c r="D140" s="92" t="s">
        <v>649</v>
      </c>
      <c r="E140" s="92" t="s">
        <v>649</v>
      </c>
      <c r="F140" s="86" t="n">
        <v>10</v>
      </c>
      <c r="G140" s="86" t="n">
        <v>10</v>
      </c>
      <c r="H140" s="20" t="n">
        <v>43831</v>
      </c>
      <c r="I140" s="20" t="n">
        <v>44196</v>
      </c>
      <c r="J140" s="60" t="n">
        <f aca="false">_xlfn.DAYS(I140,H140)</f>
        <v>365</v>
      </c>
      <c r="K140" s="49" t="n">
        <v>1026300</v>
      </c>
      <c r="L140" s="63" t="s">
        <v>696</v>
      </c>
      <c r="M140" s="21" t="s">
        <v>653</v>
      </c>
      <c r="N140" s="47" t="s">
        <v>530</v>
      </c>
      <c r="O140" s="47" t="s">
        <v>519</v>
      </c>
      <c r="P140" s="47" t="s">
        <v>100</v>
      </c>
    </row>
    <row r="141" customFormat="false" ht="35.5" hidden="false" customHeight="false" outlineLevel="0" collapsed="false">
      <c r="A141" s="89" t="s">
        <v>522</v>
      </c>
      <c r="B141" s="90" t="s">
        <v>537</v>
      </c>
      <c r="C141" s="91" t="s">
        <v>649</v>
      </c>
      <c r="D141" s="92" t="s">
        <v>649</v>
      </c>
      <c r="E141" s="92" t="s">
        <v>649</v>
      </c>
      <c r="F141" s="86" t="n">
        <v>10</v>
      </c>
      <c r="G141" s="86" t="n">
        <v>10</v>
      </c>
      <c r="H141" s="20" t="n">
        <v>43831</v>
      </c>
      <c r="I141" s="20" t="n">
        <v>44196</v>
      </c>
      <c r="J141" s="60" t="n">
        <f aca="false">_xlfn.DAYS(I141,H141)</f>
        <v>365</v>
      </c>
      <c r="K141" s="49" t="n">
        <v>1026300</v>
      </c>
      <c r="L141" s="63" t="s">
        <v>696</v>
      </c>
      <c r="M141" s="21" t="s">
        <v>653</v>
      </c>
      <c r="N141" s="47" t="s">
        <v>530</v>
      </c>
      <c r="O141" s="47" t="s">
        <v>519</v>
      </c>
      <c r="P141" s="47" t="s">
        <v>100</v>
      </c>
    </row>
  </sheetData>
  <dataValidations count="1">
    <dataValidation allowBlank="true" operator="equal" showDropDown="false" showErrorMessage="true" showInputMessage="false" sqref="M2:M141" type="none">
      <formula1>Parameters!$U$2:$U$3</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8" activeCellId="0" sqref="G18"/>
    </sheetView>
  </sheetViews>
  <sheetFormatPr defaultColWidth="12.47265625" defaultRowHeight="12.8" zeroHeight="false" outlineLevelRow="0" outlineLevelCol="0"/>
  <cols>
    <col collapsed="false" customWidth="true" hidden="false" outlineLevel="0" max="1" min="1" style="0" width="15.42"/>
    <col collapsed="false" customWidth="true" hidden="false" outlineLevel="0" max="2" min="2" style="0" width="45.41"/>
    <col collapsed="false" customWidth="true" hidden="false" outlineLevel="0" max="3" min="3" style="0" width="13.57"/>
    <col collapsed="false" customWidth="true" hidden="false" outlineLevel="0" max="4" min="4" style="0" width="23.32"/>
    <col collapsed="false" customWidth="true" hidden="false" outlineLevel="0" max="5" min="5" style="0" width="22.36"/>
    <col collapsed="false" customWidth="true" hidden="false" outlineLevel="0" max="14" min="6" style="0" width="18.85"/>
    <col collapsed="false" customWidth="true" hidden="false" outlineLevel="0" max="1024" min="1018" style="0" width="11.52"/>
  </cols>
  <sheetData>
    <row r="1" customFormat="false" ht="24.05" hidden="false" customHeight="false" outlineLevel="0" collapsed="false">
      <c r="A1" s="50" t="s">
        <v>518</v>
      </c>
      <c r="B1" s="50" t="s">
        <v>527</v>
      </c>
      <c r="C1" s="1" t="s">
        <v>517</v>
      </c>
      <c r="D1" s="51" t="s">
        <v>29</v>
      </c>
      <c r="E1" s="51" t="s">
        <v>30</v>
      </c>
      <c r="F1" s="52" t="s">
        <v>642</v>
      </c>
      <c r="G1" s="52" t="s">
        <v>643</v>
      </c>
      <c r="H1" s="8" t="s">
        <v>570</v>
      </c>
      <c r="I1" s="8" t="s">
        <v>571</v>
      </c>
      <c r="J1" s="8" t="s">
        <v>697</v>
      </c>
      <c r="K1" s="14" t="s">
        <v>698</v>
      </c>
      <c r="L1" s="93" t="s">
        <v>699</v>
      </c>
      <c r="M1" s="94" t="s">
        <v>700</v>
      </c>
      <c r="N1" s="94" t="s">
        <v>701</v>
      </c>
      <c r="O1" s="95" t="s">
        <v>702</v>
      </c>
      <c r="P1" s="54" t="s">
        <v>647</v>
      </c>
    </row>
    <row r="2" customFormat="false" ht="13.8" hidden="false" customHeight="false" outlineLevel="0" collapsed="false">
      <c r="A2" s="55" t="s">
        <v>523</v>
      </c>
      <c r="B2" s="56" t="s">
        <v>550</v>
      </c>
      <c r="C2" s="57" t="s">
        <v>649</v>
      </c>
      <c r="D2" s="59" t="s">
        <v>649</v>
      </c>
      <c r="E2" s="59" t="s">
        <v>649</v>
      </c>
      <c r="F2" s="59" t="n">
        <v>10</v>
      </c>
      <c r="G2" s="59" t="n">
        <v>10</v>
      </c>
      <c r="H2" s="96" t="n">
        <v>43831</v>
      </c>
      <c r="I2" s="96" t="n">
        <v>44561</v>
      </c>
      <c r="J2" s="97" t="n">
        <f aca="false">DATE(YEAR(H2)+1,MONTH(H2),DAY(H2))</f>
        <v>44197</v>
      </c>
      <c r="K2" s="98" t="n">
        <f aca="false">IF(I2&lt;=J2,VLOOKUP(DATEDIF(H2,I2,"m"),[2]Parameters!$L$2:$M$6,2,1),(DATEDIF(H2,I2,"m")+1)/12)</f>
        <v>2</v>
      </c>
      <c r="L2" s="99" t="n">
        <v>0</v>
      </c>
      <c r="M2" s="99" t="n">
        <v>0</v>
      </c>
      <c r="N2" s="99" t="n">
        <v>0</v>
      </c>
      <c r="O2" s="22" t="n">
        <f aca="false">(SUM(L2+M2+N2))*K2</f>
        <v>0</v>
      </c>
      <c r="P2" s="21" t="s">
        <v>607</v>
      </c>
    </row>
    <row r="3" customFormat="false" ht="13.8" hidden="false" customHeight="false" outlineLevel="0" collapsed="false">
      <c r="A3" s="55" t="s">
        <v>523</v>
      </c>
      <c r="B3" s="56" t="s">
        <v>552</v>
      </c>
      <c r="C3" s="57" t="s">
        <v>649</v>
      </c>
      <c r="D3" s="59" t="s">
        <v>649</v>
      </c>
      <c r="E3" s="59" t="s">
        <v>649</v>
      </c>
      <c r="F3" s="59" t="n">
        <v>10</v>
      </c>
      <c r="G3" s="59" t="n">
        <v>10</v>
      </c>
      <c r="H3" s="96" t="n">
        <v>43831</v>
      </c>
      <c r="I3" s="96" t="n">
        <v>44196</v>
      </c>
      <c r="J3" s="97" t="n">
        <f aca="false">DATE(YEAR(H3)+1,MONTH(H3),DAY(H3))</f>
        <v>44197</v>
      </c>
      <c r="K3" s="98" t="n">
        <f aca="false">IF(H3&lt;=J3,VLOOKUP(DATEDIF(H3,I3,"m"),[2]Parameters!$L$2:$M$6,2,1),(DATEDIF(H3,I3,"m")+1)/12)</f>
        <v>1</v>
      </c>
      <c r="L3" s="99" t="n">
        <v>0</v>
      </c>
      <c r="M3" s="99" t="n">
        <v>0</v>
      </c>
      <c r="N3" s="99" t="n">
        <v>0</v>
      </c>
      <c r="O3" s="22" t="n">
        <f aca="false">(SUM(L3+M3+N3))*K3</f>
        <v>0</v>
      </c>
      <c r="P3" s="21" t="s">
        <v>607</v>
      </c>
    </row>
    <row r="4" customFormat="false" ht="13.8" hidden="false" customHeight="false" outlineLevel="0" collapsed="false">
      <c r="A4" s="55" t="s">
        <v>523</v>
      </c>
      <c r="B4" s="56" t="s">
        <v>556</v>
      </c>
      <c r="C4" s="57" t="s">
        <v>649</v>
      </c>
      <c r="D4" s="59" t="s">
        <v>649</v>
      </c>
      <c r="E4" s="62" t="s">
        <v>651</v>
      </c>
      <c r="F4" s="59" t="n">
        <v>10</v>
      </c>
      <c r="G4" s="59" t="n">
        <v>2</v>
      </c>
      <c r="H4" s="96" t="n">
        <v>43831</v>
      </c>
      <c r="I4" s="96" t="n">
        <v>44196</v>
      </c>
      <c r="J4" s="97" t="n">
        <f aca="false">DATE(YEAR(H4)+1,MONTH(H4),DAY(H4))</f>
        <v>44197</v>
      </c>
      <c r="K4" s="98" t="n">
        <f aca="false">IF(H4&lt;=J4,VLOOKUP(DATEDIF(H4,I4,"m"),[2]Parameters!$L$2:$M$6,2,1),(DATEDIF(H4,I4,"m")+1)/12)</f>
        <v>1</v>
      </c>
      <c r="L4" s="100" t="n">
        <v>0.0056</v>
      </c>
      <c r="M4" s="100" t="n">
        <v>0.0037</v>
      </c>
      <c r="N4" s="99" t="n">
        <v>0</v>
      </c>
      <c r="O4" s="22" t="n">
        <f aca="false">(SUM(L4+M4+N4))*K4</f>
        <v>0.0093</v>
      </c>
      <c r="P4" s="21" t="s">
        <v>607</v>
      </c>
    </row>
    <row r="5" customFormat="false" ht="13.8" hidden="false" customHeight="false" outlineLevel="0" collapsed="false">
      <c r="A5" s="55" t="s">
        <v>523</v>
      </c>
      <c r="B5" s="56" t="s">
        <v>556</v>
      </c>
      <c r="C5" s="57" t="s">
        <v>649</v>
      </c>
      <c r="D5" s="59" t="s">
        <v>649</v>
      </c>
      <c r="E5" s="62" t="s">
        <v>655</v>
      </c>
      <c r="F5" s="59" t="n">
        <v>10</v>
      </c>
      <c r="G5" s="59" t="n">
        <v>3</v>
      </c>
      <c r="H5" s="96" t="n">
        <v>43831</v>
      </c>
      <c r="I5" s="96" t="n">
        <v>43981</v>
      </c>
      <c r="J5" s="97" t="n">
        <f aca="false">DATE(YEAR(H5)+1,MONTH(H5),DAY(H5))</f>
        <v>44197</v>
      </c>
      <c r="K5" s="98" t="n">
        <f aca="false">IF(H5&lt;=J5,VLOOKUP(DATEDIF(H5,I5,"m"),[2]Parameters!$L$2:$M$6,2,1),(DATEDIF(H5,I5,"m")+1)/12)</f>
        <v>0.6</v>
      </c>
      <c r="L5" s="100" t="n">
        <v>0.0109</v>
      </c>
      <c r="M5" s="100" t="n">
        <v>0.0073</v>
      </c>
      <c r="N5" s="99" t="n">
        <v>0</v>
      </c>
      <c r="O5" s="22" t="n">
        <f aca="false">(SUM(L5+M5+N5))*K5</f>
        <v>0.01092</v>
      </c>
      <c r="P5" s="21" t="s">
        <v>607</v>
      </c>
    </row>
    <row r="6" customFormat="false" ht="13.8" hidden="false" customHeight="false" outlineLevel="0" collapsed="false">
      <c r="A6" s="55" t="s">
        <v>523</v>
      </c>
      <c r="B6" s="56" t="s">
        <v>556</v>
      </c>
      <c r="C6" s="57" t="s">
        <v>649</v>
      </c>
      <c r="D6" s="59" t="s">
        <v>649</v>
      </c>
      <c r="E6" s="62" t="s">
        <v>657</v>
      </c>
      <c r="F6" s="59" t="n">
        <v>9</v>
      </c>
      <c r="G6" s="59" t="n">
        <v>9</v>
      </c>
      <c r="H6" s="96" t="n">
        <v>43831</v>
      </c>
      <c r="I6" s="96" t="n">
        <v>44196</v>
      </c>
      <c r="J6" s="97" t="n">
        <f aca="false">DATE(YEAR(H6)+1,MONTH(H6),DAY(H6))</f>
        <v>44197</v>
      </c>
      <c r="K6" s="98" t="n">
        <f aca="false">IF(H6&lt;=J6,VLOOKUP(DATEDIF(H6,I6,"m"),[2]Parameters!$L$2:$M$6,2,1),(DATEDIF(H6,I6,"m")+1)/12)</f>
        <v>1</v>
      </c>
      <c r="L6" s="100" t="n">
        <v>0.0181</v>
      </c>
      <c r="M6" s="100" t="n">
        <v>0.0121</v>
      </c>
      <c r="N6" s="99" t="n">
        <v>0</v>
      </c>
      <c r="O6" s="22" t="n">
        <f aca="false">(SUM(L6+M6+N6))*K6</f>
        <v>0.0302</v>
      </c>
      <c r="P6" s="21" t="s">
        <v>607</v>
      </c>
    </row>
    <row r="7" customFormat="false" ht="13.8" hidden="false" customHeight="false" outlineLevel="0" collapsed="false">
      <c r="A7" s="55" t="s">
        <v>523</v>
      </c>
      <c r="B7" s="56" t="s">
        <v>556</v>
      </c>
      <c r="C7" s="57" t="s">
        <v>649</v>
      </c>
      <c r="D7" s="59" t="s">
        <v>649</v>
      </c>
      <c r="E7" s="62" t="s">
        <v>659</v>
      </c>
      <c r="F7" s="59" t="n">
        <v>16</v>
      </c>
      <c r="G7" s="59" t="n">
        <v>16</v>
      </c>
      <c r="H7" s="96" t="n">
        <v>43831</v>
      </c>
      <c r="I7" s="96" t="n">
        <v>44196</v>
      </c>
      <c r="J7" s="97" t="n">
        <f aca="false">DATE(YEAR(H7)+1,MONTH(H7),DAY(H7))</f>
        <v>44197</v>
      </c>
      <c r="K7" s="98" t="n">
        <f aca="false">IF(H7&lt;=J7,VLOOKUP(DATEDIF(H7,I7,"m"),[2]Parameters!$L$2:$M$6,2,1),(DATEDIF(H7,I7,"m")+1)/12)</f>
        <v>1</v>
      </c>
      <c r="L7" s="100" t="n">
        <v>0.0211</v>
      </c>
      <c r="M7" s="100" t="n">
        <v>0.0141</v>
      </c>
      <c r="N7" s="99" t="n">
        <v>0</v>
      </c>
      <c r="O7" s="22" t="n">
        <f aca="false">(SUM(L7+M7+N7))*K7</f>
        <v>0.0352</v>
      </c>
      <c r="P7" s="21" t="s">
        <v>607</v>
      </c>
    </row>
    <row r="8" customFormat="false" ht="13.8" hidden="false" customHeight="false" outlineLevel="0" collapsed="false">
      <c r="A8" s="55" t="s">
        <v>523</v>
      </c>
      <c r="B8" s="56" t="s">
        <v>547</v>
      </c>
      <c r="C8" s="57" t="s">
        <v>649</v>
      </c>
      <c r="D8" s="59" t="s">
        <v>649</v>
      </c>
      <c r="E8" s="59" t="n">
        <v>0</v>
      </c>
      <c r="F8" s="59" t="n">
        <v>10</v>
      </c>
      <c r="G8" s="59" t="n">
        <v>0</v>
      </c>
      <c r="H8" s="96" t="n">
        <v>43831</v>
      </c>
      <c r="I8" s="96" t="n">
        <v>44196</v>
      </c>
      <c r="J8" s="97" t="n">
        <f aca="false">DATE(YEAR(H8)+1,MONTH(H8),DAY(H8))</f>
        <v>44197</v>
      </c>
      <c r="K8" s="98" t="n">
        <f aca="false">IF(H8&lt;=J8,VLOOKUP(DATEDIF(H8,I8,"m"),[2]Parameters!$L$2:$M$6,2,1),(DATEDIF(H8,I8,"m")+1)/12)</f>
        <v>1</v>
      </c>
      <c r="L8" s="100" t="n">
        <v>0.00348</v>
      </c>
      <c r="M8" s="100" t="n">
        <v>0.00228</v>
      </c>
      <c r="N8" s="99" t="n">
        <v>0</v>
      </c>
      <c r="O8" s="22" t="n">
        <f aca="false">(SUM(L8+M8+N8))*K8</f>
        <v>0.00576</v>
      </c>
      <c r="P8" s="21" t="s">
        <v>607</v>
      </c>
    </row>
    <row r="9" customFormat="false" ht="13.8" hidden="false" customHeight="false" outlineLevel="0" collapsed="false">
      <c r="A9" s="55" t="s">
        <v>523</v>
      </c>
      <c r="B9" s="56" t="s">
        <v>548</v>
      </c>
      <c r="C9" s="57" t="s">
        <v>649</v>
      </c>
      <c r="D9" s="59" t="s">
        <v>649</v>
      </c>
      <c r="E9" s="59" t="n">
        <v>0</v>
      </c>
      <c r="F9" s="59" t="n">
        <v>10</v>
      </c>
      <c r="G9" s="59" t="n">
        <v>0</v>
      </c>
      <c r="H9" s="96" t="n">
        <v>43831</v>
      </c>
      <c r="I9" s="96" t="n">
        <v>44196</v>
      </c>
      <c r="J9" s="97" t="n">
        <f aca="false">DATE(YEAR(H9)+1,MONTH(H9),DAY(H9))</f>
        <v>44197</v>
      </c>
      <c r="K9" s="98" t="n">
        <f aca="false">IF(H9&lt;=J9,VLOOKUP(DATEDIF(H9,I9,"m"),[2]Parameters!$L$2:$M$6,2,1),(DATEDIF(H9,I9,"m")+1)/12)</f>
        <v>1</v>
      </c>
      <c r="L9" s="100" t="n">
        <v>0.00732</v>
      </c>
      <c r="M9" s="100" t="n">
        <v>0.00492</v>
      </c>
      <c r="N9" s="99" t="n">
        <v>0</v>
      </c>
      <c r="O9" s="22" t="n">
        <f aca="false">(SUM(L9+M9+N9))*K9</f>
        <v>0.01224</v>
      </c>
      <c r="P9" s="21" t="s">
        <v>607</v>
      </c>
    </row>
    <row r="10" customFormat="false" ht="13.8" hidden="false" customHeight="false" outlineLevel="0" collapsed="false">
      <c r="A10" s="55" t="s">
        <v>523</v>
      </c>
      <c r="B10" s="56" t="s">
        <v>553</v>
      </c>
      <c r="C10" s="57" t="s">
        <v>649</v>
      </c>
      <c r="D10" s="59" t="s">
        <v>649</v>
      </c>
      <c r="E10" s="62" t="s">
        <v>651</v>
      </c>
      <c r="F10" s="59" t="n">
        <v>10</v>
      </c>
      <c r="G10" s="59" t="n">
        <v>2</v>
      </c>
      <c r="H10" s="96" t="n">
        <v>43831</v>
      </c>
      <c r="I10" s="96" t="n">
        <v>44196</v>
      </c>
      <c r="J10" s="97" t="n">
        <f aca="false">DATE(YEAR(H10)+1,MONTH(H10),DAY(H10))</f>
        <v>44197</v>
      </c>
      <c r="K10" s="98" t="n">
        <f aca="false">IF(H10&lt;=J10,VLOOKUP(DATEDIF(H10,I10,"m"),[2]Parameters!$L$2:$M$6,2,1),(DATEDIF(H10,I10,"m")+1)/12)</f>
        <v>1</v>
      </c>
      <c r="L10" s="100" t="n">
        <v>0.00672</v>
      </c>
      <c r="M10" s="100" t="n">
        <v>0.00444</v>
      </c>
      <c r="N10" s="99" t="n">
        <v>0</v>
      </c>
      <c r="O10" s="22" t="n">
        <f aca="false">(SUM(L10+M10+N10))*K10</f>
        <v>0.01116</v>
      </c>
      <c r="P10" s="21" t="s">
        <v>607</v>
      </c>
    </row>
    <row r="11" customFormat="false" ht="13.8" hidden="false" customHeight="false" outlineLevel="0" collapsed="false">
      <c r="A11" s="55" t="s">
        <v>523</v>
      </c>
      <c r="B11" s="56" t="s">
        <v>553</v>
      </c>
      <c r="C11" s="57" t="s">
        <v>649</v>
      </c>
      <c r="D11" s="59" t="s">
        <v>649</v>
      </c>
      <c r="E11" s="62" t="s">
        <v>655</v>
      </c>
      <c r="F11" s="59" t="n">
        <v>10</v>
      </c>
      <c r="G11" s="59" t="n">
        <v>8</v>
      </c>
      <c r="H11" s="96" t="n">
        <v>43831</v>
      </c>
      <c r="I11" s="96" t="n">
        <v>44196</v>
      </c>
      <c r="J11" s="97" t="n">
        <f aca="false">DATE(YEAR(H11)+1,MONTH(H11),DAY(H11))</f>
        <v>44197</v>
      </c>
      <c r="K11" s="98" t="n">
        <f aca="false">IF(H11&lt;=J11,VLOOKUP(DATEDIF(H11,I11,"m"),[2]Parameters!$L$2:$M$6,2,1),(DATEDIF(H11,I11,"m")+1)/12)</f>
        <v>1</v>
      </c>
      <c r="L11" s="100" t="n">
        <v>0.01308</v>
      </c>
      <c r="M11" s="100" t="n">
        <v>0.00876</v>
      </c>
      <c r="N11" s="99" t="n">
        <v>0</v>
      </c>
      <c r="O11" s="22" t="n">
        <f aca="false">(SUM(L11+M11+N11))*K11</f>
        <v>0.02184</v>
      </c>
      <c r="P11" s="21" t="s">
        <v>607</v>
      </c>
    </row>
    <row r="12" customFormat="false" ht="13.8" hidden="false" customHeight="false" outlineLevel="0" collapsed="false">
      <c r="A12" s="55" t="s">
        <v>523</v>
      </c>
      <c r="B12" s="56" t="s">
        <v>553</v>
      </c>
      <c r="C12" s="57" t="s">
        <v>649</v>
      </c>
      <c r="D12" s="59" t="s">
        <v>649</v>
      </c>
      <c r="E12" s="62" t="s">
        <v>657</v>
      </c>
      <c r="F12" s="59" t="n">
        <v>10</v>
      </c>
      <c r="G12" s="59" t="n">
        <v>15</v>
      </c>
      <c r="H12" s="96" t="n">
        <v>43831</v>
      </c>
      <c r="I12" s="96" t="n">
        <v>44196</v>
      </c>
      <c r="J12" s="97" t="n">
        <f aca="false">DATE(YEAR(H12)+1,MONTH(H12),DAY(H12))</f>
        <v>44197</v>
      </c>
      <c r="K12" s="98" t="n">
        <f aca="false">IF(H12&lt;=J12,VLOOKUP(DATEDIF(H12,I12,"m"),[2]Parameters!$L$2:$M$6,2,1),(DATEDIF(H12,I12,"m")+1)/12)</f>
        <v>1</v>
      </c>
      <c r="L12" s="100" t="n">
        <v>0.02172</v>
      </c>
      <c r="M12" s="100" t="n">
        <v>0.01452</v>
      </c>
      <c r="N12" s="99" t="n">
        <v>0</v>
      </c>
      <c r="O12" s="22" t="n">
        <f aca="false">(SUM(L12+M12+N12))*K12</f>
        <v>0.03624</v>
      </c>
      <c r="P12" s="21" t="s">
        <v>607</v>
      </c>
    </row>
    <row r="13" customFormat="false" ht="13.8" hidden="false" customHeight="false" outlineLevel="0" collapsed="false">
      <c r="A13" s="55" t="s">
        <v>523</v>
      </c>
      <c r="B13" s="56" t="s">
        <v>553</v>
      </c>
      <c r="C13" s="57" t="s">
        <v>649</v>
      </c>
      <c r="D13" s="59" t="s">
        <v>649</v>
      </c>
      <c r="E13" s="62" t="s">
        <v>659</v>
      </c>
      <c r="F13" s="59" t="n">
        <v>10</v>
      </c>
      <c r="G13" s="59" t="n">
        <v>30</v>
      </c>
      <c r="H13" s="96" t="n">
        <v>43831</v>
      </c>
      <c r="I13" s="96" t="n">
        <v>44196</v>
      </c>
      <c r="J13" s="97" t="n">
        <f aca="false">DATE(YEAR(H13)+1,MONTH(H13),DAY(H13))</f>
        <v>44197</v>
      </c>
      <c r="K13" s="98" t="n">
        <f aca="false">IF(H13&lt;=J13,VLOOKUP(DATEDIF(H13,I13,"m"),[2]Parameters!$L$2:$M$6,2,1),(DATEDIF(H13,I13,"m")+1)/12)</f>
        <v>1</v>
      </c>
      <c r="L13" s="100" t="n">
        <v>0.02532</v>
      </c>
      <c r="M13" s="100" t="n">
        <v>0.01692</v>
      </c>
      <c r="N13" s="99" t="n">
        <v>0</v>
      </c>
      <c r="O13" s="22" t="n">
        <f aca="false">(SUM(L13+M13+N13))*K13</f>
        <v>0.04224</v>
      </c>
      <c r="P13" s="21" t="s">
        <v>607</v>
      </c>
    </row>
    <row r="14" customFormat="false" ht="13.8" hidden="false" customHeight="false" outlineLevel="0" collapsed="false">
      <c r="A14" s="55" t="s">
        <v>523</v>
      </c>
      <c r="B14" s="56" t="s">
        <v>555</v>
      </c>
      <c r="C14" s="57" t="s">
        <v>649</v>
      </c>
      <c r="D14" s="59" t="s">
        <v>649</v>
      </c>
      <c r="E14" s="62" t="s">
        <v>651</v>
      </c>
      <c r="F14" s="59" t="n">
        <v>10</v>
      </c>
      <c r="G14" s="59" t="n">
        <v>2</v>
      </c>
      <c r="H14" s="96" t="n">
        <v>43831</v>
      </c>
      <c r="I14" s="96" t="n">
        <v>44196</v>
      </c>
      <c r="J14" s="97" t="n">
        <f aca="false">DATE(YEAR(H14)+1,MONTH(H14),DAY(H14))</f>
        <v>44197</v>
      </c>
      <c r="K14" s="98" t="n">
        <f aca="false">IF(H14&lt;=J14,VLOOKUP(DATEDIF(H14,I14,"m"),[2]Parameters!$L$2:$M$6,2,1),(DATEDIF(H14,I14,"m")+1)/12)</f>
        <v>1</v>
      </c>
      <c r="L14" s="100" t="n">
        <v>0.0056</v>
      </c>
      <c r="M14" s="100" t="n">
        <v>0.0037</v>
      </c>
      <c r="N14" s="99" t="n">
        <v>0</v>
      </c>
      <c r="O14" s="22" t="n">
        <f aca="false">(SUM(L14+M14+N14))*K14</f>
        <v>0.0093</v>
      </c>
      <c r="P14" s="21" t="s">
        <v>607</v>
      </c>
    </row>
    <row r="15" customFormat="false" ht="13.8" hidden="false" customHeight="false" outlineLevel="0" collapsed="false">
      <c r="A15" s="55" t="s">
        <v>523</v>
      </c>
      <c r="B15" s="56" t="s">
        <v>555</v>
      </c>
      <c r="C15" s="57" t="s">
        <v>649</v>
      </c>
      <c r="D15" s="59" t="s">
        <v>649</v>
      </c>
      <c r="E15" s="62" t="s">
        <v>655</v>
      </c>
      <c r="F15" s="59" t="n">
        <v>10</v>
      </c>
      <c r="G15" s="59" t="n">
        <v>6</v>
      </c>
      <c r="H15" s="96" t="n">
        <v>43831</v>
      </c>
      <c r="I15" s="96" t="n">
        <v>44196</v>
      </c>
      <c r="J15" s="97" t="n">
        <f aca="false">DATE(YEAR(H15)+1,MONTH(H15),DAY(H15))</f>
        <v>44197</v>
      </c>
      <c r="K15" s="98" t="n">
        <f aca="false">IF(H15&lt;=J15,VLOOKUP(DATEDIF(H15,I15,"m"),[2]Parameters!$L$2:$M$6,2,1),(DATEDIF(H15,I15,"m")+1)/12)</f>
        <v>1</v>
      </c>
      <c r="L15" s="100" t="n">
        <v>0.0109</v>
      </c>
      <c r="M15" s="100" t="n">
        <v>0.0073</v>
      </c>
      <c r="N15" s="99" t="n">
        <v>0</v>
      </c>
      <c r="O15" s="22" t="n">
        <f aca="false">(SUM(L15+M15+N15))*K15</f>
        <v>0.0182</v>
      </c>
      <c r="P15" s="21" t="s">
        <v>607</v>
      </c>
    </row>
    <row r="16" customFormat="false" ht="13.8" hidden="false" customHeight="false" outlineLevel="0" collapsed="false">
      <c r="A16" s="55" t="s">
        <v>523</v>
      </c>
      <c r="B16" s="56" t="s">
        <v>555</v>
      </c>
      <c r="C16" s="57" t="s">
        <v>649</v>
      </c>
      <c r="D16" s="59" t="s">
        <v>649</v>
      </c>
      <c r="E16" s="62" t="s">
        <v>657</v>
      </c>
      <c r="F16" s="59" t="n">
        <v>10</v>
      </c>
      <c r="G16" s="59" t="n">
        <v>12</v>
      </c>
      <c r="H16" s="96" t="n">
        <v>43831</v>
      </c>
      <c r="I16" s="96" t="n">
        <v>44196</v>
      </c>
      <c r="J16" s="97" t="n">
        <f aca="false">DATE(YEAR(H16)+1,MONTH(H16),DAY(H16))</f>
        <v>44197</v>
      </c>
      <c r="K16" s="98" t="n">
        <f aca="false">IF(H16&lt;=J16,VLOOKUP(DATEDIF(H16,I16,"m"),[2]Parameters!$L$2:$M$6,2,1),(DATEDIF(H16,I16,"m")+1)/12)</f>
        <v>1</v>
      </c>
      <c r="L16" s="100" t="n">
        <v>0.0181</v>
      </c>
      <c r="M16" s="100" t="n">
        <v>0.0121</v>
      </c>
      <c r="N16" s="99" t="n">
        <v>0</v>
      </c>
      <c r="O16" s="22" t="n">
        <f aca="false">(SUM(L16+M16+N16))*K16</f>
        <v>0.0302</v>
      </c>
      <c r="P16" s="21" t="s">
        <v>607</v>
      </c>
    </row>
    <row r="17" customFormat="false" ht="13.8" hidden="false" customHeight="false" outlineLevel="0" collapsed="false">
      <c r="A17" s="55" t="s">
        <v>523</v>
      </c>
      <c r="B17" s="56" t="s">
        <v>555</v>
      </c>
      <c r="C17" s="57" t="s">
        <v>649</v>
      </c>
      <c r="D17" s="59" t="s">
        <v>649</v>
      </c>
      <c r="E17" s="62" t="s">
        <v>659</v>
      </c>
      <c r="F17" s="59" t="n">
        <v>10</v>
      </c>
      <c r="G17" s="59" t="n">
        <v>45</v>
      </c>
      <c r="H17" s="96" t="n">
        <v>43831</v>
      </c>
      <c r="I17" s="96" t="n">
        <v>44196</v>
      </c>
      <c r="J17" s="97" t="n">
        <f aca="false">DATE(YEAR(H17)+1,MONTH(H17),DAY(H17))</f>
        <v>44197</v>
      </c>
      <c r="K17" s="98" t="n">
        <f aca="false">IF(H17&lt;=J17,VLOOKUP(DATEDIF(H17,I17,"m"),[2]Parameters!$L$2:$M$6,2,1),(DATEDIF(H17,I17,"m")+1)/12)</f>
        <v>1</v>
      </c>
      <c r="L17" s="100" t="n">
        <v>0.0211</v>
      </c>
      <c r="M17" s="100" t="n">
        <v>0.0141</v>
      </c>
      <c r="N17" s="99" t="n">
        <v>0</v>
      </c>
      <c r="O17" s="22" t="n">
        <f aca="false">(SUM(L17+M17+N17))*K17</f>
        <v>0.0352</v>
      </c>
      <c r="P17" s="21" t="s">
        <v>607</v>
      </c>
    </row>
    <row r="18" customFormat="false" ht="13.8" hidden="false" customHeight="false" outlineLevel="0" collapsed="false">
      <c r="A18" s="55" t="s">
        <v>523</v>
      </c>
      <c r="B18" s="56" t="s">
        <v>554</v>
      </c>
      <c r="C18" s="57" t="s">
        <v>649</v>
      </c>
      <c r="D18" s="59" t="s">
        <v>649</v>
      </c>
      <c r="E18" s="59" t="s">
        <v>649</v>
      </c>
      <c r="F18" s="59" t="n">
        <v>10</v>
      </c>
      <c r="G18" s="59" t="n">
        <v>10</v>
      </c>
      <c r="H18" s="96" t="n">
        <v>43831</v>
      </c>
      <c r="I18" s="96" t="n">
        <v>44196</v>
      </c>
      <c r="J18" s="97" t="n">
        <f aca="false">DATE(YEAR(H18)+1,MONTH(H18),DAY(H18))</f>
        <v>44197</v>
      </c>
      <c r="K18" s="98" t="n">
        <f aca="false">IF(H18&lt;=J18,VLOOKUP(DATEDIF(H18,I18,"m"),[2]Parameters!$L$2:$M$6,2,1),(DATEDIF(H18,I18,"m")+1)/12)</f>
        <v>1</v>
      </c>
      <c r="L18" s="100" t="n">
        <v>0.03165</v>
      </c>
      <c r="M18" s="100" t="n">
        <v>0.02115</v>
      </c>
      <c r="N18" s="99" t="n">
        <v>0</v>
      </c>
      <c r="O18" s="22" t="n">
        <f aca="false">(SUM(L18+M18+N18))*K18</f>
        <v>0.0528</v>
      </c>
      <c r="P18" s="21" t="s">
        <v>607</v>
      </c>
    </row>
    <row r="19" customFormat="false" ht="13.8" hidden="false" customHeight="false" outlineLevel="0" collapsed="false">
      <c r="A19" s="55" t="s">
        <v>523</v>
      </c>
      <c r="B19" s="56" t="s">
        <v>531</v>
      </c>
      <c r="C19" s="57" t="s">
        <v>521</v>
      </c>
      <c r="D19" s="59" t="s">
        <v>649</v>
      </c>
      <c r="E19" s="62" t="s">
        <v>651</v>
      </c>
      <c r="F19" s="59" t="n">
        <v>10</v>
      </c>
      <c r="G19" s="59" t="n">
        <v>2</v>
      </c>
      <c r="H19" s="96" t="n">
        <v>43831</v>
      </c>
      <c r="I19" s="96" t="n">
        <v>44196</v>
      </c>
      <c r="J19" s="97" t="n">
        <f aca="false">DATE(YEAR(H19)+1,MONTH(H19),DAY(H19))</f>
        <v>44197</v>
      </c>
      <c r="K19" s="98" t="n">
        <f aca="false">IF(H19&lt;=J19,VLOOKUP(DATEDIF(H19,I19,"m"),[2]Parameters!$L$2:$M$6,2,1),(DATEDIF(H19,I19,"m")+1)/12)</f>
        <v>1</v>
      </c>
      <c r="L19" s="100" t="n">
        <v>0.0056</v>
      </c>
      <c r="M19" s="100" t="n">
        <v>0.0037</v>
      </c>
      <c r="N19" s="99" t="n">
        <v>0</v>
      </c>
      <c r="O19" s="22" t="n">
        <f aca="false">(SUM(L19+M19+N19))*K19</f>
        <v>0.0093</v>
      </c>
      <c r="P19" s="21" t="s">
        <v>607</v>
      </c>
    </row>
    <row r="20" customFormat="false" ht="13.8" hidden="false" customHeight="false" outlineLevel="0" collapsed="false">
      <c r="A20" s="55" t="s">
        <v>523</v>
      </c>
      <c r="B20" s="56" t="s">
        <v>531</v>
      </c>
      <c r="C20" s="57" t="s">
        <v>521</v>
      </c>
      <c r="D20" s="59" t="s">
        <v>649</v>
      </c>
      <c r="E20" s="62" t="s">
        <v>655</v>
      </c>
      <c r="F20" s="59" t="n">
        <v>10</v>
      </c>
      <c r="G20" s="59" t="n">
        <v>6</v>
      </c>
      <c r="H20" s="96" t="n">
        <v>43831</v>
      </c>
      <c r="I20" s="96" t="n">
        <v>44196</v>
      </c>
      <c r="J20" s="97" t="n">
        <f aca="false">DATE(YEAR(H20)+1,MONTH(H20),DAY(H20))</f>
        <v>44197</v>
      </c>
      <c r="K20" s="98" t="n">
        <f aca="false">IF(H20&lt;=J20,VLOOKUP(DATEDIF(H20,I20,"m"),[2]Parameters!$L$2:$M$6,2,1),(DATEDIF(H20,I20,"m")+1)/12)</f>
        <v>1</v>
      </c>
      <c r="L20" s="100" t="n">
        <v>0.0109</v>
      </c>
      <c r="M20" s="100" t="n">
        <v>0.0073</v>
      </c>
      <c r="N20" s="99" t="n">
        <v>0</v>
      </c>
      <c r="O20" s="22" t="n">
        <f aca="false">(SUM(L20+M20+N20))*K20</f>
        <v>0.0182</v>
      </c>
      <c r="P20" s="21" t="s">
        <v>607</v>
      </c>
    </row>
    <row r="21" customFormat="false" ht="13.8" hidden="false" customHeight="false" outlineLevel="0" collapsed="false">
      <c r="A21" s="55" t="s">
        <v>523</v>
      </c>
      <c r="B21" s="56" t="s">
        <v>531</v>
      </c>
      <c r="C21" s="57" t="s">
        <v>521</v>
      </c>
      <c r="D21" s="59" t="s">
        <v>649</v>
      </c>
      <c r="E21" s="62" t="s">
        <v>657</v>
      </c>
      <c r="F21" s="59" t="n">
        <v>10</v>
      </c>
      <c r="G21" s="59" t="n">
        <v>12</v>
      </c>
      <c r="H21" s="96" t="n">
        <v>43831</v>
      </c>
      <c r="I21" s="96" t="n">
        <v>44196</v>
      </c>
      <c r="J21" s="97" t="n">
        <f aca="false">DATE(YEAR(H21)+1,MONTH(H21),DAY(H21))</f>
        <v>44197</v>
      </c>
      <c r="K21" s="98" t="n">
        <f aca="false">IF(H21&lt;=J21,VLOOKUP(DATEDIF(H21,I21,"m"),[2]Parameters!$L$2:$M$6,2,1),(DATEDIF(H21,I21,"m")+1)/12)</f>
        <v>1</v>
      </c>
      <c r="L21" s="100" t="n">
        <v>0.0181</v>
      </c>
      <c r="M21" s="100" t="n">
        <v>0.0121</v>
      </c>
      <c r="N21" s="99" t="n">
        <v>0</v>
      </c>
      <c r="O21" s="22" t="n">
        <f aca="false">(SUM(L21+M21+N21))*K21</f>
        <v>0.0302</v>
      </c>
      <c r="P21" s="21" t="s">
        <v>607</v>
      </c>
    </row>
    <row r="22" customFormat="false" ht="13.8" hidden="false" customHeight="false" outlineLevel="0" collapsed="false">
      <c r="A22" s="55" t="s">
        <v>523</v>
      </c>
      <c r="B22" s="56" t="s">
        <v>531</v>
      </c>
      <c r="C22" s="57" t="s">
        <v>521</v>
      </c>
      <c r="D22" s="59" t="s">
        <v>649</v>
      </c>
      <c r="E22" s="62" t="s">
        <v>659</v>
      </c>
      <c r="F22" s="59" t="n">
        <v>10</v>
      </c>
      <c r="G22" s="59" t="n">
        <v>45</v>
      </c>
      <c r="H22" s="96" t="n">
        <v>43831</v>
      </c>
      <c r="I22" s="96" t="n">
        <v>44196</v>
      </c>
      <c r="J22" s="97" t="n">
        <f aca="false">DATE(YEAR(H22)+1,MONTH(H22),DAY(H22))</f>
        <v>44197</v>
      </c>
      <c r="K22" s="98" t="n">
        <f aca="false">IF(H22&lt;=J22,VLOOKUP(DATEDIF(H22,I22,"m"),[2]Parameters!$L$2:$M$6,2,1),(DATEDIF(H22,I22,"m")+1)/12)</f>
        <v>1</v>
      </c>
      <c r="L22" s="100" t="n">
        <v>0.0211</v>
      </c>
      <c r="M22" s="100" t="n">
        <v>0.0141</v>
      </c>
      <c r="N22" s="99" t="n">
        <v>0</v>
      </c>
      <c r="O22" s="22" t="n">
        <f aca="false">(SUM(L22+M22+N22))*K22</f>
        <v>0.0352</v>
      </c>
      <c r="P22" s="21" t="s">
        <v>607</v>
      </c>
    </row>
    <row r="23" customFormat="false" ht="13.8" hidden="false" customHeight="false" outlineLevel="0" collapsed="false">
      <c r="A23" s="55" t="s">
        <v>523</v>
      </c>
      <c r="B23" s="56" t="s">
        <v>531</v>
      </c>
      <c r="C23" s="57" t="s">
        <v>521</v>
      </c>
      <c r="D23" s="75" t="s">
        <v>668</v>
      </c>
      <c r="E23" s="59" t="n">
        <v>0</v>
      </c>
      <c r="F23" s="59" t="n">
        <v>5</v>
      </c>
      <c r="G23" s="59" t="n">
        <v>0</v>
      </c>
      <c r="H23" s="96" t="n">
        <v>43831</v>
      </c>
      <c r="I23" s="96" t="n">
        <v>44196</v>
      </c>
      <c r="J23" s="97" t="n">
        <f aca="false">DATE(YEAR(H23)+1,MONTH(H23),DAY(H23))</f>
        <v>44197</v>
      </c>
      <c r="K23" s="98" t="n">
        <f aca="false">IF(H23&lt;=J23,VLOOKUP(DATEDIF(H23,I23,"m"),[2]Parameters!$L$2:$M$6,2,1),(DATEDIF(H23,I23,"m")+1)/12)</f>
        <v>1</v>
      </c>
      <c r="L23" s="100" t="n">
        <v>0.0029</v>
      </c>
      <c r="M23" s="100" t="n">
        <v>0.0019</v>
      </c>
      <c r="N23" s="99" t="n">
        <v>0</v>
      </c>
      <c r="O23" s="22" t="n">
        <f aca="false">(SUM(L23+M23+N23))*K23</f>
        <v>0.0048</v>
      </c>
      <c r="P23" s="21" t="s">
        <v>607</v>
      </c>
    </row>
    <row r="24" customFormat="false" ht="13.8" hidden="false" customHeight="false" outlineLevel="0" collapsed="false">
      <c r="A24" s="55" t="s">
        <v>523</v>
      </c>
      <c r="B24" s="56" t="s">
        <v>531</v>
      </c>
      <c r="C24" s="57" t="s">
        <v>521</v>
      </c>
      <c r="D24" s="75" t="s">
        <v>684</v>
      </c>
      <c r="E24" s="59" t="n">
        <v>0</v>
      </c>
      <c r="F24" s="59" t="n">
        <v>6</v>
      </c>
      <c r="G24" s="59" t="n">
        <v>0</v>
      </c>
      <c r="H24" s="96" t="n">
        <v>43831</v>
      </c>
      <c r="I24" s="96" t="n">
        <v>44196</v>
      </c>
      <c r="J24" s="97" t="n">
        <f aca="false">DATE(YEAR(H24)+1,MONTH(H24),DAY(H24))</f>
        <v>44197</v>
      </c>
      <c r="K24" s="98" t="n">
        <f aca="false">IF(H24&lt;=J24,VLOOKUP(DATEDIF(H24,I24,"m"),[2]Parameters!$L$2:$M$6,2,1),(DATEDIF(H24,I24,"m")+1)/12)</f>
        <v>1</v>
      </c>
      <c r="L24" s="100" t="n">
        <v>0.0053</v>
      </c>
      <c r="M24" s="100" t="n">
        <v>0.0035</v>
      </c>
      <c r="N24" s="99" t="n">
        <v>0</v>
      </c>
      <c r="O24" s="22" t="n">
        <f aca="false">(SUM(L24+M24+N24))*K24</f>
        <v>0.0088</v>
      </c>
      <c r="P24" s="21" t="s">
        <v>607</v>
      </c>
    </row>
    <row r="25" customFormat="false" ht="13.8" hidden="false" customHeight="false" outlineLevel="0" collapsed="false">
      <c r="A25" s="55" t="s">
        <v>523</v>
      </c>
      <c r="B25" s="56" t="s">
        <v>531</v>
      </c>
      <c r="C25" s="57" t="s">
        <v>521</v>
      </c>
      <c r="D25" s="75" t="s">
        <v>672</v>
      </c>
      <c r="E25" s="59" t="n">
        <v>0</v>
      </c>
      <c r="F25" s="59" t="n">
        <v>12</v>
      </c>
      <c r="G25" s="59" t="n">
        <v>0</v>
      </c>
      <c r="H25" s="96" t="n">
        <v>43831</v>
      </c>
      <c r="I25" s="96" t="n">
        <v>44196</v>
      </c>
      <c r="J25" s="97" t="n">
        <f aca="false">DATE(YEAR(H25)+1,MONTH(H25),DAY(H25))</f>
        <v>44197</v>
      </c>
      <c r="K25" s="98" t="n">
        <f aca="false">IF(H25&lt;=J25,VLOOKUP(DATEDIF(H25,I25,"m"),[2]Parameters!$L$2:$M$6,2,1),(DATEDIF(H25,I25,"m")+1)/12)</f>
        <v>1</v>
      </c>
      <c r="L25" s="100" t="n">
        <v>0.0084</v>
      </c>
      <c r="M25" s="100" t="n">
        <v>0.0056</v>
      </c>
      <c r="N25" s="99" t="n">
        <v>0</v>
      </c>
      <c r="O25" s="22" t="n">
        <f aca="false">(SUM(L25+M25+N25))*K25</f>
        <v>0.014</v>
      </c>
      <c r="P25" s="21" t="s">
        <v>607</v>
      </c>
    </row>
    <row r="26" customFormat="false" ht="13.8" hidden="false" customHeight="false" outlineLevel="0" collapsed="false">
      <c r="A26" s="55" t="s">
        <v>523</v>
      </c>
      <c r="B26" s="56" t="s">
        <v>531</v>
      </c>
      <c r="C26" s="57" t="s">
        <v>521</v>
      </c>
      <c r="D26" s="75" t="s">
        <v>674</v>
      </c>
      <c r="E26" s="59" t="n">
        <v>0</v>
      </c>
      <c r="F26" s="59" t="n">
        <v>25</v>
      </c>
      <c r="G26" s="59" t="n">
        <v>0</v>
      </c>
      <c r="H26" s="96" t="n">
        <v>43831</v>
      </c>
      <c r="I26" s="96" t="n">
        <v>44196</v>
      </c>
      <c r="J26" s="97" t="n">
        <f aca="false">DATE(YEAR(H26)+1,MONTH(H26),DAY(H26))</f>
        <v>44197</v>
      </c>
      <c r="K26" s="98" t="n">
        <f aca="false">IF(H26&lt;=J26,VLOOKUP(DATEDIF(H26,I26,"m"),[2]Parameters!$L$2:$M$6,2,1),(DATEDIF(H26,I26,"m")+1)/12)</f>
        <v>1</v>
      </c>
      <c r="L26" s="100" t="n">
        <v>0.0121</v>
      </c>
      <c r="M26" s="100" t="n">
        <v>0.008</v>
      </c>
      <c r="N26" s="99" t="n">
        <v>0</v>
      </c>
      <c r="O26" s="22" t="n">
        <f aca="false">(SUM(L26+M26+N26))*K26</f>
        <v>0.0201</v>
      </c>
      <c r="P26" s="21" t="s">
        <v>607</v>
      </c>
    </row>
    <row r="27" customFormat="false" ht="13.8" hidden="false" customHeight="false" outlineLevel="0" collapsed="false">
      <c r="A27" s="55" t="s">
        <v>523</v>
      </c>
      <c r="B27" s="56" t="s">
        <v>531</v>
      </c>
      <c r="C27" s="57" t="s">
        <v>519</v>
      </c>
      <c r="D27" s="59" t="s">
        <v>649</v>
      </c>
      <c r="E27" s="62" t="s">
        <v>651</v>
      </c>
      <c r="F27" s="59" t="n">
        <v>10</v>
      </c>
      <c r="G27" s="59" t="n">
        <v>2</v>
      </c>
      <c r="H27" s="96" t="n">
        <v>43831</v>
      </c>
      <c r="I27" s="96" t="n">
        <v>44196</v>
      </c>
      <c r="J27" s="97" t="n">
        <f aca="false">DATE(YEAR(H27)+1,MONTH(H27),DAY(H27))</f>
        <v>44197</v>
      </c>
      <c r="K27" s="98" t="n">
        <f aca="false">IF(H27&lt;=J27,VLOOKUP(DATEDIF(H27,I27,"m"),[2]Parameters!$L$2:$M$6,2,1),(DATEDIF(H27,I27,"m")+1)/12)</f>
        <v>1</v>
      </c>
      <c r="L27" s="100" t="n">
        <v>0.0056</v>
      </c>
      <c r="M27" s="100" t="n">
        <v>0.0037</v>
      </c>
      <c r="N27" s="99" t="n">
        <v>0</v>
      </c>
      <c r="O27" s="22" t="n">
        <f aca="false">(SUM(L27+M27+N27))*K27</f>
        <v>0.0093</v>
      </c>
      <c r="P27" s="21" t="s">
        <v>607</v>
      </c>
    </row>
    <row r="28" customFormat="false" ht="13.8" hidden="false" customHeight="false" outlineLevel="0" collapsed="false">
      <c r="A28" s="55" t="s">
        <v>523</v>
      </c>
      <c r="B28" s="56" t="s">
        <v>531</v>
      </c>
      <c r="C28" s="57" t="s">
        <v>519</v>
      </c>
      <c r="D28" s="59" t="s">
        <v>649</v>
      </c>
      <c r="E28" s="62" t="s">
        <v>655</v>
      </c>
      <c r="F28" s="59" t="n">
        <v>10</v>
      </c>
      <c r="G28" s="59" t="n">
        <v>6</v>
      </c>
      <c r="H28" s="96" t="n">
        <v>43831</v>
      </c>
      <c r="I28" s="96" t="n">
        <v>44196</v>
      </c>
      <c r="J28" s="97" t="n">
        <f aca="false">DATE(YEAR(H28)+1,MONTH(H28),DAY(H28))</f>
        <v>44197</v>
      </c>
      <c r="K28" s="98" t="n">
        <f aca="false">IF(H28&lt;=J28,VLOOKUP(DATEDIF(H28,I28,"m"),[2]Parameters!$L$2:$M$6,2,1),(DATEDIF(H28,I28,"m")+1)/12)</f>
        <v>1</v>
      </c>
      <c r="L28" s="100" t="n">
        <v>0.0109</v>
      </c>
      <c r="M28" s="100" t="n">
        <v>0.0073</v>
      </c>
      <c r="N28" s="99" t="n">
        <v>0</v>
      </c>
      <c r="O28" s="22" t="n">
        <f aca="false">(SUM(L28+M28+N28))*K28</f>
        <v>0.0182</v>
      </c>
      <c r="P28" s="21" t="s">
        <v>607</v>
      </c>
    </row>
    <row r="29" customFormat="false" ht="13.8" hidden="false" customHeight="false" outlineLevel="0" collapsed="false">
      <c r="A29" s="55" t="s">
        <v>523</v>
      </c>
      <c r="B29" s="56" t="s">
        <v>531</v>
      </c>
      <c r="C29" s="57" t="s">
        <v>519</v>
      </c>
      <c r="D29" s="59" t="s">
        <v>649</v>
      </c>
      <c r="E29" s="62" t="s">
        <v>657</v>
      </c>
      <c r="F29" s="59" t="n">
        <v>10</v>
      </c>
      <c r="G29" s="59" t="n">
        <v>12</v>
      </c>
      <c r="H29" s="96" t="n">
        <v>43831</v>
      </c>
      <c r="I29" s="96" t="n">
        <v>44196</v>
      </c>
      <c r="J29" s="97" t="n">
        <f aca="false">DATE(YEAR(H29)+1,MONTH(H29),DAY(H29))</f>
        <v>44197</v>
      </c>
      <c r="K29" s="98" t="n">
        <f aca="false">IF(H29&lt;=J29,VLOOKUP(DATEDIF(H29,I29,"m"),[2]Parameters!$L$2:$M$6,2,1),(DATEDIF(H29,I29,"m")+1)/12)</f>
        <v>1</v>
      </c>
      <c r="L29" s="100" t="n">
        <v>0.0181</v>
      </c>
      <c r="M29" s="100" t="n">
        <v>0.0121</v>
      </c>
      <c r="N29" s="99" t="n">
        <v>0</v>
      </c>
      <c r="O29" s="22" t="n">
        <f aca="false">(SUM(L29+M29+N29))*K29</f>
        <v>0.0302</v>
      </c>
      <c r="P29" s="21" t="s">
        <v>607</v>
      </c>
    </row>
    <row r="30" customFormat="false" ht="13.8" hidden="false" customHeight="false" outlineLevel="0" collapsed="false">
      <c r="A30" s="55" t="s">
        <v>523</v>
      </c>
      <c r="B30" s="56" t="s">
        <v>531</v>
      </c>
      <c r="C30" s="57" t="s">
        <v>519</v>
      </c>
      <c r="D30" s="59" t="s">
        <v>649</v>
      </c>
      <c r="E30" s="62" t="s">
        <v>659</v>
      </c>
      <c r="F30" s="59" t="n">
        <v>10</v>
      </c>
      <c r="G30" s="59" t="n">
        <v>45</v>
      </c>
      <c r="H30" s="96" t="n">
        <v>43831</v>
      </c>
      <c r="I30" s="96" t="n">
        <v>44196</v>
      </c>
      <c r="J30" s="97" t="n">
        <f aca="false">DATE(YEAR(H30)+1,MONTH(H30),DAY(H30))</f>
        <v>44197</v>
      </c>
      <c r="K30" s="98" t="n">
        <f aca="false">IF(H30&lt;=J30,VLOOKUP(DATEDIF(H30,I30,"m"),[2]Parameters!$L$2:$M$6,2,1),(DATEDIF(H30,I30,"m")+1)/12)</f>
        <v>1</v>
      </c>
      <c r="L30" s="100" t="n">
        <v>0.0211</v>
      </c>
      <c r="M30" s="100" t="n">
        <v>0.0141</v>
      </c>
      <c r="N30" s="99" t="n">
        <v>0</v>
      </c>
      <c r="O30" s="22" t="n">
        <f aca="false">(SUM(L30+M30+N30))*K30</f>
        <v>0.0352</v>
      </c>
      <c r="P30" s="21" t="s">
        <v>607</v>
      </c>
    </row>
    <row r="31" customFormat="false" ht="13.8" hidden="false" customHeight="false" outlineLevel="0" collapsed="false">
      <c r="A31" s="55" t="s">
        <v>523</v>
      </c>
      <c r="B31" s="56" t="s">
        <v>531</v>
      </c>
      <c r="C31" s="57" t="s">
        <v>519</v>
      </c>
      <c r="D31" s="75" t="s">
        <v>668</v>
      </c>
      <c r="E31" s="59" t="n">
        <v>0</v>
      </c>
      <c r="F31" s="59" t="n">
        <v>5</v>
      </c>
      <c r="G31" s="59" t="n">
        <v>0</v>
      </c>
      <c r="H31" s="96" t="n">
        <v>43831</v>
      </c>
      <c r="I31" s="96" t="n">
        <v>44196</v>
      </c>
      <c r="J31" s="97" t="n">
        <f aca="false">DATE(YEAR(H31)+1,MONTH(H31),DAY(H31))</f>
        <v>44197</v>
      </c>
      <c r="K31" s="98" t="n">
        <f aca="false">IF(H31&lt;=J31,VLOOKUP(DATEDIF(H31,I31,"m"),[2]Parameters!$L$2:$M$6,2,1),(DATEDIF(H31,I31,"m")+1)/12)</f>
        <v>1</v>
      </c>
      <c r="L31" s="100" t="n">
        <v>0.005</v>
      </c>
      <c r="M31" s="100" t="n">
        <v>0.0033</v>
      </c>
      <c r="N31" s="99" t="n">
        <v>0</v>
      </c>
      <c r="O31" s="22" t="n">
        <f aca="false">(SUM(L31+M31+N31))*K31</f>
        <v>0.0083</v>
      </c>
      <c r="P31" s="21" t="s">
        <v>607</v>
      </c>
    </row>
    <row r="32" customFormat="false" ht="13.8" hidden="false" customHeight="false" outlineLevel="0" collapsed="false">
      <c r="A32" s="55" t="s">
        <v>523</v>
      </c>
      <c r="B32" s="56" t="s">
        <v>531</v>
      </c>
      <c r="C32" s="57" t="s">
        <v>519</v>
      </c>
      <c r="D32" s="59" t="n">
        <v>6</v>
      </c>
      <c r="E32" s="59" t="n">
        <v>0</v>
      </c>
      <c r="F32" s="59" t="n">
        <v>6</v>
      </c>
      <c r="G32" s="59" t="n">
        <v>0</v>
      </c>
      <c r="H32" s="96" t="n">
        <v>43831</v>
      </c>
      <c r="I32" s="96" t="n">
        <v>44196</v>
      </c>
      <c r="J32" s="97" t="n">
        <f aca="false">DATE(YEAR(H32)+1,MONTH(H32),DAY(H32))</f>
        <v>44197</v>
      </c>
      <c r="K32" s="98" t="n">
        <f aca="false">IF(H32&lt;=J32,VLOOKUP(DATEDIF(H32,I32,"m"),[2]Parameters!$L$2:$M$6,2,1),(DATEDIF(H32,I32,"m")+1)/12)</f>
        <v>1</v>
      </c>
      <c r="L32" s="100" t="n">
        <v>0.0061</v>
      </c>
      <c r="M32" s="100" t="n">
        <v>0.0041</v>
      </c>
      <c r="N32" s="99" t="n">
        <v>0</v>
      </c>
      <c r="O32" s="22" t="n">
        <f aca="false">(SUM(L32+M32+N32))*K32</f>
        <v>0.0102</v>
      </c>
      <c r="P32" s="21" t="s">
        <v>607</v>
      </c>
    </row>
    <row r="33" customFormat="false" ht="13.8" hidden="false" customHeight="false" outlineLevel="0" collapsed="false">
      <c r="A33" s="55" t="s">
        <v>523</v>
      </c>
      <c r="B33" s="56" t="s">
        <v>531</v>
      </c>
      <c r="C33" s="57" t="s">
        <v>519</v>
      </c>
      <c r="D33" s="59" t="n">
        <v>7</v>
      </c>
      <c r="E33" s="59" t="n">
        <v>0</v>
      </c>
      <c r="F33" s="59" t="n">
        <v>7</v>
      </c>
      <c r="G33" s="59" t="n">
        <v>0</v>
      </c>
      <c r="H33" s="96" t="n">
        <v>43831</v>
      </c>
      <c r="I33" s="96" t="n">
        <v>44196</v>
      </c>
      <c r="J33" s="97" t="n">
        <f aca="false">DATE(YEAR(H33)+1,MONTH(H33),DAY(H33))</f>
        <v>44197</v>
      </c>
      <c r="K33" s="98" t="n">
        <f aca="false">IF(H33&lt;=J33,VLOOKUP(DATEDIF(H33,I33,"m"),[2]Parameters!$L$2:$M$6,2,1),(DATEDIF(H33,I33,"m")+1)/12)</f>
        <v>1</v>
      </c>
      <c r="L33" s="100" t="n">
        <v>0.0071</v>
      </c>
      <c r="M33" s="100" t="n">
        <v>0.0047</v>
      </c>
      <c r="N33" s="99" t="n">
        <v>0</v>
      </c>
      <c r="O33" s="22" t="n">
        <f aca="false">(SUM(L33+M33+N33))*K33</f>
        <v>0.0118</v>
      </c>
      <c r="P33" s="21" t="s">
        <v>607</v>
      </c>
    </row>
    <row r="34" customFormat="false" ht="13.8" hidden="false" customHeight="false" outlineLevel="0" collapsed="false">
      <c r="A34" s="55" t="s">
        <v>523</v>
      </c>
      <c r="B34" s="56" t="s">
        <v>531</v>
      </c>
      <c r="C34" s="57" t="s">
        <v>519</v>
      </c>
      <c r="D34" s="59" t="n">
        <v>8</v>
      </c>
      <c r="E34" s="59" t="n">
        <v>0</v>
      </c>
      <c r="F34" s="59" t="n">
        <v>8</v>
      </c>
      <c r="G34" s="59" t="n">
        <v>0</v>
      </c>
      <c r="H34" s="96" t="n">
        <v>43831</v>
      </c>
      <c r="I34" s="96" t="n">
        <v>44196</v>
      </c>
      <c r="J34" s="97" t="n">
        <f aca="false">DATE(YEAR(H34)+1,MONTH(H34),DAY(H34))</f>
        <v>44197</v>
      </c>
      <c r="K34" s="98" t="n">
        <f aca="false">IF(H34&lt;=J34,VLOOKUP(DATEDIF(H34,I34,"m"),[2]Parameters!$L$2:$M$6,2,1),(DATEDIF(H34,I34,"m")+1)/12)</f>
        <v>1</v>
      </c>
      <c r="L34" s="100" t="n">
        <v>0.0083</v>
      </c>
      <c r="M34" s="100" t="n">
        <v>0.0055</v>
      </c>
      <c r="N34" s="99" t="n">
        <v>0</v>
      </c>
      <c r="O34" s="22" t="n">
        <f aca="false">(SUM(L34+M34+N34))*K34</f>
        <v>0.0138</v>
      </c>
      <c r="P34" s="21" t="s">
        <v>607</v>
      </c>
    </row>
    <row r="35" customFormat="false" ht="13.8" hidden="false" customHeight="false" outlineLevel="0" collapsed="false">
      <c r="A35" s="55" t="s">
        <v>523</v>
      </c>
      <c r="B35" s="56" t="s">
        <v>531</v>
      </c>
      <c r="C35" s="57" t="s">
        <v>519</v>
      </c>
      <c r="D35" s="59" t="n">
        <v>9</v>
      </c>
      <c r="E35" s="59" t="n">
        <v>0</v>
      </c>
      <c r="F35" s="59" t="n">
        <v>9</v>
      </c>
      <c r="G35" s="59" t="n">
        <v>0</v>
      </c>
      <c r="H35" s="96" t="n">
        <v>43831</v>
      </c>
      <c r="I35" s="96" t="n">
        <v>44196</v>
      </c>
      <c r="J35" s="97" t="n">
        <f aca="false">DATE(YEAR(H35)+1,MONTH(H35),DAY(H35))</f>
        <v>44197</v>
      </c>
      <c r="K35" s="98" t="n">
        <f aca="false">IF(H35&lt;=J35,VLOOKUP(DATEDIF(H35,I35,"m"),[2]Parameters!$L$2:$M$6,2,1),(DATEDIF(H35,I35,"m")+1)/12)</f>
        <v>1</v>
      </c>
      <c r="L35" s="100" t="n">
        <v>0.0093</v>
      </c>
      <c r="M35" s="100" t="n">
        <v>0.0062</v>
      </c>
      <c r="N35" s="99" t="n">
        <v>0</v>
      </c>
      <c r="O35" s="22" t="n">
        <f aca="false">(SUM(L35+M35+N35))*K35</f>
        <v>0.0155</v>
      </c>
      <c r="P35" s="21" t="s">
        <v>607</v>
      </c>
    </row>
    <row r="36" customFormat="false" ht="13.8" hidden="false" customHeight="false" outlineLevel="0" collapsed="false">
      <c r="A36" s="55" t="s">
        <v>523</v>
      </c>
      <c r="B36" s="56" t="s">
        <v>531</v>
      </c>
      <c r="C36" s="57" t="s">
        <v>519</v>
      </c>
      <c r="D36" s="59" t="n">
        <v>10</v>
      </c>
      <c r="E36" s="59" t="n">
        <v>0</v>
      </c>
      <c r="F36" s="59" t="n">
        <v>10</v>
      </c>
      <c r="G36" s="59" t="n">
        <v>0</v>
      </c>
      <c r="H36" s="96" t="n">
        <v>43831</v>
      </c>
      <c r="I36" s="96" t="n">
        <v>44196</v>
      </c>
      <c r="J36" s="97" t="n">
        <f aca="false">DATE(YEAR(H36)+1,MONTH(H36),DAY(H36))</f>
        <v>44197</v>
      </c>
      <c r="K36" s="98" t="n">
        <f aca="false">IF(H36&lt;=J36,VLOOKUP(DATEDIF(H36,I36,"m"),[2]Parameters!$L$2:$M$6,2,1),(DATEDIF(H36,I36,"m")+1)/12)</f>
        <v>1</v>
      </c>
      <c r="L36" s="100" t="n">
        <v>0.01</v>
      </c>
      <c r="M36" s="100" t="n">
        <v>0.0067</v>
      </c>
      <c r="N36" s="99" t="n">
        <v>0</v>
      </c>
      <c r="O36" s="22" t="n">
        <f aca="false">(SUM(L36+M36+N36))*K36</f>
        <v>0.0167</v>
      </c>
      <c r="P36" s="21" t="s">
        <v>607</v>
      </c>
    </row>
    <row r="37" customFormat="false" ht="13.8" hidden="false" customHeight="false" outlineLevel="0" collapsed="false">
      <c r="A37" s="55" t="s">
        <v>523</v>
      </c>
      <c r="B37" s="56" t="s">
        <v>531</v>
      </c>
      <c r="C37" s="57" t="s">
        <v>519</v>
      </c>
      <c r="D37" s="59" t="n">
        <v>11</v>
      </c>
      <c r="E37" s="59" t="n">
        <v>0</v>
      </c>
      <c r="F37" s="59" t="n">
        <v>11</v>
      </c>
      <c r="G37" s="59" t="n">
        <v>0</v>
      </c>
      <c r="H37" s="96" t="n">
        <v>43831</v>
      </c>
      <c r="I37" s="96" t="n">
        <v>44196</v>
      </c>
      <c r="J37" s="97" t="n">
        <f aca="false">DATE(YEAR(H37)+1,MONTH(H37),DAY(H37))</f>
        <v>44197</v>
      </c>
      <c r="K37" s="98" t="n">
        <f aca="false">IF(H37&lt;=J37,VLOOKUP(DATEDIF(H37,I37,"m"),[2]Parameters!$L$2:$M$6,2,1),(DATEDIF(H37,I37,"m")+1)/12)</f>
        <v>1</v>
      </c>
      <c r="L37" s="100" t="n">
        <v>0.0109</v>
      </c>
      <c r="M37" s="100" t="n">
        <v>0.0073</v>
      </c>
      <c r="N37" s="99" t="n">
        <v>0</v>
      </c>
      <c r="O37" s="22" t="n">
        <f aca="false">(SUM(L37+M37+N37))*K37</f>
        <v>0.0182</v>
      </c>
      <c r="P37" s="21" t="s">
        <v>607</v>
      </c>
    </row>
    <row r="38" customFormat="false" ht="13.8" hidden="false" customHeight="false" outlineLevel="0" collapsed="false">
      <c r="A38" s="55" t="s">
        <v>523</v>
      </c>
      <c r="B38" s="56" t="s">
        <v>531</v>
      </c>
      <c r="C38" s="57" t="s">
        <v>519</v>
      </c>
      <c r="D38" s="59" t="n">
        <v>12</v>
      </c>
      <c r="E38" s="59" t="n">
        <v>0</v>
      </c>
      <c r="F38" s="59" t="n">
        <v>12</v>
      </c>
      <c r="G38" s="59" t="n">
        <v>0</v>
      </c>
      <c r="H38" s="96" t="n">
        <v>43831</v>
      </c>
      <c r="I38" s="96" t="n">
        <v>44196</v>
      </c>
      <c r="J38" s="97" t="n">
        <f aca="false">DATE(YEAR(H38)+1,MONTH(H38),DAY(H38))</f>
        <v>44197</v>
      </c>
      <c r="K38" s="98" t="n">
        <f aca="false">IF(H38&lt;=J38,VLOOKUP(DATEDIF(H38,I38,"m"),[2]Parameters!$L$2:$M$6,2,1),(DATEDIF(H38,I38,"m")+1)/12)</f>
        <v>1</v>
      </c>
      <c r="L38" s="100" t="n">
        <v>0.012</v>
      </c>
      <c r="M38" s="100" t="n">
        <v>0.008</v>
      </c>
      <c r="N38" s="99" t="n">
        <v>0</v>
      </c>
      <c r="O38" s="22" t="n">
        <f aca="false">(SUM(L38+M38+N38))*K38</f>
        <v>0.02</v>
      </c>
      <c r="P38" s="21" t="s">
        <v>607</v>
      </c>
    </row>
    <row r="39" customFormat="false" ht="13.8" hidden="false" customHeight="false" outlineLevel="0" collapsed="false">
      <c r="A39" s="55" t="s">
        <v>523</v>
      </c>
      <c r="B39" s="56" t="s">
        <v>531</v>
      </c>
      <c r="C39" s="57" t="s">
        <v>519</v>
      </c>
      <c r="D39" s="59" t="n">
        <v>13</v>
      </c>
      <c r="E39" s="59" t="n">
        <v>0</v>
      </c>
      <c r="F39" s="59" t="n">
        <v>13</v>
      </c>
      <c r="G39" s="59" t="n">
        <v>0</v>
      </c>
      <c r="H39" s="96" t="n">
        <v>43831</v>
      </c>
      <c r="I39" s="96" t="n">
        <v>44196</v>
      </c>
      <c r="J39" s="97" t="n">
        <f aca="false">DATE(YEAR(H39)+1,MONTH(H39),DAY(H39))</f>
        <v>44197</v>
      </c>
      <c r="K39" s="98" t="n">
        <f aca="false">IF(H39&lt;=J39,VLOOKUP(DATEDIF(H39,I39,"m"),[2]Parameters!$L$2:$M$6,2,1),(DATEDIF(H39,I39,"m")+1)/12)</f>
        <v>1</v>
      </c>
      <c r="L39" s="100" t="n">
        <v>0.0135</v>
      </c>
      <c r="M39" s="100" t="n">
        <v>0.009</v>
      </c>
      <c r="N39" s="99" t="n">
        <v>0</v>
      </c>
      <c r="O39" s="22" t="n">
        <f aca="false">(SUM(L39+M39+N39))*K39</f>
        <v>0.0225</v>
      </c>
      <c r="P39" s="21" t="s">
        <v>607</v>
      </c>
    </row>
    <row r="40" customFormat="false" ht="13.8" hidden="false" customHeight="false" outlineLevel="0" collapsed="false">
      <c r="A40" s="55" t="s">
        <v>523</v>
      </c>
      <c r="B40" s="56" t="s">
        <v>531</v>
      </c>
      <c r="C40" s="57" t="s">
        <v>519</v>
      </c>
      <c r="D40" s="59" t="n">
        <v>14</v>
      </c>
      <c r="E40" s="59" t="n">
        <v>0</v>
      </c>
      <c r="F40" s="59" t="n">
        <v>14</v>
      </c>
      <c r="G40" s="59" t="n">
        <v>0</v>
      </c>
      <c r="H40" s="96" t="n">
        <v>43831</v>
      </c>
      <c r="I40" s="96" t="n">
        <v>44196</v>
      </c>
      <c r="J40" s="97" t="n">
        <f aca="false">DATE(YEAR(H40)+1,MONTH(H40),DAY(H40))</f>
        <v>44197</v>
      </c>
      <c r="K40" s="98" t="n">
        <f aca="false">IF(H40&lt;=J40,VLOOKUP(DATEDIF(H40,I40,"m"),[2]Parameters!$L$2:$M$6,2,1),(DATEDIF(H40,I40,"m")+1)/12)</f>
        <v>1</v>
      </c>
      <c r="L40" s="100" t="n">
        <v>0.0147</v>
      </c>
      <c r="M40" s="100" t="n">
        <v>0.0098</v>
      </c>
      <c r="N40" s="99" t="n">
        <v>0</v>
      </c>
      <c r="O40" s="22" t="n">
        <f aca="false">(SUM(L40+M40+N40))*K40</f>
        <v>0.0245</v>
      </c>
      <c r="P40" s="21" t="s">
        <v>607</v>
      </c>
    </row>
    <row r="41" customFormat="false" ht="13.8" hidden="false" customHeight="false" outlineLevel="0" collapsed="false">
      <c r="A41" s="55" t="s">
        <v>523</v>
      </c>
      <c r="B41" s="56" t="s">
        <v>531</v>
      </c>
      <c r="C41" s="57" t="s">
        <v>519</v>
      </c>
      <c r="D41" s="59" t="n">
        <v>15</v>
      </c>
      <c r="E41" s="59" t="n">
        <v>0</v>
      </c>
      <c r="F41" s="59" t="n">
        <v>15</v>
      </c>
      <c r="G41" s="59" t="n">
        <v>0</v>
      </c>
      <c r="H41" s="96" t="n">
        <v>43831</v>
      </c>
      <c r="I41" s="96" t="n">
        <v>44196</v>
      </c>
      <c r="J41" s="97" t="n">
        <f aca="false">DATE(YEAR(H41)+1,MONTH(H41),DAY(H41))</f>
        <v>44197</v>
      </c>
      <c r="K41" s="98" t="n">
        <f aca="false">IF(H41&lt;=J41,VLOOKUP(DATEDIF(H41,I41,"m"),[2]Parameters!$L$2:$M$6,2,1),(DATEDIF(H41,I41,"m")+1)/12)</f>
        <v>1</v>
      </c>
      <c r="L41" s="100" t="n">
        <v>0.0158</v>
      </c>
      <c r="M41" s="100" t="n">
        <v>0.0105</v>
      </c>
      <c r="N41" s="99" t="n">
        <v>0</v>
      </c>
      <c r="O41" s="22" t="n">
        <f aca="false">(SUM(L41+M41+N41))*K41</f>
        <v>0.0263</v>
      </c>
      <c r="P41" s="21" t="s">
        <v>607</v>
      </c>
    </row>
    <row r="42" customFormat="false" ht="13.8" hidden="false" customHeight="false" outlineLevel="0" collapsed="false">
      <c r="A42" s="55" t="s">
        <v>523</v>
      </c>
      <c r="B42" s="56" t="s">
        <v>531</v>
      </c>
      <c r="C42" s="57" t="s">
        <v>519</v>
      </c>
      <c r="D42" s="59" t="n">
        <v>16</v>
      </c>
      <c r="E42" s="59" t="n">
        <v>0</v>
      </c>
      <c r="F42" s="59" t="n">
        <v>16</v>
      </c>
      <c r="G42" s="59" t="n">
        <v>0</v>
      </c>
      <c r="H42" s="96" t="n">
        <v>43831</v>
      </c>
      <c r="I42" s="96" t="n">
        <v>44196</v>
      </c>
      <c r="J42" s="97" t="n">
        <f aca="false">DATE(YEAR(H42)+1,MONTH(H42),DAY(H42))</f>
        <v>44197</v>
      </c>
      <c r="K42" s="98" t="n">
        <f aca="false">IF(H42&lt;=J42,VLOOKUP(DATEDIF(H42,I42,"m"),[2]Parameters!$L$2:$M$6,2,1),(DATEDIF(H42,I42,"m")+1)/12)</f>
        <v>1</v>
      </c>
      <c r="L42" s="100" t="n">
        <v>0.0201</v>
      </c>
      <c r="M42" s="100" t="n">
        <v>0.0135</v>
      </c>
      <c r="N42" s="99" t="n">
        <v>0</v>
      </c>
      <c r="O42" s="22" t="n">
        <f aca="false">(SUM(L42+M42+N42))*K42</f>
        <v>0.0336</v>
      </c>
      <c r="P42" s="21" t="s">
        <v>607</v>
      </c>
    </row>
    <row r="43" customFormat="false" ht="13.8" hidden="false" customHeight="false" outlineLevel="0" collapsed="false">
      <c r="A43" s="55" t="s">
        <v>523</v>
      </c>
      <c r="B43" s="56" t="s">
        <v>531</v>
      </c>
      <c r="C43" s="57" t="s">
        <v>519</v>
      </c>
      <c r="D43" s="59" t="n">
        <v>17</v>
      </c>
      <c r="E43" s="59" t="n">
        <v>0</v>
      </c>
      <c r="F43" s="59" t="n">
        <v>17</v>
      </c>
      <c r="G43" s="59" t="n">
        <v>0</v>
      </c>
      <c r="H43" s="96" t="n">
        <v>43831</v>
      </c>
      <c r="I43" s="96" t="n">
        <v>44196</v>
      </c>
      <c r="J43" s="97" t="n">
        <f aca="false">DATE(YEAR(H43)+1,MONTH(H43),DAY(H43))</f>
        <v>44197</v>
      </c>
      <c r="K43" s="98" t="n">
        <f aca="false">IF(H43&lt;=J43,VLOOKUP(DATEDIF(H43,I43,"m"),[2]Parameters!$L$2:$M$6,2,1),(DATEDIF(H43,I43,"m")+1)/12)</f>
        <v>1</v>
      </c>
      <c r="L43" s="100" t="n">
        <v>0.0179</v>
      </c>
      <c r="M43" s="100" t="n">
        <v>0.0119</v>
      </c>
      <c r="N43" s="99" t="n">
        <v>0</v>
      </c>
      <c r="O43" s="22" t="n">
        <f aca="false">(SUM(L43+M43+N43))*K43</f>
        <v>0.0298</v>
      </c>
      <c r="P43" s="21" t="s">
        <v>607</v>
      </c>
    </row>
    <row r="44" customFormat="false" ht="13.8" hidden="false" customHeight="false" outlineLevel="0" collapsed="false">
      <c r="A44" s="55" t="s">
        <v>523</v>
      </c>
      <c r="B44" s="56" t="s">
        <v>531</v>
      </c>
      <c r="C44" s="57" t="s">
        <v>519</v>
      </c>
      <c r="D44" s="59" t="n">
        <v>18</v>
      </c>
      <c r="E44" s="59" t="n">
        <v>0</v>
      </c>
      <c r="F44" s="59" t="n">
        <v>18</v>
      </c>
      <c r="G44" s="59" t="n">
        <v>0</v>
      </c>
      <c r="H44" s="96" t="n">
        <v>43831</v>
      </c>
      <c r="I44" s="96" t="n">
        <v>44196</v>
      </c>
      <c r="J44" s="97" t="n">
        <f aca="false">DATE(YEAR(H44)+1,MONTH(H44),DAY(H44))</f>
        <v>44197</v>
      </c>
      <c r="K44" s="98" t="n">
        <f aca="false">IF(H44&lt;=J44,VLOOKUP(DATEDIF(H44,I44,"m"),[2]Parameters!$L$2:$M$6,2,1),(DATEDIF(H44,I44,"m")+1)/12)</f>
        <v>1</v>
      </c>
      <c r="L44" s="100" t="n">
        <v>0.0189</v>
      </c>
      <c r="M44" s="100" t="n">
        <v>0.0126</v>
      </c>
      <c r="N44" s="99" t="n">
        <v>0</v>
      </c>
      <c r="O44" s="22" t="n">
        <f aca="false">(SUM(L44+M44+N44))*K44</f>
        <v>0.0315</v>
      </c>
      <c r="P44" s="21" t="s">
        <v>607</v>
      </c>
    </row>
    <row r="45" customFormat="false" ht="13.8" hidden="false" customHeight="false" outlineLevel="0" collapsed="false">
      <c r="A45" s="55" t="s">
        <v>523</v>
      </c>
      <c r="B45" s="56" t="s">
        <v>531</v>
      </c>
      <c r="C45" s="57" t="s">
        <v>519</v>
      </c>
      <c r="D45" s="59" t="n">
        <v>19</v>
      </c>
      <c r="E45" s="59" t="n">
        <v>0</v>
      </c>
      <c r="F45" s="59" t="n">
        <v>19</v>
      </c>
      <c r="G45" s="59" t="n">
        <v>0</v>
      </c>
      <c r="H45" s="96" t="n">
        <v>43831</v>
      </c>
      <c r="I45" s="96" t="n">
        <v>44196</v>
      </c>
      <c r="J45" s="97" t="n">
        <f aca="false">DATE(YEAR(H45)+1,MONTH(H45),DAY(H45))</f>
        <v>44197</v>
      </c>
      <c r="K45" s="98" t="n">
        <f aca="false">IF(H45&lt;=J45,VLOOKUP(DATEDIF(H45,I45,"m"),[2]Parameters!$L$2:$M$6,2,1),(DATEDIF(H45,I45,"m")+1)/12)</f>
        <v>1</v>
      </c>
      <c r="L45" s="100" t="n">
        <v>0.0201</v>
      </c>
      <c r="M45" s="100" t="n">
        <v>0.0134</v>
      </c>
      <c r="N45" s="99" t="n">
        <v>0</v>
      </c>
      <c r="O45" s="22" t="n">
        <f aca="false">(SUM(L45+M45+N45))*K45</f>
        <v>0.0335</v>
      </c>
      <c r="P45" s="21" t="s">
        <v>607</v>
      </c>
    </row>
    <row r="46" customFormat="false" ht="13.8" hidden="false" customHeight="false" outlineLevel="0" collapsed="false">
      <c r="A46" s="55" t="s">
        <v>523</v>
      </c>
      <c r="B46" s="56" t="s">
        <v>531</v>
      </c>
      <c r="C46" s="57" t="s">
        <v>519</v>
      </c>
      <c r="D46" s="59" t="n">
        <v>20</v>
      </c>
      <c r="E46" s="59" t="n">
        <v>0</v>
      </c>
      <c r="F46" s="59" t="n">
        <v>20</v>
      </c>
      <c r="G46" s="59" t="n">
        <v>0</v>
      </c>
      <c r="H46" s="96" t="n">
        <v>43831</v>
      </c>
      <c r="I46" s="96" t="n">
        <v>44196</v>
      </c>
      <c r="J46" s="97" t="n">
        <f aca="false">DATE(YEAR(H46)+1,MONTH(H46),DAY(H46))</f>
        <v>44197</v>
      </c>
      <c r="K46" s="98" t="n">
        <f aca="false">IF(H46&lt;=J46,VLOOKUP(DATEDIF(H46,I46,"m"),[2]Parameters!$L$2:$M$6,2,1),(DATEDIF(H46,I46,"m")+1)/12)</f>
        <v>1</v>
      </c>
      <c r="L46" s="100" t="n">
        <v>0.0211</v>
      </c>
      <c r="M46" s="100" t="n">
        <v>0.0141</v>
      </c>
      <c r="N46" s="99" t="n">
        <v>0</v>
      </c>
      <c r="O46" s="22" t="n">
        <f aca="false">(SUM(L46+M46+N46))*K46</f>
        <v>0.0352</v>
      </c>
      <c r="P46" s="21" t="s">
        <v>607</v>
      </c>
    </row>
    <row r="47" customFormat="false" ht="13.8" hidden="false" customHeight="false" outlineLevel="0" collapsed="false">
      <c r="A47" s="55" t="s">
        <v>523</v>
      </c>
      <c r="B47" s="56" t="s">
        <v>531</v>
      </c>
      <c r="C47" s="57" t="s">
        <v>519</v>
      </c>
      <c r="D47" s="59" t="n">
        <v>21</v>
      </c>
      <c r="E47" s="59" t="n">
        <v>0</v>
      </c>
      <c r="F47" s="59" t="n">
        <v>21</v>
      </c>
      <c r="G47" s="59" t="n">
        <v>0</v>
      </c>
      <c r="H47" s="96" t="n">
        <v>43831</v>
      </c>
      <c r="I47" s="96" t="n">
        <v>44196</v>
      </c>
      <c r="J47" s="97" t="n">
        <f aca="false">DATE(YEAR(H47)+1,MONTH(H47),DAY(H47))</f>
        <v>44197</v>
      </c>
      <c r="K47" s="98" t="n">
        <f aca="false">IF(H47&lt;=J47,VLOOKUP(DATEDIF(H47,I47,"m"),[2]Parameters!$L$2:$M$6,2,1),(DATEDIF(H47,I47,"m")+1)/12)</f>
        <v>1</v>
      </c>
      <c r="L47" s="100" t="n">
        <v>0.0222</v>
      </c>
      <c r="M47" s="100" t="n">
        <v>0.0148</v>
      </c>
      <c r="N47" s="99" t="n">
        <v>0</v>
      </c>
      <c r="O47" s="22" t="n">
        <f aca="false">(SUM(L47+M47+N47))*K47</f>
        <v>0.037</v>
      </c>
      <c r="P47" s="21" t="s">
        <v>607</v>
      </c>
    </row>
    <row r="48" customFormat="false" ht="13.8" hidden="false" customHeight="false" outlineLevel="0" collapsed="false">
      <c r="A48" s="55" t="s">
        <v>523</v>
      </c>
      <c r="B48" s="56" t="s">
        <v>531</v>
      </c>
      <c r="C48" s="57" t="s">
        <v>519</v>
      </c>
      <c r="D48" s="59" t="n">
        <v>22</v>
      </c>
      <c r="E48" s="59" t="n">
        <v>0</v>
      </c>
      <c r="F48" s="59" t="n">
        <v>22</v>
      </c>
      <c r="G48" s="59" t="n">
        <v>0</v>
      </c>
      <c r="H48" s="96" t="n">
        <v>43831</v>
      </c>
      <c r="I48" s="96" t="n">
        <v>44196</v>
      </c>
      <c r="J48" s="97" t="n">
        <f aca="false">DATE(YEAR(H48)+1,MONTH(H48),DAY(H48))</f>
        <v>44197</v>
      </c>
      <c r="K48" s="98" t="n">
        <f aca="false">IF(H48&lt;=J48,VLOOKUP(DATEDIF(H48,I48,"m"),[2]Parameters!$L$2:$M$6,2,1),(DATEDIF(H48,I48,"m")+1)/12)</f>
        <v>1</v>
      </c>
      <c r="L48" s="100" t="n">
        <v>0.0232</v>
      </c>
      <c r="M48" s="100" t="n">
        <v>0.0155</v>
      </c>
      <c r="N48" s="99" t="n">
        <v>0</v>
      </c>
      <c r="O48" s="22" t="n">
        <f aca="false">(SUM(L48+M48+N48))*K48</f>
        <v>0.0387</v>
      </c>
      <c r="P48" s="21" t="s">
        <v>607</v>
      </c>
    </row>
    <row r="49" customFormat="false" ht="13.8" hidden="false" customHeight="false" outlineLevel="0" collapsed="false">
      <c r="A49" s="55" t="s">
        <v>523</v>
      </c>
      <c r="B49" s="56" t="s">
        <v>531</v>
      </c>
      <c r="C49" s="57" t="s">
        <v>519</v>
      </c>
      <c r="D49" s="59" t="n">
        <v>23</v>
      </c>
      <c r="E49" s="59" t="n">
        <v>0</v>
      </c>
      <c r="F49" s="59" t="n">
        <v>23</v>
      </c>
      <c r="G49" s="59" t="n">
        <v>0</v>
      </c>
      <c r="H49" s="96" t="n">
        <v>43831</v>
      </c>
      <c r="I49" s="96" t="n">
        <v>44196</v>
      </c>
      <c r="J49" s="97" t="n">
        <f aca="false">DATE(YEAR(H49)+1,MONTH(H49),DAY(H49))</f>
        <v>44197</v>
      </c>
      <c r="K49" s="98" t="n">
        <f aca="false">IF(H49&lt;=J49,VLOOKUP(DATEDIF(H49,I49,"m"),[2]Parameters!$L$2:$M$6,2,1),(DATEDIF(H49,I49,"m")+1)/12)</f>
        <v>1</v>
      </c>
      <c r="L49" s="100" t="n">
        <v>0.0243</v>
      </c>
      <c r="M49" s="100" t="n">
        <v>0.0162</v>
      </c>
      <c r="N49" s="99" t="n">
        <v>0</v>
      </c>
      <c r="O49" s="22" t="n">
        <f aca="false">(SUM(L49+M49+N49))*K49</f>
        <v>0.0405</v>
      </c>
      <c r="P49" s="21" t="s">
        <v>607</v>
      </c>
    </row>
    <row r="50" customFormat="false" ht="13.8" hidden="false" customHeight="false" outlineLevel="0" collapsed="false">
      <c r="A50" s="55" t="s">
        <v>523</v>
      </c>
      <c r="B50" s="56" t="s">
        <v>531</v>
      </c>
      <c r="C50" s="57" t="s">
        <v>519</v>
      </c>
      <c r="D50" s="59" t="n">
        <v>24</v>
      </c>
      <c r="E50" s="59" t="n">
        <v>0</v>
      </c>
      <c r="F50" s="59" t="n">
        <v>24</v>
      </c>
      <c r="G50" s="59" t="n">
        <v>0</v>
      </c>
      <c r="H50" s="96" t="n">
        <v>43831</v>
      </c>
      <c r="I50" s="96" t="n">
        <v>44196</v>
      </c>
      <c r="J50" s="97" t="n">
        <f aca="false">DATE(YEAR(H50)+1,MONTH(H50),DAY(H50))</f>
        <v>44197</v>
      </c>
      <c r="K50" s="98" t="n">
        <f aca="false">IF(H50&lt;=J50,VLOOKUP(DATEDIF(H50,I50,"m"),[2]Parameters!$L$2:$M$6,2,1),(DATEDIF(H50,I50,"m")+1)/12)</f>
        <v>1</v>
      </c>
      <c r="L50" s="100" t="n">
        <v>0.0306</v>
      </c>
      <c r="M50" s="100" t="n">
        <v>0.0204</v>
      </c>
      <c r="N50" s="99" t="n">
        <v>0</v>
      </c>
      <c r="O50" s="22" t="n">
        <f aca="false">(SUM(L50+M50+N50))*K50</f>
        <v>0.051</v>
      </c>
      <c r="P50" s="21" t="s">
        <v>607</v>
      </c>
    </row>
    <row r="51" customFormat="false" ht="13.8" hidden="false" customHeight="false" outlineLevel="0" collapsed="false">
      <c r="A51" s="55" t="s">
        <v>523</v>
      </c>
      <c r="B51" s="56" t="s">
        <v>531</v>
      </c>
      <c r="C51" s="57" t="s">
        <v>519</v>
      </c>
      <c r="D51" s="59" t="n">
        <v>25</v>
      </c>
      <c r="E51" s="59" t="n">
        <v>0</v>
      </c>
      <c r="F51" s="59" t="n">
        <v>25</v>
      </c>
      <c r="G51" s="59" t="n">
        <v>0</v>
      </c>
      <c r="H51" s="96" t="n">
        <v>43831</v>
      </c>
      <c r="I51" s="96" t="n">
        <v>44196</v>
      </c>
      <c r="J51" s="97" t="n">
        <f aca="false">DATE(YEAR(H51)+1,MONTH(H51),DAY(H51))</f>
        <v>44197</v>
      </c>
      <c r="K51" s="98" t="n">
        <f aca="false">IF(H51&lt;=J51,VLOOKUP(DATEDIF(H51,I51,"m"),[2]Parameters!$L$2:$M$6,2,1),(DATEDIF(H51,I51,"m")+1)/12)</f>
        <v>1</v>
      </c>
      <c r="L51" s="100" t="n">
        <v>0.0317</v>
      </c>
      <c r="M51" s="100" t="n">
        <v>0.0212</v>
      </c>
      <c r="N51" s="99" t="n">
        <v>0</v>
      </c>
      <c r="O51" s="22" t="n">
        <f aca="false">(SUM(L51+M51+N51))*K51</f>
        <v>0.0529</v>
      </c>
      <c r="P51" s="21" t="s">
        <v>607</v>
      </c>
    </row>
    <row r="52" customFormat="false" ht="13.8" hidden="false" customHeight="false" outlineLevel="0" collapsed="false">
      <c r="A52" s="55" t="s">
        <v>523</v>
      </c>
      <c r="B52" s="56" t="s">
        <v>531</v>
      </c>
      <c r="C52" s="57" t="s">
        <v>519</v>
      </c>
      <c r="D52" s="75" t="s">
        <v>677</v>
      </c>
      <c r="E52" s="59" t="n">
        <v>0</v>
      </c>
      <c r="F52" s="59" t="n">
        <v>30</v>
      </c>
      <c r="G52" s="76" t="n">
        <v>0</v>
      </c>
      <c r="H52" s="96" t="n">
        <v>43831</v>
      </c>
      <c r="I52" s="96" t="n">
        <v>44196</v>
      </c>
      <c r="J52" s="97" t="n">
        <f aca="false">DATE(YEAR(H52)+1,MONTH(H52),DAY(H52))</f>
        <v>44197</v>
      </c>
      <c r="K52" s="98" t="n">
        <f aca="false">IF(H52&lt;=J52,VLOOKUP(DATEDIF(H52,I52,"m"),[2]Parameters!$L$2:$M$6,2,1),(DATEDIF(H52,I52,"m")+1)/12)</f>
        <v>1</v>
      </c>
      <c r="L52" s="101" t="n">
        <f aca="false">L51+(0.15%*(F52-25))</f>
        <v>0.0392</v>
      </c>
      <c r="M52" s="101" t="n">
        <f aca="false">M51+(0.15%*(F52-25))</f>
        <v>0.0287</v>
      </c>
      <c r="N52" s="99" t="n">
        <v>0</v>
      </c>
      <c r="O52" s="22" t="n">
        <f aca="false">(SUM(L52+M52+N52))*K52</f>
        <v>0.0679</v>
      </c>
      <c r="P52" s="21" t="s">
        <v>607</v>
      </c>
    </row>
    <row r="53" customFormat="false" ht="24.05" hidden="false" customHeight="false" outlineLevel="0" collapsed="false">
      <c r="A53" s="72" t="s">
        <v>520</v>
      </c>
      <c r="B53" s="73" t="s">
        <v>538</v>
      </c>
      <c r="C53" s="74" t="s">
        <v>521</v>
      </c>
      <c r="D53" s="75" t="s">
        <v>668</v>
      </c>
      <c r="E53" s="76" t="n">
        <v>0</v>
      </c>
      <c r="F53" s="76" t="n">
        <v>5</v>
      </c>
      <c r="G53" s="76" t="n">
        <v>0</v>
      </c>
      <c r="H53" s="96" t="n">
        <v>43831</v>
      </c>
      <c r="I53" s="96" t="n">
        <v>44196</v>
      </c>
      <c r="J53" s="97" t="n">
        <f aca="false">DATE(YEAR(H53)+1,MONTH(H53),DAY(H53))</f>
        <v>44197</v>
      </c>
      <c r="K53" s="98" t="n">
        <f aca="false">IF(H53&lt;=J53,VLOOKUP(DATEDIF(H53,I53,"m"),[2]Parameters!$L$2:$M$6,2,1),(DATEDIF(H53,I53,"m")+1)/12)</f>
        <v>1</v>
      </c>
      <c r="L53" s="102" t="n">
        <v>0.0029</v>
      </c>
      <c r="M53" s="102" t="n">
        <v>0.0019</v>
      </c>
      <c r="N53" s="99" t="n">
        <v>0</v>
      </c>
      <c r="O53" s="22" t="n">
        <f aca="false">(SUM(L53+M53+N53))*K53</f>
        <v>0.0048</v>
      </c>
      <c r="P53" s="21" t="s">
        <v>607</v>
      </c>
    </row>
    <row r="54" customFormat="false" ht="24.05" hidden="false" customHeight="false" outlineLevel="0" collapsed="false">
      <c r="A54" s="72" t="s">
        <v>520</v>
      </c>
      <c r="B54" s="73" t="s">
        <v>538</v>
      </c>
      <c r="C54" s="74" t="s">
        <v>521</v>
      </c>
      <c r="D54" s="75" t="s">
        <v>669</v>
      </c>
      <c r="E54" s="76" t="n">
        <v>0</v>
      </c>
      <c r="F54" s="76" t="n">
        <v>6</v>
      </c>
      <c r="G54" s="76" t="n">
        <v>0</v>
      </c>
      <c r="H54" s="96" t="n">
        <v>43831</v>
      </c>
      <c r="I54" s="96" t="n">
        <v>44196</v>
      </c>
      <c r="J54" s="97" t="n">
        <f aca="false">DATE(YEAR(H54)+1,MONTH(H54),DAY(H54))</f>
        <v>44197</v>
      </c>
      <c r="K54" s="98" t="n">
        <f aca="false">IF(H54&lt;=J54,VLOOKUP(DATEDIF(H54,I54,"m"),[2]Parameters!$L$2:$M$6,2,1),(DATEDIF(H54,I54,"m")+1)/12)</f>
        <v>1</v>
      </c>
      <c r="L54" s="102" t="n">
        <v>0.0053</v>
      </c>
      <c r="M54" s="102" t="n">
        <v>0.0035</v>
      </c>
      <c r="N54" s="99" t="n">
        <v>0</v>
      </c>
      <c r="O54" s="22" t="n">
        <f aca="false">(SUM(L54+M54+N54))*K54</f>
        <v>0.0088</v>
      </c>
      <c r="P54" s="21" t="s">
        <v>607</v>
      </c>
    </row>
    <row r="55" customFormat="false" ht="24.05" hidden="false" customHeight="false" outlineLevel="0" collapsed="false">
      <c r="A55" s="72" t="s">
        <v>520</v>
      </c>
      <c r="B55" s="73" t="s">
        <v>532</v>
      </c>
      <c r="C55" s="74" t="s">
        <v>521</v>
      </c>
      <c r="D55" s="75" t="s">
        <v>671</v>
      </c>
      <c r="E55" s="76" t="n">
        <v>0</v>
      </c>
      <c r="F55" s="76" t="n">
        <v>9</v>
      </c>
      <c r="G55" s="76" t="n">
        <v>0</v>
      </c>
      <c r="H55" s="96" t="n">
        <v>43831</v>
      </c>
      <c r="I55" s="96" t="n">
        <v>44196</v>
      </c>
      <c r="J55" s="97" t="n">
        <f aca="false">DATE(YEAR(H55)+1,MONTH(H55),DAY(H55))</f>
        <v>44197</v>
      </c>
      <c r="K55" s="98" t="n">
        <f aca="false">IF(H55&lt;=J55,VLOOKUP(DATEDIF(H55,I55,"m"),[2]Parameters!$L$2:$M$6,2,1),(DATEDIF(H55,I55,"m")+1)/12)</f>
        <v>1</v>
      </c>
      <c r="L55" s="102" t="n">
        <v>0.0053</v>
      </c>
      <c r="M55" s="102" t="n">
        <v>0.0035</v>
      </c>
      <c r="N55" s="99" t="n">
        <v>0</v>
      </c>
      <c r="O55" s="22" t="n">
        <f aca="false">(SUM(L55+M55+N55))*K55</f>
        <v>0.0088</v>
      </c>
      <c r="P55" s="21" t="s">
        <v>607</v>
      </c>
    </row>
    <row r="56" customFormat="false" ht="24.05" hidden="false" customHeight="false" outlineLevel="0" collapsed="false">
      <c r="A56" s="72" t="s">
        <v>520</v>
      </c>
      <c r="B56" s="73" t="s">
        <v>532</v>
      </c>
      <c r="C56" s="74" t="s">
        <v>521</v>
      </c>
      <c r="D56" s="75" t="s">
        <v>672</v>
      </c>
      <c r="E56" s="76" t="n">
        <v>0</v>
      </c>
      <c r="F56" s="76" t="n">
        <v>12</v>
      </c>
      <c r="G56" s="76" t="n">
        <v>0</v>
      </c>
      <c r="H56" s="96" t="n">
        <v>43831</v>
      </c>
      <c r="I56" s="96" t="n">
        <v>44196</v>
      </c>
      <c r="J56" s="97" t="n">
        <f aca="false">DATE(YEAR(H56)+1,MONTH(H56),DAY(H56))</f>
        <v>44197</v>
      </c>
      <c r="K56" s="98" t="n">
        <f aca="false">IF(H56&lt;=J56,VLOOKUP(DATEDIF(H56,I56,"m"),[2]Parameters!$L$2:$M$6,2,1),(DATEDIF(H56,I56,"m")+1)/12)</f>
        <v>1</v>
      </c>
      <c r="L56" s="102" t="n">
        <v>0.0084</v>
      </c>
      <c r="M56" s="102" t="n">
        <v>0.0056</v>
      </c>
      <c r="N56" s="99" t="n">
        <v>0</v>
      </c>
      <c r="O56" s="22" t="n">
        <f aca="false">(SUM(L56+M56+N56))*K56</f>
        <v>0.014</v>
      </c>
      <c r="P56" s="21" t="s">
        <v>607</v>
      </c>
    </row>
    <row r="57" customFormat="false" ht="24.05" hidden="false" customHeight="false" outlineLevel="0" collapsed="false">
      <c r="A57" s="72" t="s">
        <v>520</v>
      </c>
      <c r="B57" s="73" t="s">
        <v>532</v>
      </c>
      <c r="C57" s="74" t="s">
        <v>521</v>
      </c>
      <c r="D57" s="75" t="s">
        <v>674</v>
      </c>
      <c r="E57" s="76" t="n">
        <v>0</v>
      </c>
      <c r="F57" s="76" t="n">
        <v>30</v>
      </c>
      <c r="G57" s="76" t="n">
        <v>0</v>
      </c>
      <c r="H57" s="96" t="n">
        <v>43831</v>
      </c>
      <c r="I57" s="96" t="n">
        <v>44196</v>
      </c>
      <c r="J57" s="97" t="n">
        <f aca="false">DATE(YEAR(H57)+1,MONTH(H57),DAY(H57))</f>
        <v>44197</v>
      </c>
      <c r="K57" s="98" t="n">
        <f aca="false">IF(H57&lt;=J57,VLOOKUP(DATEDIF(H57,I57,"m"),[2]Parameters!$L$2:$M$6,2,1),(DATEDIF(H57,I57,"m")+1)/12)</f>
        <v>1</v>
      </c>
      <c r="L57" s="102" t="n">
        <v>0.0121</v>
      </c>
      <c r="M57" s="102" t="n">
        <v>0.008</v>
      </c>
      <c r="N57" s="99" t="n">
        <v>0</v>
      </c>
      <c r="O57" s="22" t="n">
        <f aca="false">(SUM(L57+M57+N57))*K57</f>
        <v>0.0201</v>
      </c>
      <c r="P57" s="21" t="s">
        <v>607</v>
      </c>
    </row>
    <row r="58" customFormat="false" ht="24.05" hidden="false" customHeight="false" outlineLevel="0" collapsed="false">
      <c r="A58" s="72" t="s">
        <v>520</v>
      </c>
      <c r="B58" s="73" t="s">
        <v>542</v>
      </c>
      <c r="C58" s="74" t="s">
        <v>649</v>
      </c>
      <c r="D58" s="75" t="s">
        <v>672</v>
      </c>
      <c r="E58" s="76" t="n">
        <v>0</v>
      </c>
      <c r="F58" s="76" t="n">
        <v>24</v>
      </c>
      <c r="G58" s="76" t="n">
        <v>0</v>
      </c>
      <c r="H58" s="96" t="n">
        <v>43831</v>
      </c>
      <c r="I58" s="96" t="n">
        <v>44196</v>
      </c>
      <c r="J58" s="97" t="n">
        <f aca="false">DATE(YEAR(H58)+1,MONTH(H58),DAY(H58))</f>
        <v>44197</v>
      </c>
      <c r="K58" s="98" t="n">
        <f aca="false">IF(H58&lt;=J58,VLOOKUP(DATEDIF(H58,I58,"m"),[2]Parameters!$L$2:$M$6,2,1),(DATEDIF(H58,I58,"m")+1)/12)</f>
        <v>1</v>
      </c>
      <c r="L58" s="102" t="n">
        <v>0.0084</v>
      </c>
      <c r="M58" s="102" t="n">
        <v>0.0056</v>
      </c>
      <c r="N58" s="103" t="n">
        <f aca="false">0.05%*F58</f>
        <v>0.012</v>
      </c>
      <c r="O58" s="22" t="n">
        <f aca="false">(SUM(L58+M58+N58))*K58</f>
        <v>0.026</v>
      </c>
      <c r="P58" s="21" t="s">
        <v>607</v>
      </c>
    </row>
    <row r="59" customFormat="false" ht="24.05" hidden="false" customHeight="false" outlineLevel="0" collapsed="false">
      <c r="A59" s="72" t="s">
        <v>520</v>
      </c>
      <c r="B59" s="73" t="s">
        <v>542</v>
      </c>
      <c r="C59" s="74" t="s">
        <v>649</v>
      </c>
      <c r="D59" s="75" t="s">
        <v>674</v>
      </c>
      <c r="E59" s="76" t="n">
        <v>0</v>
      </c>
      <c r="F59" s="76" t="n">
        <v>25</v>
      </c>
      <c r="G59" s="76" t="n">
        <v>0</v>
      </c>
      <c r="H59" s="96" t="n">
        <v>43831</v>
      </c>
      <c r="I59" s="96" t="n">
        <v>44196</v>
      </c>
      <c r="J59" s="97" t="n">
        <f aca="false">DATE(YEAR(H59)+1,MONTH(H59),DAY(H59))</f>
        <v>44197</v>
      </c>
      <c r="K59" s="98" t="n">
        <f aca="false">IF(H59&lt;=J59,VLOOKUP(DATEDIF(H59,I59,"m"),[2]Parameters!$L$2:$M$6,2,1),(DATEDIF(H59,I59,"m")+1)/12)</f>
        <v>1</v>
      </c>
      <c r="L59" s="102" t="n">
        <v>0.0121</v>
      </c>
      <c r="M59" s="102" t="n">
        <v>0.008</v>
      </c>
      <c r="N59" s="103" t="n">
        <f aca="false">0.05%*F59</f>
        <v>0.0125</v>
      </c>
      <c r="O59" s="22" t="n">
        <f aca="false">(SUM(L59+M59+N59))*K59</f>
        <v>0.0326</v>
      </c>
      <c r="P59" s="21" t="s">
        <v>607</v>
      </c>
    </row>
    <row r="60" customFormat="false" ht="24.05" hidden="false" customHeight="false" outlineLevel="0" collapsed="false">
      <c r="A60" s="72" t="s">
        <v>520</v>
      </c>
      <c r="B60" s="73" t="s">
        <v>545</v>
      </c>
      <c r="C60" s="74" t="s">
        <v>519</v>
      </c>
      <c r="D60" s="59" t="n">
        <v>16</v>
      </c>
      <c r="E60" s="76" t="n">
        <v>0</v>
      </c>
      <c r="F60" s="59" t="n">
        <v>16</v>
      </c>
      <c r="G60" s="76" t="n">
        <v>0</v>
      </c>
      <c r="H60" s="96" t="n">
        <v>43831</v>
      </c>
      <c r="I60" s="96" t="n">
        <v>44196</v>
      </c>
      <c r="J60" s="97" t="n">
        <f aca="false">DATE(YEAR(H60)+1,MONTH(H60),DAY(H60))</f>
        <v>44197</v>
      </c>
      <c r="K60" s="98" t="n">
        <f aca="false">IF(H60&lt;=J60,VLOOKUP(DATEDIF(H60,I60,"m"),[2]Parameters!$L$2:$M$6,2,1),(DATEDIF(H60,I60,"m")+1)/12)</f>
        <v>1</v>
      </c>
      <c r="L60" s="102" t="n">
        <v>0.0201</v>
      </c>
      <c r="M60" s="102" t="n">
        <v>0.0135</v>
      </c>
      <c r="N60" s="103" t="n">
        <f aca="false">0.05%*F60</f>
        <v>0.008</v>
      </c>
      <c r="O60" s="22" t="n">
        <f aca="false">(SUM(L60+M60+N60))*K60</f>
        <v>0.0416</v>
      </c>
      <c r="P60" s="21" t="s">
        <v>607</v>
      </c>
    </row>
    <row r="61" customFormat="false" ht="24.05" hidden="false" customHeight="false" outlineLevel="0" collapsed="false">
      <c r="A61" s="72" t="s">
        <v>520</v>
      </c>
      <c r="B61" s="73" t="s">
        <v>545</v>
      </c>
      <c r="C61" s="74" t="s">
        <v>519</v>
      </c>
      <c r="D61" s="59" t="n">
        <v>17</v>
      </c>
      <c r="E61" s="76" t="n">
        <v>0</v>
      </c>
      <c r="F61" s="59" t="n">
        <v>17</v>
      </c>
      <c r="G61" s="76" t="n">
        <v>0</v>
      </c>
      <c r="H61" s="96" t="n">
        <v>43831</v>
      </c>
      <c r="I61" s="96" t="n">
        <v>44196</v>
      </c>
      <c r="J61" s="97" t="n">
        <f aca="false">DATE(YEAR(H61)+1,MONTH(H61),DAY(H61))</f>
        <v>44197</v>
      </c>
      <c r="K61" s="98" t="n">
        <f aca="false">IF(H61&lt;=J61,VLOOKUP(DATEDIF(H61,I61,"m"),[2]Parameters!$L$2:$M$6,2,1),(DATEDIF(H61,I61,"m")+1)/12)</f>
        <v>1</v>
      </c>
      <c r="L61" s="102" t="n">
        <v>0.0179</v>
      </c>
      <c r="M61" s="102" t="n">
        <v>0.0119</v>
      </c>
      <c r="N61" s="103" t="n">
        <f aca="false">0.05%*F61</f>
        <v>0.0085</v>
      </c>
      <c r="O61" s="22" t="n">
        <f aca="false">(SUM(L61+M61+N61))*K61</f>
        <v>0.0383</v>
      </c>
      <c r="P61" s="21" t="s">
        <v>607</v>
      </c>
    </row>
    <row r="62" customFormat="false" ht="24.05" hidden="false" customHeight="false" outlineLevel="0" collapsed="false">
      <c r="A62" s="72" t="s">
        <v>520</v>
      </c>
      <c r="B62" s="73" t="s">
        <v>545</v>
      </c>
      <c r="C62" s="74" t="s">
        <v>519</v>
      </c>
      <c r="D62" s="59" t="n">
        <v>18</v>
      </c>
      <c r="E62" s="76" t="n">
        <v>0</v>
      </c>
      <c r="F62" s="59" t="n">
        <v>18</v>
      </c>
      <c r="G62" s="76" t="n">
        <v>0</v>
      </c>
      <c r="H62" s="96" t="n">
        <v>43831</v>
      </c>
      <c r="I62" s="96" t="n">
        <v>44196</v>
      </c>
      <c r="J62" s="97" t="n">
        <f aca="false">DATE(YEAR(H62)+1,MONTH(H62),DAY(H62))</f>
        <v>44197</v>
      </c>
      <c r="K62" s="98" t="n">
        <f aca="false">IF(H62&lt;=J62,VLOOKUP(DATEDIF(H62,I62,"m"),[2]Parameters!$L$2:$M$6,2,1),(DATEDIF(H62,I62,"m")+1)/12)</f>
        <v>1</v>
      </c>
      <c r="L62" s="102" t="n">
        <v>0.0189</v>
      </c>
      <c r="M62" s="102" t="n">
        <v>0.0126</v>
      </c>
      <c r="N62" s="103" t="n">
        <f aca="false">0.05%*F62</f>
        <v>0.009</v>
      </c>
      <c r="O62" s="22" t="n">
        <f aca="false">(SUM(L62+M62+N62))*K62</f>
        <v>0.0405</v>
      </c>
      <c r="P62" s="21" t="s">
        <v>607</v>
      </c>
    </row>
    <row r="63" customFormat="false" ht="24.05" hidden="false" customHeight="false" outlineLevel="0" collapsed="false">
      <c r="A63" s="72" t="s">
        <v>520</v>
      </c>
      <c r="B63" s="73" t="s">
        <v>545</v>
      </c>
      <c r="C63" s="74" t="s">
        <v>519</v>
      </c>
      <c r="D63" s="59" t="n">
        <v>19</v>
      </c>
      <c r="E63" s="76" t="n">
        <v>0</v>
      </c>
      <c r="F63" s="59" t="n">
        <v>19</v>
      </c>
      <c r="G63" s="76" t="n">
        <v>0</v>
      </c>
      <c r="H63" s="96" t="n">
        <v>43831</v>
      </c>
      <c r="I63" s="96" t="n">
        <v>44196</v>
      </c>
      <c r="J63" s="97" t="n">
        <f aca="false">DATE(YEAR(H63)+1,MONTH(H63),DAY(H63))</f>
        <v>44197</v>
      </c>
      <c r="K63" s="98" t="n">
        <f aca="false">IF(H63&lt;=J63,VLOOKUP(DATEDIF(H63,I63,"m"),[2]Parameters!$L$2:$M$6,2,1),(DATEDIF(H63,I63,"m")+1)/12)</f>
        <v>1</v>
      </c>
      <c r="L63" s="102" t="n">
        <v>0.0201</v>
      </c>
      <c r="M63" s="102" t="n">
        <v>0.0134</v>
      </c>
      <c r="N63" s="103" t="n">
        <f aca="false">0.05%*F63</f>
        <v>0.0095</v>
      </c>
      <c r="O63" s="22" t="n">
        <f aca="false">(SUM(L63+M63+N63))*K63</f>
        <v>0.043</v>
      </c>
      <c r="P63" s="21" t="s">
        <v>607</v>
      </c>
    </row>
    <row r="64" customFormat="false" ht="24.05" hidden="false" customHeight="false" outlineLevel="0" collapsed="false">
      <c r="A64" s="72" t="s">
        <v>520</v>
      </c>
      <c r="B64" s="73" t="s">
        <v>545</v>
      </c>
      <c r="C64" s="74" t="s">
        <v>519</v>
      </c>
      <c r="D64" s="59" t="n">
        <v>20</v>
      </c>
      <c r="E64" s="76" t="n">
        <v>0</v>
      </c>
      <c r="F64" s="59" t="n">
        <v>20</v>
      </c>
      <c r="G64" s="76" t="n">
        <v>0</v>
      </c>
      <c r="H64" s="96" t="n">
        <v>43831</v>
      </c>
      <c r="I64" s="96" t="n">
        <v>44196</v>
      </c>
      <c r="J64" s="97" t="n">
        <f aca="false">DATE(YEAR(H64)+1,MONTH(H64),DAY(H64))</f>
        <v>44197</v>
      </c>
      <c r="K64" s="98" t="n">
        <f aca="false">IF(H64&lt;=J64,VLOOKUP(DATEDIF(H64,I64,"m"),[2]Parameters!$L$2:$M$6,2,1),(DATEDIF(H64,I64,"m")+1)/12)</f>
        <v>1</v>
      </c>
      <c r="L64" s="102" t="n">
        <v>0.0211</v>
      </c>
      <c r="M64" s="102" t="n">
        <v>0.0141</v>
      </c>
      <c r="N64" s="103" t="n">
        <f aca="false">0.05%*F64</f>
        <v>0.01</v>
      </c>
      <c r="O64" s="22" t="n">
        <f aca="false">(SUM(L64+M64+N64))*K64</f>
        <v>0.0452</v>
      </c>
      <c r="P64" s="21" t="s">
        <v>607</v>
      </c>
    </row>
    <row r="65" customFormat="false" ht="24.05" hidden="false" customHeight="false" outlineLevel="0" collapsed="false">
      <c r="A65" s="72" t="s">
        <v>520</v>
      </c>
      <c r="B65" s="73" t="s">
        <v>545</v>
      </c>
      <c r="C65" s="74" t="s">
        <v>519</v>
      </c>
      <c r="D65" s="59" t="n">
        <v>21</v>
      </c>
      <c r="E65" s="76" t="n">
        <v>0</v>
      </c>
      <c r="F65" s="59" t="n">
        <v>21</v>
      </c>
      <c r="G65" s="76" t="n">
        <v>0</v>
      </c>
      <c r="H65" s="96" t="n">
        <v>43831</v>
      </c>
      <c r="I65" s="96" t="n">
        <v>44196</v>
      </c>
      <c r="J65" s="97" t="n">
        <f aca="false">DATE(YEAR(H65)+1,MONTH(H65),DAY(H65))</f>
        <v>44197</v>
      </c>
      <c r="K65" s="98" t="n">
        <f aca="false">IF(H65&lt;=J65,VLOOKUP(DATEDIF(H65,I65,"m"),[2]Parameters!$L$2:$M$6,2,1),(DATEDIF(H65,I65,"m")+1)/12)</f>
        <v>1</v>
      </c>
      <c r="L65" s="102" t="n">
        <v>0.0222</v>
      </c>
      <c r="M65" s="102" t="n">
        <v>0.0148</v>
      </c>
      <c r="N65" s="103" t="n">
        <f aca="false">0.05%*F65</f>
        <v>0.0105</v>
      </c>
      <c r="O65" s="22" t="n">
        <f aca="false">(SUM(L65+M65+N65))*K65</f>
        <v>0.0475</v>
      </c>
      <c r="P65" s="21" t="s">
        <v>607</v>
      </c>
    </row>
    <row r="66" customFormat="false" ht="24.05" hidden="false" customHeight="false" outlineLevel="0" collapsed="false">
      <c r="A66" s="72" t="s">
        <v>520</v>
      </c>
      <c r="B66" s="73" t="s">
        <v>545</v>
      </c>
      <c r="C66" s="74" t="s">
        <v>519</v>
      </c>
      <c r="D66" s="59" t="n">
        <v>22</v>
      </c>
      <c r="E66" s="76" t="n">
        <v>0</v>
      </c>
      <c r="F66" s="59" t="n">
        <v>22</v>
      </c>
      <c r="G66" s="76" t="n">
        <v>0</v>
      </c>
      <c r="H66" s="96" t="n">
        <v>43831</v>
      </c>
      <c r="I66" s="96" t="n">
        <v>44196</v>
      </c>
      <c r="J66" s="97" t="n">
        <f aca="false">DATE(YEAR(H66)+1,MONTH(H66),DAY(H66))</f>
        <v>44197</v>
      </c>
      <c r="K66" s="98" t="n">
        <f aca="false">IF(H66&lt;=J66,VLOOKUP(DATEDIF(H66,I66,"m"),[2]Parameters!$L$2:$M$6,2,1),(DATEDIF(H66,I66,"m")+1)/12)</f>
        <v>1</v>
      </c>
      <c r="L66" s="102" t="n">
        <v>0.0232</v>
      </c>
      <c r="M66" s="102" t="n">
        <v>0.0155</v>
      </c>
      <c r="N66" s="103" t="n">
        <f aca="false">0.05%*F66</f>
        <v>0.011</v>
      </c>
      <c r="O66" s="22" t="n">
        <f aca="false">(SUM(L66+M66+N66))*K66</f>
        <v>0.0497</v>
      </c>
      <c r="P66" s="21" t="s">
        <v>607</v>
      </c>
    </row>
    <row r="67" customFormat="false" ht="24.05" hidden="false" customHeight="false" outlineLevel="0" collapsed="false">
      <c r="A67" s="72" t="s">
        <v>520</v>
      </c>
      <c r="B67" s="73" t="s">
        <v>545</v>
      </c>
      <c r="C67" s="74" t="s">
        <v>519</v>
      </c>
      <c r="D67" s="59" t="n">
        <v>23</v>
      </c>
      <c r="E67" s="76" t="n">
        <v>0</v>
      </c>
      <c r="F67" s="59" t="n">
        <v>23</v>
      </c>
      <c r="G67" s="76" t="n">
        <v>0</v>
      </c>
      <c r="H67" s="96" t="n">
        <v>43831</v>
      </c>
      <c r="I67" s="96" t="n">
        <v>44196</v>
      </c>
      <c r="J67" s="97" t="n">
        <f aca="false">DATE(YEAR(H67)+1,MONTH(H67),DAY(H67))</f>
        <v>44197</v>
      </c>
      <c r="K67" s="98" t="n">
        <f aca="false">IF(H67&lt;=J67,VLOOKUP(DATEDIF(H67,I67,"m"),[2]Parameters!$L$2:$M$6,2,1),(DATEDIF(H67,I67,"m")+1)/12)</f>
        <v>1</v>
      </c>
      <c r="L67" s="102" t="n">
        <v>0.0243</v>
      </c>
      <c r="M67" s="102" t="n">
        <v>0.0162</v>
      </c>
      <c r="N67" s="103" t="n">
        <f aca="false">0.05%*F67</f>
        <v>0.0115</v>
      </c>
      <c r="O67" s="22" t="n">
        <f aca="false">(SUM(L67+M67+N67))*K67</f>
        <v>0.052</v>
      </c>
      <c r="P67" s="21" t="s">
        <v>607</v>
      </c>
    </row>
    <row r="68" customFormat="false" ht="24.05" hidden="false" customHeight="false" outlineLevel="0" collapsed="false">
      <c r="A68" s="72" t="s">
        <v>520</v>
      </c>
      <c r="B68" s="73" t="s">
        <v>545</v>
      </c>
      <c r="C68" s="74" t="s">
        <v>519</v>
      </c>
      <c r="D68" s="59" t="n">
        <v>24</v>
      </c>
      <c r="E68" s="76" t="n">
        <v>0</v>
      </c>
      <c r="F68" s="59" t="n">
        <v>24</v>
      </c>
      <c r="G68" s="76" t="n">
        <v>0</v>
      </c>
      <c r="H68" s="96" t="n">
        <v>43831</v>
      </c>
      <c r="I68" s="96" t="n">
        <v>44196</v>
      </c>
      <c r="J68" s="97" t="n">
        <f aca="false">DATE(YEAR(H68)+1,MONTH(H68),DAY(H68))</f>
        <v>44197</v>
      </c>
      <c r="K68" s="98" t="n">
        <f aca="false">IF(H68&lt;=J68,VLOOKUP(DATEDIF(H68,I68,"m"),[2]Parameters!$L$2:$M$6,2,1),(DATEDIF(H68,I68,"m")+1)/12)</f>
        <v>1</v>
      </c>
      <c r="L68" s="102" t="n">
        <v>0.0306</v>
      </c>
      <c r="M68" s="102" t="n">
        <v>0.0204</v>
      </c>
      <c r="N68" s="103" t="n">
        <f aca="false">0.05%*F68</f>
        <v>0.012</v>
      </c>
      <c r="O68" s="22" t="n">
        <f aca="false">(SUM(L68+M68+N68))*K68</f>
        <v>0.063</v>
      </c>
      <c r="P68" s="21" t="s">
        <v>607</v>
      </c>
    </row>
    <row r="69" customFormat="false" ht="24.05" hidden="false" customHeight="false" outlineLevel="0" collapsed="false">
      <c r="A69" s="72" t="s">
        <v>520</v>
      </c>
      <c r="B69" s="73" t="s">
        <v>545</v>
      </c>
      <c r="C69" s="74" t="s">
        <v>519</v>
      </c>
      <c r="D69" s="59" t="n">
        <v>25</v>
      </c>
      <c r="E69" s="76" t="n">
        <v>0</v>
      </c>
      <c r="F69" s="59" t="n">
        <v>25</v>
      </c>
      <c r="G69" s="76" t="n">
        <v>0</v>
      </c>
      <c r="H69" s="96" t="n">
        <v>43831</v>
      </c>
      <c r="I69" s="96" t="n">
        <v>44196</v>
      </c>
      <c r="J69" s="97" t="n">
        <f aca="false">DATE(YEAR(H69)+1,MONTH(H69),DAY(H69))</f>
        <v>44197</v>
      </c>
      <c r="K69" s="98" t="n">
        <f aca="false">IF(H69&lt;=J69,VLOOKUP(DATEDIF(H69,I69,"m"),[2]Parameters!$L$2:$M$6,2,1),(DATEDIF(H69,I69,"m")+1)/12)</f>
        <v>1</v>
      </c>
      <c r="L69" s="102" t="n">
        <v>0.0317</v>
      </c>
      <c r="M69" s="102" t="n">
        <v>0.0212</v>
      </c>
      <c r="N69" s="103" t="n">
        <f aca="false">0.05%*F69</f>
        <v>0.0125</v>
      </c>
      <c r="O69" s="22" t="n">
        <f aca="false">(SUM(L69+M69+N69))*K69</f>
        <v>0.0654</v>
      </c>
      <c r="P69" s="21" t="s">
        <v>607</v>
      </c>
    </row>
    <row r="70" customFormat="false" ht="24.05" hidden="false" customHeight="false" outlineLevel="0" collapsed="false">
      <c r="A70" s="72" t="s">
        <v>520</v>
      </c>
      <c r="B70" s="73" t="s">
        <v>545</v>
      </c>
      <c r="C70" s="74" t="s">
        <v>519</v>
      </c>
      <c r="D70" s="75" t="s">
        <v>677</v>
      </c>
      <c r="E70" s="76" t="n">
        <v>0</v>
      </c>
      <c r="F70" s="76" t="n">
        <v>30</v>
      </c>
      <c r="G70" s="76" t="n">
        <v>0</v>
      </c>
      <c r="H70" s="96" t="n">
        <v>43831</v>
      </c>
      <c r="I70" s="96" t="n">
        <v>44196</v>
      </c>
      <c r="J70" s="97" t="n">
        <f aca="false">DATE(YEAR(H70)+1,MONTH(H70),DAY(H70))</f>
        <v>44197</v>
      </c>
      <c r="K70" s="98" t="n">
        <f aca="false">IF(H70&lt;=J70,VLOOKUP(DATEDIF(H70,I70,"m"),[2]Parameters!$L$2:$M$6,2,1),(DATEDIF(H70,I70,"m")+1)/12)</f>
        <v>1</v>
      </c>
      <c r="L70" s="101" t="n">
        <f aca="false">L69+(0.15%*(F70-25))</f>
        <v>0.0392</v>
      </c>
      <c r="M70" s="101" t="n">
        <f aca="false">M69+(0.15%*(F70-25))</f>
        <v>0.0287</v>
      </c>
      <c r="N70" s="103" t="n">
        <f aca="false">0.05%*F70</f>
        <v>0.015</v>
      </c>
      <c r="O70" s="22" t="n">
        <f aca="false">(SUM(L70+M70+N70))*K70</f>
        <v>0.0829</v>
      </c>
      <c r="P70" s="21" t="s">
        <v>607</v>
      </c>
    </row>
    <row r="71" customFormat="false" ht="24.05" hidden="false" customHeight="false" outlineLevel="0" collapsed="false">
      <c r="A71" s="72" t="s">
        <v>520</v>
      </c>
      <c r="B71" s="73" t="s">
        <v>535</v>
      </c>
      <c r="C71" s="74" t="s">
        <v>519</v>
      </c>
      <c r="D71" s="75" t="s">
        <v>668</v>
      </c>
      <c r="E71" s="76" t="n">
        <v>0</v>
      </c>
      <c r="F71" s="76" t="n">
        <v>5</v>
      </c>
      <c r="G71" s="76" t="n">
        <v>0</v>
      </c>
      <c r="H71" s="96" t="n">
        <v>43831</v>
      </c>
      <c r="I71" s="96" t="n">
        <v>44196</v>
      </c>
      <c r="J71" s="97" t="n">
        <f aca="false">DATE(YEAR(H71)+1,MONTH(H71),DAY(H71))</f>
        <v>44197</v>
      </c>
      <c r="K71" s="98" t="n">
        <f aca="false">IF(H71&lt;=J71,VLOOKUP(DATEDIF(H71,I71,"m"),[2]Parameters!$L$2:$M$6,2,1),(DATEDIF(H71,I71,"m")+1)/12)</f>
        <v>1</v>
      </c>
      <c r="L71" s="102" t="n">
        <f aca="false">L83*1.7</f>
        <v>0.0085</v>
      </c>
      <c r="M71" s="102" t="n">
        <f aca="false">M83*1.7</f>
        <v>0.00561</v>
      </c>
      <c r="N71" s="103" t="n">
        <f aca="false">0.05%*F71</f>
        <v>0.0025</v>
      </c>
      <c r="O71" s="22" t="n">
        <f aca="false">(SUM(L71+M71+N71))*K71</f>
        <v>0.01661</v>
      </c>
      <c r="P71" s="21" t="s">
        <v>607</v>
      </c>
    </row>
    <row r="72" customFormat="false" ht="24.05" hidden="false" customHeight="false" outlineLevel="0" collapsed="false">
      <c r="A72" s="72" t="s">
        <v>520</v>
      </c>
      <c r="B72" s="73" t="s">
        <v>535</v>
      </c>
      <c r="C72" s="74" t="s">
        <v>519</v>
      </c>
      <c r="D72" s="76" t="n">
        <v>6</v>
      </c>
      <c r="E72" s="76" t="n">
        <v>0</v>
      </c>
      <c r="F72" s="76" t="n">
        <v>6</v>
      </c>
      <c r="G72" s="76" t="n">
        <v>0</v>
      </c>
      <c r="H72" s="96" t="n">
        <v>43831</v>
      </c>
      <c r="I72" s="96" t="n">
        <v>44196</v>
      </c>
      <c r="J72" s="97" t="n">
        <f aca="false">DATE(YEAR(H72)+1,MONTH(H72),DAY(H72))</f>
        <v>44197</v>
      </c>
      <c r="K72" s="98" t="n">
        <f aca="false">IF(H72&lt;=J72,VLOOKUP(DATEDIF(H72,I72,"m"),[2]Parameters!$L$2:$M$6,2,1),(DATEDIF(H72,I72,"m")+1)/12)</f>
        <v>1</v>
      </c>
      <c r="L72" s="102" t="n">
        <f aca="false">L84*1.7</f>
        <v>0.01037</v>
      </c>
      <c r="M72" s="102" t="n">
        <f aca="false">M84*1.7</f>
        <v>0.00697</v>
      </c>
      <c r="N72" s="103" t="n">
        <f aca="false">0.05%*F72</f>
        <v>0.003</v>
      </c>
      <c r="O72" s="22" t="n">
        <f aca="false">(SUM(L72+M72+N72))*K72</f>
        <v>0.02034</v>
      </c>
      <c r="P72" s="21" t="s">
        <v>607</v>
      </c>
    </row>
    <row r="73" customFormat="false" ht="24.05" hidden="false" customHeight="false" outlineLevel="0" collapsed="false">
      <c r="A73" s="72" t="s">
        <v>520</v>
      </c>
      <c r="B73" s="73" t="s">
        <v>535</v>
      </c>
      <c r="C73" s="74" t="s">
        <v>519</v>
      </c>
      <c r="D73" s="76" t="n">
        <v>7</v>
      </c>
      <c r="E73" s="76" t="n">
        <v>0</v>
      </c>
      <c r="F73" s="76" t="n">
        <v>7</v>
      </c>
      <c r="G73" s="76" t="n">
        <v>0</v>
      </c>
      <c r="H73" s="96" t="n">
        <v>43831</v>
      </c>
      <c r="I73" s="96" t="n">
        <v>44196</v>
      </c>
      <c r="J73" s="97" t="n">
        <f aca="false">DATE(YEAR(H73)+1,MONTH(H73),DAY(H73))</f>
        <v>44197</v>
      </c>
      <c r="K73" s="98" t="n">
        <f aca="false">IF(H73&lt;=J73,VLOOKUP(DATEDIF(H73,I73,"m"),[2]Parameters!$L$2:$M$6,2,1),(DATEDIF(H73,I73,"m")+1)/12)</f>
        <v>1</v>
      </c>
      <c r="L73" s="102" t="n">
        <f aca="false">L85*1.7</f>
        <v>0.01207</v>
      </c>
      <c r="M73" s="102" t="n">
        <f aca="false">M85*1.7</f>
        <v>0.00799</v>
      </c>
      <c r="N73" s="103" t="n">
        <f aca="false">0.05%*F73</f>
        <v>0.0035</v>
      </c>
      <c r="O73" s="22" t="n">
        <f aca="false">(SUM(L73+M73+N73))*K73</f>
        <v>0.02356</v>
      </c>
      <c r="P73" s="21" t="s">
        <v>607</v>
      </c>
    </row>
    <row r="74" customFormat="false" ht="24.05" hidden="false" customHeight="false" outlineLevel="0" collapsed="false">
      <c r="A74" s="72" t="s">
        <v>520</v>
      </c>
      <c r="B74" s="73" t="s">
        <v>535</v>
      </c>
      <c r="C74" s="74" t="s">
        <v>519</v>
      </c>
      <c r="D74" s="76" t="n">
        <v>8</v>
      </c>
      <c r="E74" s="76" t="n">
        <v>0</v>
      </c>
      <c r="F74" s="76" t="n">
        <v>8</v>
      </c>
      <c r="G74" s="76" t="n">
        <v>0</v>
      </c>
      <c r="H74" s="96" t="n">
        <v>43831</v>
      </c>
      <c r="I74" s="96" t="n">
        <v>44196</v>
      </c>
      <c r="J74" s="97" t="n">
        <f aca="false">DATE(YEAR(H74)+1,MONTH(H74),DAY(H74))</f>
        <v>44197</v>
      </c>
      <c r="K74" s="98" t="n">
        <f aca="false">IF(H74&lt;=J74,VLOOKUP(DATEDIF(H74,I74,"m"),[2]Parameters!$L$2:$M$6,2,1),(DATEDIF(H74,I74,"m")+1)/12)</f>
        <v>1</v>
      </c>
      <c r="L74" s="102" t="n">
        <f aca="false">L86*1.7</f>
        <v>0.01411</v>
      </c>
      <c r="M74" s="102" t="n">
        <f aca="false">M86*1.7</f>
        <v>0.00935</v>
      </c>
      <c r="N74" s="103" t="n">
        <f aca="false">0.05%*F74</f>
        <v>0.004</v>
      </c>
      <c r="O74" s="22" t="n">
        <f aca="false">(SUM(L74+M74+N74))*K74</f>
        <v>0.02746</v>
      </c>
      <c r="P74" s="21" t="s">
        <v>607</v>
      </c>
    </row>
    <row r="75" customFormat="false" ht="24.05" hidden="false" customHeight="false" outlineLevel="0" collapsed="false">
      <c r="A75" s="72" t="s">
        <v>520</v>
      </c>
      <c r="B75" s="73" t="s">
        <v>632</v>
      </c>
      <c r="C75" s="74" t="s">
        <v>519</v>
      </c>
      <c r="D75" s="75" t="s">
        <v>668</v>
      </c>
      <c r="E75" s="76" t="n">
        <v>0</v>
      </c>
      <c r="F75" s="76" t="n">
        <v>5</v>
      </c>
      <c r="G75" s="76" t="n">
        <v>0</v>
      </c>
      <c r="H75" s="96" t="n">
        <v>43831</v>
      </c>
      <c r="I75" s="96" t="n">
        <v>44196</v>
      </c>
      <c r="J75" s="97" t="n">
        <f aca="false">DATE(YEAR(H75)+1,MONTH(H75),DAY(H75))</f>
        <v>44197</v>
      </c>
      <c r="K75" s="98" t="n">
        <f aca="false">IF(H75&lt;=J75,VLOOKUP(DATEDIF(H75,I75,"m"),[2]Parameters!$L$2:$M$6,2,1),(DATEDIF(H75,I75,"m")+1)/12)</f>
        <v>1</v>
      </c>
      <c r="L75" s="102" t="n">
        <v>0.005</v>
      </c>
      <c r="M75" s="102" t="n">
        <v>0.0033</v>
      </c>
      <c r="N75" s="103" t="n">
        <f aca="false">0.05%*F75</f>
        <v>0.0025</v>
      </c>
      <c r="O75" s="22" t="n">
        <f aca="false">(SUM(L75+M75+N75))*K75</f>
        <v>0.0108</v>
      </c>
      <c r="P75" s="21" t="s">
        <v>607</v>
      </c>
    </row>
    <row r="76" customFormat="false" ht="24.05" hidden="false" customHeight="false" outlineLevel="0" collapsed="false">
      <c r="A76" s="72" t="s">
        <v>520</v>
      </c>
      <c r="B76" s="73" t="s">
        <v>632</v>
      </c>
      <c r="C76" s="74" t="s">
        <v>519</v>
      </c>
      <c r="D76" s="76" t="n">
        <v>6</v>
      </c>
      <c r="E76" s="76" t="n">
        <v>0</v>
      </c>
      <c r="F76" s="76" t="n">
        <v>6</v>
      </c>
      <c r="G76" s="76" t="n">
        <v>0</v>
      </c>
      <c r="H76" s="96" t="n">
        <v>43831</v>
      </c>
      <c r="I76" s="96" t="n">
        <v>44196</v>
      </c>
      <c r="J76" s="97" t="n">
        <f aca="false">DATE(YEAR(H76)+1,MONTH(H76),DAY(H76))</f>
        <v>44197</v>
      </c>
      <c r="K76" s="98" t="n">
        <f aca="false">IF(H76&lt;=J76,VLOOKUP(DATEDIF(H76,I76,"m"),[2]Parameters!$L$2:$M$6,2,1),(DATEDIF(H76,I76,"m")+1)/12)</f>
        <v>1</v>
      </c>
      <c r="L76" s="102" t="n">
        <v>0.0061</v>
      </c>
      <c r="M76" s="102" t="n">
        <v>0.0041</v>
      </c>
      <c r="N76" s="103" t="n">
        <f aca="false">0.05%*F76</f>
        <v>0.003</v>
      </c>
      <c r="O76" s="22" t="n">
        <f aca="false">(SUM(L76+M76+N76))*K76</f>
        <v>0.0132</v>
      </c>
      <c r="P76" s="21" t="s">
        <v>607</v>
      </c>
    </row>
    <row r="77" customFormat="false" ht="24.05" hidden="false" customHeight="false" outlineLevel="0" collapsed="false">
      <c r="A77" s="72" t="s">
        <v>520</v>
      </c>
      <c r="B77" s="73" t="s">
        <v>632</v>
      </c>
      <c r="C77" s="74" t="s">
        <v>519</v>
      </c>
      <c r="D77" s="76" t="n">
        <v>7</v>
      </c>
      <c r="E77" s="76" t="n">
        <v>0</v>
      </c>
      <c r="F77" s="76" t="n">
        <v>7</v>
      </c>
      <c r="G77" s="76" t="n">
        <v>0</v>
      </c>
      <c r="H77" s="96" t="n">
        <v>43831</v>
      </c>
      <c r="I77" s="96" t="n">
        <v>44196</v>
      </c>
      <c r="J77" s="97" t="n">
        <f aca="false">DATE(YEAR(H77)+1,MONTH(H77),DAY(H77))</f>
        <v>44197</v>
      </c>
      <c r="K77" s="98" t="n">
        <f aca="false">IF(H77&lt;=J77,VLOOKUP(DATEDIF(H77,I77,"m"),[2]Parameters!$L$2:$M$6,2,1),(DATEDIF(H77,I77,"m")+1)/12)</f>
        <v>1</v>
      </c>
      <c r="L77" s="102" t="n">
        <v>0.0071</v>
      </c>
      <c r="M77" s="102" t="n">
        <v>0.0047</v>
      </c>
      <c r="N77" s="103" t="n">
        <f aca="false">0.05%*F77</f>
        <v>0.0035</v>
      </c>
      <c r="O77" s="22" t="n">
        <f aca="false">(SUM(L77+M77+N77))*K77</f>
        <v>0.0153</v>
      </c>
      <c r="P77" s="21" t="s">
        <v>607</v>
      </c>
    </row>
    <row r="78" customFormat="false" ht="24.05" hidden="false" customHeight="false" outlineLevel="0" collapsed="false">
      <c r="A78" s="72" t="s">
        <v>520</v>
      </c>
      <c r="B78" s="73" t="s">
        <v>632</v>
      </c>
      <c r="C78" s="74" t="s">
        <v>519</v>
      </c>
      <c r="D78" s="76" t="n">
        <v>8</v>
      </c>
      <c r="E78" s="76" t="n">
        <v>0</v>
      </c>
      <c r="F78" s="76" t="n">
        <v>8</v>
      </c>
      <c r="G78" s="76" t="n">
        <v>0</v>
      </c>
      <c r="H78" s="96" t="n">
        <v>43831</v>
      </c>
      <c r="I78" s="96" t="n">
        <v>44196</v>
      </c>
      <c r="J78" s="97" t="n">
        <f aca="false">DATE(YEAR(H78)+1,MONTH(H78),DAY(H78))</f>
        <v>44197</v>
      </c>
      <c r="K78" s="98" t="n">
        <f aca="false">IF(H78&lt;=J78,VLOOKUP(DATEDIF(H78,I78,"m"),[2]Parameters!$L$2:$M$6,2,1),(DATEDIF(H78,I78,"m")+1)/12)</f>
        <v>1</v>
      </c>
      <c r="L78" s="102" t="n">
        <v>0.0083</v>
      </c>
      <c r="M78" s="102" t="n">
        <v>0.0055</v>
      </c>
      <c r="N78" s="103" t="n">
        <f aca="false">0.05%*F78</f>
        <v>0.004</v>
      </c>
      <c r="O78" s="22" t="n">
        <f aca="false">(SUM(L78+M78+N78))*K78</f>
        <v>0.0178</v>
      </c>
      <c r="P78" s="21" t="s">
        <v>607</v>
      </c>
    </row>
    <row r="79" customFormat="false" ht="24.05" hidden="false" customHeight="false" outlineLevel="0" collapsed="false">
      <c r="A79" s="72" t="s">
        <v>520</v>
      </c>
      <c r="B79" s="73" t="s">
        <v>528</v>
      </c>
      <c r="C79" s="74" t="s">
        <v>519</v>
      </c>
      <c r="D79" s="75" t="s">
        <v>668</v>
      </c>
      <c r="E79" s="76" t="n">
        <v>0</v>
      </c>
      <c r="F79" s="76" t="n">
        <v>5</v>
      </c>
      <c r="G79" s="76" t="n">
        <v>0</v>
      </c>
      <c r="H79" s="96" t="n">
        <v>43831</v>
      </c>
      <c r="I79" s="96" t="n">
        <v>44196</v>
      </c>
      <c r="J79" s="97" t="n">
        <f aca="false">DATE(YEAR(H79)+1,MONTH(H79),DAY(H79))</f>
        <v>44197</v>
      </c>
      <c r="K79" s="98" t="n">
        <f aca="false">IF(H79&lt;=J79,VLOOKUP(DATEDIF(H79,I79,"m"),[2]Parameters!$L$2:$M$6,2,1),(DATEDIF(H79,I79,"m")+1)/12)</f>
        <v>1</v>
      </c>
      <c r="L79" s="102" t="n">
        <v>0.005</v>
      </c>
      <c r="M79" s="102" t="n">
        <v>0.0033</v>
      </c>
      <c r="N79" s="103" t="n">
        <f aca="false">0.05%*F79</f>
        <v>0.0025</v>
      </c>
      <c r="O79" s="22" t="n">
        <f aca="false">(SUM(L79+M79+N79))*K79</f>
        <v>0.0108</v>
      </c>
      <c r="P79" s="21" t="s">
        <v>607</v>
      </c>
    </row>
    <row r="80" customFormat="false" ht="24.05" hidden="false" customHeight="false" outlineLevel="0" collapsed="false">
      <c r="A80" s="72" t="s">
        <v>520</v>
      </c>
      <c r="B80" s="73" t="s">
        <v>528</v>
      </c>
      <c r="C80" s="74" t="s">
        <v>519</v>
      </c>
      <c r="D80" s="76" t="n">
        <v>6</v>
      </c>
      <c r="E80" s="76" t="n">
        <v>0</v>
      </c>
      <c r="F80" s="76" t="n">
        <v>6</v>
      </c>
      <c r="G80" s="76" t="n">
        <v>0</v>
      </c>
      <c r="H80" s="96" t="n">
        <v>43831</v>
      </c>
      <c r="I80" s="96" t="n">
        <v>44196</v>
      </c>
      <c r="J80" s="97" t="n">
        <f aca="false">DATE(YEAR(H80)+1,MONTH(H80),DAY(H80))</f>
        <v>44197</v>
      </c>
      <c r="K80" s="98" t="n">
        <f aca="false">IF(H80&lt;=J80,VLOOKUP(DATEDIF(H80,I80,"m"),[2]Parameters!$L$2:$M$6,2,1),(DATEDIF(H80,I80,"m")+1)/12)</f>
        <v>1</v>
      </c>
      <c r="L80" s="102" t="n">
        <v>0.0061</v>
      </c>
      <c r="M80" s="102" t="n">
        <v>0.0041</v>
      </c>
      <c r="N80" s="103" t="n">
        <f aca="false">0.05%*F80</f>
        <v>0.003</v>
      </c>
      <c r="O80" s="22" t="n">
        <f aca="false">(SUM(L80+M80+N80))*K80</f>
        <v>0.0132</v>
      </c>
      <c r="P80" s="21" t="s">
        <v>607</v>
      </c>
    </row>
    <row r="81" customFormat="false" ht="24.05" hidden="false" customHeight="false" outlineLevel="0" collapsed="false">
      <c r="A81" s="72" t="s">
        <v>520</v>
      </c>
      <c r="B81" s="73" t="s">
        <v>528</v>
      </c>
      <c r="C81" s="74" t="s">
        <v>519</v>
      </c>
      <c r="D81" s="76" t="n">
        <v>7</v>
      </c>
      <c r="E81" s="76" t="n">
        <v>0</v>
      </c>
      <c r="F81" s="76" t="n">
        <v>7</v>
      </c>
      <c r="G81" s="76" t="n">
        <v>0</v>
      </c>
      <c r="H81" s="96" t="n">
        <v>43831</v>
      </c>
      <c r="I81" s="96" t="n">
        <v>44196</v>
      </c>
      <c r="J81" s="97" t="n">
        <f aca="false">DATE(YEAR(H81)+1,MONTH(H81),DAY(H81))</f>
        <v>44197</v>
      </c>
      <c r="K81" s="98" t="n">
        <f aca="false">IF(H81&lt;=J81,VLOOKUP(DATEDIF(H81,I81,"m"),[2]Parameters!$L$2:$M$6,2,1),(DATEDIF(H81,I81,"m")+1)/12)</f>
        <v>1</v>
      </c>
      <c r="L81" s="102" t="n">
        <v>0.0071</v>
      </c>
      <c r="M81" s="102" t="n">
        <v>0.0047</v>
      </c>
      <c r="N81" s="103" t="n">
        <f aca="false">0.05%*F81</f>
        <v>0.0035</v>
      </c>
      <c r="O81" s="22" t="n">
        <f aca="false">(SUM(L81+M81+N81))*K81</f>
        <v>0.0153</v>
      </c>
      <c r="P81" s="21" t="s">
        <v>607</v>
      </c>
    </row>
    <row r="82" customFormat="false" ht="24.05" hidden="false" customHeight="false" outlineLevel="0" collapsed="false">
      <c r="A82" s="72" t="s">
        <v>520</v>
      </c>
      <c r="B82" s="73" t="s">
        <v>528</v>
      </c>
      <c r="C82" s="74" t="s">
        <v>519</v>
      </c>
      <c r="D82" s="76" t="n">
        <v>8</v>
      </c>
      <c r="E82" s="76" t="n">
        <v>0</v>
      </c>
      <c r="F82" s="76" t="n">
        <v>8</v>
      </c>
      <c r="G82" s="76" t="n">
        <v>0</v>
      </c>
      <c r="H82" s="96" t="n">
        <v>43831</v>
      </c>
      <c r="I82" s="96" t="n">
        <v>44196</v>
      </c>
      <c r="J82" s="97" t="n">
        <f aca="false">DATE(YEAR(H82)+1,MONTH(H82),DAY(H82))</f>
        <v>44197</v>
      </c>
      <c r="K82" s="98" t="n">
        <f aca="false">IF(H82&lt;=J82,VLOOKUP(DATEDIF(H82,I82,"m"),[2]Parameters!$L$2:$M$6,2,1),(DATEDIF(H82,I82,"m")+1)/12)</f>
        <v>1</v>
      </c>
      <c r="L82" s="102" t="n">
        <v>0.0083</v>
      </c>
      <c r="M82" s="102" t="n">
        <v>0.0055</v>
      </c>
      <c r="N82" s="103" t="n">
        <f aca="false">0.05%*F82</f>
        <v>0.004</v>
      </c>
      <c r="O82" s="22" t="n">
        <f aca="false">(SUM(L82+M82+N82))*K82</f>
        <v>0.0178</v>
      </c>
      <c r="P82" s="21" t="s">
        <v>607</v>
      </c>
    </row>
    <row r="83" customFormat="false" ht="24.05" hidden="false" customHeight="false" outlineLevel="0" collapsed="false">
      <c r="A83" s="72" t="s">
        <v>520</v>
      </c>
      <c r="B83" s="73" t="s">
        <v>533</v>
      </c>
      <c r="C83" s="74" t="s">
        <v>519</v>
      </c>
      <c r="D83" s="75" t="s">
        <v>668</v>
      </c>
      <c r="E83" s="76" t="n">
        <v>0</v>
      </c>
      <c r="F83" s="76" t="n">
        <v>5</v>
      </c>
      <c r="G83" s="76" t="n">
        <v>0</v>
      </c>
      <c r="H83" s="96" t="n">
        <v>43831</v>
      </c>
      <c r="I83" s="96" t="n">
        <v>44196</v>
      </c>
      <c r="J83" s="97" t="n">
        <f aca="false">DATE(YEAR(H83)+1,MONTH(H83),DAY(H83))</f>
        <v>44197</v>
      </c>
      <c r="K83" s="98" t="n">
        <f aca="false">IF(H83&lt;=J83,VLOOKUP(DATEDIF(H83,I83,"m"),[2]Parameters!$L$2:$M$6,2,1),(DATEDIF(H83,I83,"m")+1)/12)</f>
        <v>1</v>
      </c>
      <c r="L83" s="102" t="n">
        <v>0.005</v>
      </c>
      <c r="M83" s="102" t="n">
        <v>0.0033</v>
      </c>
      <c r="N83" s="103" t="n">
        <f aca="false">0.05%*F83</f>
        <v>0.0025</v>
      </c>
      <c r="O83" s="22" t="n">
        <f aca="false">(SUM(L83+M83+N83))*K83</f>
        <v>0.0108</v>
      </c>
      <c r="P83" s="21" t="s">
        <v>607</v>
      </c>
    </row>
    <row r="84" customFormat="false" ht="24.05" hidden="false" customHeight="false" outlineLevel="0" collapsed="false">
      <c r="A84" s="72" t="s">
        <v>520</v>
      </c>
      <c r="B84" s="73" t="s">
        <v>533</v>
      </c>
      <c r="C84" s="74" t="s">
        <v>519</v>
      </c>
      <c r="D84" s="76" t="n">
        <v>6</v>
      </c>
      <c r="E84" s="76" t="n">
        <v>0</v>
      </c>
      <c r="F84" s="76" t="n">
        <v>6</v>
      </c>
      <c r="G84" s="76" t="n">
        <v>0</v>
      </c>
      <c r="H84" s="96" t="n">
        <v>43831</v>
      </c>
      <c r="I84" s="96" t="n">
        <v>44196</v>
      </c>
      <c r="J84" s="97" t="n">
        <f aca="false">DATE(YEAR(H84)+1,MONTH(H84),DAY(H84))</f>
        <v>44197</v>
      </c>
      <c r="K84" s="98" t="n">
        <f aca="false">IF(H84&lt;=J84,VLOOKUP(DATEDIF(H84,I84,"m"),[2]Parameters!$L$2:$M$6,2,1),(DATEDIF(H84,I84,"m")+1)/12)</f>
        <v>1</v>
      </c>
      <c r="L84" s="102" t="n">
        <v>0.0061</v>
      </c>
      <c r="M84" s="102" t="n">
        <v>0.0041</v>
      </c>
      <c r="N84" s="103" t="n">
        <f aca="false">0.05%*F84</f>
        <v>0.003</v>
      </c>
      <c r="O84" s="22" t="n">
        <f aca="false">(SUM(L84+M84+N84))*K84</f>
        <v>0.0132</v>
      </c>
      <c r="P84" s="21" t="s">
        <v>607</v>
      </c>
    </row>
    <row r="85" customFormat="false" ht="24.05" hidden="false" customHeight="false" outlineLevel="0" collapsed="false">
      <c r="A85" s="72" t="s">
        <v>520</v>
      </c>
      <c r="B85" s="73" t="s">
        <v>533</v>
      </c>
      <c r="C85" s="74" t="s">
        <v>519</v>
      </c>
      <c r="D85" s="76" t="n">
        <v>7</v>
      </c>
      <c r="E85" s="76" t="n">
        <v>0</v>
      </c>
      <c r="F85" s="76" t="n">
        <v>7</v>
      </c>
      <c r="G85" s="76" t="n">
        <v>0</v>
      </c>
      <c r="H85" s="96" t="n">
        <v>43831</v>
      </c>
      <c r="I85" s="96" t="n">
        <v>44196</v>
      </c>
      <c r="J85" s="97" t="n">
        <f aca="false">DATE(YEAR(H85)+1,MONTH(H85),DAY(H85))</f>
        <v>44197</v>
      </c>
      <c r="K85" s="98" t="n">
        <f aca="false">IF(H85&lt;=J85,VLOOKUP(DATEDIF(H85,I85,"m"),[2]Parameters!$L$2:$M$6,2,1),(DATEDIF(H85,I85,"m")+1)/12)</f>
        <v>1</v>
      </c>
      <c r="L85" s="102" t="n">
        <v>0.0071</v>
      </c>
      <c r="M85" s="102" t="n">
        <v>0.0047</v>
      </c>
      <c r="N85" s="103" t="n">
        <f aca="false">0.05%*F85</f>
        <v>0.0035</v>
      </c>
      <c r="O85" s="22" t="n">
        <f aca="false">(SUM(L85+M85+N85))*K85</f>
        <v>0.0153</v>
      </c>
      <c r="P85" s="21" t="s">
        <v>607</v>
      </c>
    </row>
    <row r="86" customFormat="false" ht="24.05" hidden="false" customHeight="false" outlineLevel="0" collapsed="false">
      <c r="A86" s="72" t="s">
        <v>520</v>
      </c>
      <c r="B86" s="73" t="s">
        <v>533</v>
      </c>
      <c r="C86" s="74" t="s">
        <v>519</v>
      </c>
      <c r="D86" s="76" t="n">
        <v>8</v>
      </c>
      <c r="E86" s="76" t="n">
        <v>0</v>
      </c>
      <c r="F86" s="76" t="n">
        <v>8</v>
      </c>
      <c r="G86" s="76" t="n">
        <v>0</v>
      </c>
      <c r="H86" s="96" t="n">
        <v>43831</v>
      </c>
      <c r="I86" s="96" t="n">
        <v>44196</v>
      </c>
      <c r="J86" s="97" t="n">
        <f aca="false">DATE(YEAR(H86)+1,MONTH(H86),DAY(H86))</f>
        <v>44197</v>
      </c>
      <c r="K86" s="98" t="n">
        <f aca="false">IF(H86&lt;=J86,VLOOKUP(DATEDIF(H86,I86,"m"),[2]Parameters!$L$2:$M$6,2,1),(DATEDIF(H86,I86,"m")+1)/12)</f>
        <v>1</v>
      </c>
      <c r="L86" s="102" t="n">
        <v>0.0083</v>
      </c>
      <c r="M86" s="102" t="n">
        <v>0.0055</v>
      </c>
      <c r="N86" s="103" t="n">
        <f aca="false">0.05%*F86</f>
        <v>0.004</v>
      </c>
      <c r="O86" s="22" t="n">
        <f aca="false">(SUM(L86+M86+N86))*K86</f>
        <v>0.0178</v>
      </c>
      <c r="P86" s="21" t="s">
        <v>607</v>
      </c>
    </row>
    <row r="87" customFormat="false" ht="24.05" hidden="false" customHeight="false" outlineLevel="0" collapsed="false">
      <c r="A87" s="72" t="s">
        <v>520</v>
      </c>
      <c r="B87" s="73" t="s">
        <v>544</v>
      </c>
      <c r="C87" s="74" t="s">
        <v>519</v>
      </c>
      <c r="D87" s="76" t="n">
        <v>9</v>
      </c>
      <c r="E87" s="76" t="n">
        <v>0</v>
      </c>
      <c r="F87" s="76" t="n">
        <v>9</v>
      </c>
      <c r="G87" s="76" t="n">
        <v>0</v>
      </c>
      <c r="H87" s="96" t="n">
        <v>43831</v>
      </c>
      <c r="I87" s="96" t="n">
        <v>44196</v>
      </c>
      <c r="J87" s="97" t="n">
        <f aca="false">DATE(YEAR(H87)+1,MONTH(H87),DAY(H87))</f>
        <v>44197</v>
      </c>
      <c r="K87" s="98" t="n">
        <f aca="false">IF(H87&lt;=J87,VLOOKUP(DATEDIF(H87,I87,"m"),[2]Parameters!$L$2:$M$6,2,1),(DATEDIF(H87,I87,"m")+1)/12)</f>
        <v>1</v>
      </c>
      <c r="L87" s="102" t="n">
        <v>0.0093</v>
      </c>
      <c r="M87" s="102" t="n">
        <v>0.0062</v>
      </c>
      <c r="N87" s="103" t="n">
        <f aca="false">0.05%*F87</f>
        <v>0.0045</v>
      </c>
      <c r="O87" s="22" t="n">
        <f aca="false">(SUM(L87+M87+N87))*K87</f>
        <v>0.02</v>
      </c>
      <c r="P87" s="21" t="s">
        <v>607</v>
      </c>
    </row>
    <row r="88" customFormat="false" ht="24.05" hidden="false" customHeight="false" outlineLevel="0" collapsed="false">
      <c r="A88" s="72" t="s">
        <v>520</v>
      </c>
      <c r="B88" s="73" t="s">
        <v>544</v>
      </c>
      <c r="C88" s="74" t="s">
        <v>519</v>
      </c>
      <c r="D88" s="76" t="n">
        <v>10</v>
      </c>
      <c r="E88" s="76" t="n">
        <v>0</v>
      </c>
      <c r="F88" s="76" t="n">
        <v>10</v>
      </c>
      <c r="G88" s="76" t="n">
        <v>0</v>
      </c>
      <c r="H88" s="96" t="n">
        <v>43831</v>
      </c>
      <c r="I88" s="96" t="n">
        <v>44196</v>
      </c>
      <c r="J88" s="97" t="n">
        <f aca="false">DATE(YEAR(H88)+1,MONTH(H88),DAY(H88))</f>
        <v>44197</v>
      </c>
      <c r="K88" s="98" t="n">
        <f aca="false">IF(H88&lt;=J88,VLOOKUP(DATEDIF(H88,I88,"m"),[2]Parameters!$L$2:$M$6,2,1),(DATEDIF(H88,I88,"m")+1)/12)</f>
        <v>1</v>
      </c>
      <c r="L88" s="102" t="n">
        <v>0.01</v>
      </c>
      <c r="M88" s="102" t="n">
        <v>0.0067</v>
      </c>
      <c r="N88" s="103" t="n">
        <f aca="false">0.05%*F88</f>
        <v>0.005</v>
      </c>
      <c r="O88" s="22" t="n">
        <f aca="false">(SUM(L88+M88+N88))*K88</f>
        <v>0.0217</v>
      </c>
      <c r="P88" s="21" t="s">
        <v>607</v>
      </c>
    </row>
    <row r="89" customFormat="false" ht="24.05" hidden="false" customHeight="false" outlineLevel="0" collapsed="false">
      <c r="A89" s="72" t="s">
        <v>520</v>
      </c>
      <c r="B89" s="73" t="s">
        <v>544</v>
      </c>
      <c r="C89" s="74" t="s">
        <v>519</v>
      </c>
      <c r="D89" s="76" t="n">
        <v>11</v>
      </c>
      <c r="E89" s="76" t="n">
        <v>0</v>
      </c>
      <c r="F89" s="76" t="n">
        <v>11</v>
      </c>
      <c r="G89" s="76" t="n">
        <v>0</v>
      </c>
      <c r="H89" s="96" t="n">
        <v>43831</v>
      </c>
      <c r="I89" s="96" t="n">
        <v>44196</v>
      </c>
      <c r="J89" s="97" t="n">
        <f aca="false">DATE(YEAR(H89)+1,MONTH(H89),DAY(H89))</f>
        <v>44197</v>
      </c>
      <c r="K89" s="98" t="n">
        <f aca="false">IF(H89&lt;=J89,VLOOKUP(DATEDIF(H89,I89,"m"),[2]Parameters!$L$2:$M$6,2,1),(DATEDIF(H89,I89,"m")+1)/12)</f>
        <v>1</v>
      </c>
      <c r="L89" s="102" t="n">
        <v>0.0109</v>
      </c>
      <c r="M89" s="102" t="n">
        <v>0.0073</v>
      </c>
      <c r="N89" s="103" t="n">
        <f aca="false">0.05%*F89</f>
        <v>0.0055</v>
      </c>
      <c r="O89" s="22" t="n">
        <f aca="false">(SUM(L89+M89+N89))*K89</f>
        <v>0.0237</v>
      </c>
      <c r="P89" s="21" t="s">
        <v>607</v>
      </c>
    </row>
    <row r="90" customFormat="false" ht="24.05" hidden="false" customHeight="false" outlineLevel="0" collapsed="false">
      <c r="A90" s="72" t="s">
        <v>520</v>
      </c>
      <c r="B90" s="73" t="s">
        <v>544</v>
      </c>
      <c r="C90" s="74" t="s">
        <v>519</v>
      </c>
      <c r="D90" s="76" t="n">
        <v>12</v>
      </c>
      <c r="E90" s="76" t="n">
        <v>0</v>
      </c>
      <c r="F90" s="76" t="n">
        <v>12</v>
      </c>
      <c r="G90" s="76" t="n">
        <v>0</v>
      </c>
      <c r="H90" s="96" t="n">
        <v>43831</v>
      </c>
      <c r="I90" s="96" t="n">
        <v>44196</v>
      </c>
      <c r="J90" s="97" t="n">
        <f aca="false">DATE(YEAR(H90)+1,MONTH(H90),DAY(H90))</f>
        <v>44197</v>
      </c>
      <c r="K90" s="98" t="n">
        <f aca="false">IF(H90&lt;=J90,VLOOKUP(DATEDIF(H90,I90,"m"),[2]Parameters!$L$2:$M$6,2,1),(DATEDIF(H90,I90,"m")+1)/12)</f>
        <v>1</v>
      </c>
      <c r="L90" s="102" t="n">
        <v>0.012</v>
      </c>
      <c r="M90" s="102" t="n">
        <v>0.008</v>
      </c>
      <c r="N90" s="103" t="n">
        <f aca="false">0.05%*F90</f>
        <v>0.006</v>
      </c>
      <c r="O90" s="22" t="n">
        <f aca="false">(SUM(L90+M90+N90))*K90</f>
        <v>0.026</v>
      </c>
      <c r="P90" s="21" t="s">
        <v>607</v>
      </c>
    </row>
    <row r="91" customFormat="false" ht="24.05" hidden="false" customHeight="false" outlineLevel="0" collapsed="false">
      <c r="A91" s="72" t="s">
        <v>520</v>
      </c>
      <c r="B91" s="73" t="s">
        <v>544</v>
      </c>
      <c r="C91" s="74" t="s">
        <v>519</v>
      </c>
      <c r="D91" s="76" t="n">
        <v>13</v>
      </c>
      <c r="E91" s="76" t="n">
        <v>0</v>
      </c>
      <c r="F91" s="76" t="n">
        <v>13</v>
      </c>
      <c r="G91" s="76" t="n">
        <v>0</v>
      </c>
      <c r="H91" s="96" t="n">
        <v>43831</v>
      </c>
      <c r="I91" s="96" t="n">
        <v>44196</v>
      </c>
      <c r="J91" s="97" t="n">
        <f aca="false">DATE(YEAR(H91)+1,MONTH(H91),DAY(H91))</f>
        <v>44197</v>
      </c>
      <c r="K91" s="98" t="n">
        <f aca="false">IF(H91&lt;=J91,VLOOKUP(DATEDIF(H91,I91,"m"),[2]Parameters!$L$2:$M$6,2,1),(DATEDIF(H91,I91,"m")+1)/12)</f>
        <v>1</v>
      </c>
      <c r="L91" s="102" t="n">
        <v>0.0135</v>
      </c>
      <c r="M91" s="102" t="n">
        <v>0.009</v>
      </c>
      <c r="N91" s="103" t="n">
        <f aca="false">0.05%*F91</f>
        <v>0.0065</v>
      </c>
      <c r="O91" s="22" t="n">
        <f aca="false">(SUM(L91+M91+N91))*K91</f>
        <v>0.029</v>
      </c>
      <c r="P91" s="21" t="s">
        <v>607</v>
      </c>
    </row>
    <row r="92" customFormat="false" ht="24.05" hidden="false" customHeight="false" outlineLevel="0" collapsed="false">
      <c r="A92" s="72" t="s">
        <v>520</v>
      </c>
      <c r="B92" s="73" t="s">
        <v>544</v>
      </c>
      <c r="C92" s="74" t="s">
        <v>519</v>
      </c>
      <c r="D92" s="76" t="n">
        <v>14</v>
      </c>
      <c r="E92" s="76" t="n">
        <v>0</v>
      </c>
      <c r="F92" s="76" t="n">
        <v>14</v>
      </c>
      <c r="G92" s="76" t="n">
        <v>0</v>
      </c>
      <c r="H92" s="96" t="n">
        <v>43831</v>
      </c>
      <c r="I92" s="96" t="n">
        <v>44196</v>
      </c>
      <c r="J92" s="97" t="n">
        <f aca="false">DATE(YEAR(H92)+1,MONTH(H92),DAY(H92))</f>
        <v>44197</v>
      </c>
      <c r="K92" s="98" t="n">
        <f aca="false">IF(H92&lt;=J92,VLOOKUP(DATEDIF(H92,I92,"m"),[2]Parameters!$L$2:$M$6,2,1),(DATEDIF(H92,I92,"m")+1)/12)</f>
        <v>1</v>
      </c>
      <c r="L92" s="102" t="n">
        <v>0.0147</v>
      </c>
      <c r="M92" s="102" t="n">
        <v>0.0098</v>
      </c>
      <c r="N92" s="103" t="n">
        <f aca="false">0.05%*F92</f>
        <v>0.007</v>
      </c>
      <c r="O92" s="22" t="n">
        <f aca="false">(SUM(L92+M92+N92))*K92</f>
        <v>0.0315</v>
      </c>
      <c r="P92" s="21" t="s">
        <v>607</v>
      </c>
    </row>
    <row r="93" customFormat="false" ht="24.05" hidden="false" customHeight="false" outlineLevel="0" collapsed="false">
      <c r="A93" s="72" t="s">
        <v>520</v>
      </c>
      <c r="B93" s="73" t="s">
        <v>544</v>
      </c>
      <c r="C93" s="74" t="s">
        <v>519</v>
      </c>
      <c r="D93" s="76" t="n">
        <v>15</v>
      </c>
      <c r="E93" s="76" t="n">
        <v>0</v>
      </c>
      <c r="F93" s="76" t="n">
        <v>15</v>
      </c>
      <c r="G93" s="76" t="n">
        <v>0</v>
      </c>
      <c r="H93" s="96" t="n">
        <v>43831</v>
      </c>
      <c r="I93" s="96" t="n">
        <v>44196</v>
      </c>
      <c r="J93" s="97" t="n">
        <f aca="false">DATE(YEAR(H93)+1,MONTH(H93),DAY(H93))</f>
        <v>44197</v>
      </c>
      <c r="K93" s="98" t="n">
        <f aca="false">IF(H93&lt;=J93,VLOOKUP(DATEDIF(H93,I93,"m"),[2]Parameters!$L$2:$M$6,2,1),(DATEDIF(H93,I93,"m")+1)/12)</f>
        <v>1</v>
      </c>
      <c r="L93" s="102" t="n">
        <v>0.0158</v>
      </c>
      <c r="M93" s="102" t="n">
        <v>0.0105</v>
      </c>
      <c r="N93" s="103" t="n">
        <f aca="false">0.05%*F93</f>
        <v>0.0075</v>
      </c>
      <c r="O93" s="22" t="n">
        <f aca="false">(SUM(L93+M93+N93))*K93</f>
        <v>0.0338</v>
      </c>
      <c r="P93" s="21" t="s">
        <v>607</v>
      </c>
    </row>
    <row r="94" customFormat="false" ht="24.05" hidden="false" customHeight="false" outlineLevel="0" collapsed="false">
      <c r="A94" s="72" t="s">
        <v>520</v>
      </c>
      <c r="B94" s="73" t="s">
        <v>544</v>
      </c>
      <c r="C94" s="74" t="s">
        <v>519</v>
      </c>
      <c r="D94" s="76" t="n">
        <v>16</v>
      </c>
      <c r="E94" s="76" t="n">
        <v>0</v>
      </c>
      <c r="F94" s="76" t="n">
        <v>16</v>
      </c>
      <c r="G94" s="76" t="n">
        <v>0</v>
      </c>
      <c r="H94" s="96" t="n">
        <v>43831</v>
      </c>
      <c r="I94" s="96" t="n">
        <v>44196</v>
      </c>
      <c r="J94" s="97" t="n">
        <f aca="false">DATE(YEAR(H94)+1,MONTH(H94),DAY(H94))</f>
        <v>44197</v>
      </c>
      <c r="K94" s="98" t="n">
        <f aca="false">IF(H94&lt;=J94,VLOOKUP(DATEDIF(H94,I94,"m"),[2]Parameters!$L$2:$M$6,2,1),(DATEDIF(H94,I94,"m")+1)/12)</f>
        <v>1</v>
      </c>
      <c r="L94" s="102" t="n">
        <v>0.0201</v>
      </c>
      <c r="M94" s="102" t="n">
        <v>0.0135</v>
      </c>
      <c r="N94" s="103" t="n">
        <f aca="false">0.05%*F94</f>
        <v>0.008</v>
      </c>
      <c r="O94" s="22" t="n">
        <f aca="false">(SUM(L94+M94+N94))*K94</f>
        <v>0.0416</v>
      </c>
      <c r="P94" s="21" t="s">
        <v>607</v>
      </c>
    </row>
    <row r="95" customFormat="false" ht="24.05" hidden="false" customHeight="false" outlineLevel="0" collapsed="false">
      <c r="A95" s="72" t="s">
        <v>520</v>
      </c>
      <c r="B95" s="73" t="s">
        <v>544</v>
      </c>
      <c r="C95" s="74" t="s">
        <v>519</v>
      </c>
      <c r="D95" s="76" t="n">
        <v>17</v>
      </c>
      <c r="E95" s="76" t="n">
        <v>0</v>
      </c>
      <c r="F95" s="76" t="n">
        <v>17</v>
      </c>
      <c r="G95" s="76" t="n">
        <v>0</v>
      </c>
      <c r="H95" s="96" t="n">
        <v>43831</v>
      </c>
      <c r="I95" s="96" t="n">
        <v>44196</v>
      </c>
      <c r="J95" s="97" t="n">
        <f aca="false">DATE(YEAR(H95)+1,MONTH(H95),DAY(H95))</f>
        <v>44197</v>
      </c>
      <c r="K95" s="98" t="n">
        <f aca="false">IF(H95&lt;=J95,VLOOKUP(DATEDIF(H95,I95,"m"),[2]Parameters!$L$2:$M$6,2,1),(DATEDIF(H95,I95,"m")+1)/12)</f>
        <v>1</v>
      </c>
      <c r="L95" s="102" t="n">
        <v>0.0179</v>
      </c>
      <c r="M95" s="102" t="n">
        <v>0.0119</v>
      </c>
      <c r="N95" s="103" t="n">
        <f aca="false">0.05%*F95</f>
        <v>0.0085</v>
      </c>
      <c r="O95" s="22" t="n">
        <f aca="false">(SUM(L95+M95+N95))*K95</f>
        <v>0.0383</v>
      </c>
      <c r="P95" s="21" t="s">
        <v>607</v>
      </c>
    </row>
    <row r="96" customFormat="false" ht="24.05" hidden="false" customHeight="false" outlineLevel="0" collapsed="false">
      <c r="A96" s="72" t="s">
        <v>520</v>
      </c>
      <c r="B96" s="73" t="s">
        <v>544</v>
      </c>
      <c r="C96" s="74" t="s">
        <v>519</v>
      </c>
      <c r="D96" s="76" t="n">
        <v>18</v>
      </c>
      <c r="E96" s="76" t="n">
        <v>0</v>
      </c>
      <c r="F96" s="76" t="n">
        <v>18</v>
      </c>
      <c r="G96" s="76" t="n">
        <v>0</v>
      </c>
      <c r="H96" s="96" t="n">
        <v>43831</v>
      </c>
      <c r="I96" s="96" t="n">
        <v>44196</v>
      </c>
      <c r="J96" s="97" t="n">
        <f aca="false">DATE(YEAR(H96)+1,MONTH(H96),DAY(H96))</f>
        <v>44197</v>
      </c>
      <c r="K96" s="98" t="n">
        <f aca="false">IF(H96&lt;=J96,VLOOKUP(DATEDIF(H96,I96,"m"),[2]Parameters!$L$2:$M$6,2,1),(DATEDIF(H96,I96,"m")+1)/12)</f>
        <v>1</v>
      </c>
      <c r="L96" s="102" t="n">
        <v>0.0189</v>
      </c>
      <c r="M96" s="102" t="n">
        <v>0.0126</v>
      </c>
      <c r="N96" s="103" t="n">
        <f aca="false">0.05%*F96</f>
        <v>0.009</v>
      </c>
      <c r="O96" s="22" t="n">
        <f aca="false">(SUM(L96+M96+N96))*K96</f>
        <v>0.0405</v>
      </c>
      <c r="P96" s="21" t="s">
        <v>607</v>
      </c>
    </row>
    <row r="97" customFormat="false" ht="24.05" hidden="false" customHeight="false" outlineLevel="0" collapsed="false">
      <c r="A97" s="72" t="s">
        <v>520</v>
      </c>
      <c r="B97" s="73" t="s">
        <v>544</v>
      </c>
      <c r="C97" s="74" t="s">
        <v>519</v>
      </c>
      <c r="D97" s="76" t="n">
        <v>19</v>
      </c>
      <c r="E97" s="76" t="n">
        <v>0</v>
      </c>
      <c r="F97" s="76" t="n">
        <v>19</v>
      </c>
      <c r="G97" s="76" t="n">
        <v>0</v>
      </c>
      <c r="H97" s="96" t="n">
        <v>43831</v>
      </c>
      <c r="I97" s="96" t="n">
        <v>44196</v>
      </c>
      <c r="J97" s="97" t="n">
        <f aca="false">DATE(YEAR(H97)+1,MONTH(H97),DAY(H97))</f>
        <v>44197</v>
      </c>
      <c r="K97" s="98" t="n">
        <f aca="false">IF(H97&lt;=J97,VLOOKUP(DATEDIF(H97,I97,"m"),[2]Parameters!$L$2:$M$6,2,1),(DATEDIF(H97,I97,"m")+1)/12)</f>
        <v>1</v>
      </c>
      <c r="L97" s="102" t="n">
        <v>0.0201</v>
      </c>
      <c r="M97" s="102" t="n">
        <v>0.0134</v>
      </c>
      <c r="N97" s="103" t="n">
        <f aca="false">0.05%*F97</f>
        <v>0.0095</v>
      </c>
      <c r="O97" s="22" t="n">
        <f aca="false">(SUM(L97+M97+N97))*K97</f>
        <v>0.043</v>
      </c>
      <c r="P97" s="21" t="s">
        <v>607</v>
      </c>
    </row>
    <row r="98" customFormat="false" ht="24.05" hidden="false" customHeight="false" outlineLevel="0" collapsed="false">
      <c r="A98" s="72" t="s">
        <v>520</v>
      </c>
      <c r="B98" s="73" t="s">
        <v>544</v>
      </c>
      <c r="C98" s="74" t="s">
        <v>519</v>
      </c>
      <c r="D98" s="76" t="n">
        <v>20</v>
      </c>
      <c r="E98" s="76" t="n">
        <v>0</v>
      </c>
      <c r="F98" s="76" t="n">
        <v>20</v>
      </c>
      <c r="G98" s="76" t="n">
        <v>0</v>
      </c>
      <c r="H98" s="96" t="n">
        <v>43831</v>
      </c>
      <c r="I98" s="96" t="n">
        <v>44196</v>
      </c>
      <c r="J98" s="97" t="n">
        <f aca="false">DATE(YEAR(H98)+1,MONTH(H98),DAY(H98))</f>
        <v>44197</v>
      </c>
      <c r="K98" s="98" t="n">
        <f aca="false">IF(H98&lt;=J98,VLOOKUP(DATEDIF(H98,I98,"m"),[2]Parameters!$L$2:$M$6,2,1),(DATEDIF(H98,I98,"m")+1)/12)</f>
        <v>1</v>
      </c>
      <c r="L98" s="102" t="n">
        <v>0.0211</v>
      </c>
      <c r="M98" s="102" t="n">
        <v>0.0141</v>
      </c>
      <c r="N98" s="103" t="n">
        <f aca="false">0.05%*F98</f>
        <v>0.01</v>
      </c>
      <c r="O98" s="22" t="n">
        <f aca="false">(SUM(L98+M98+N98))*K98</f>
        <v>0.0452</v>
      </c>
      <c r="P98" s="21" t="s">
        <v>607</v>
      </c>
    </row>
    <row r="99" customFormat="false" ht="24.05" hidden="false" customHeight="false" outlineLevel="0" collapsed="false">
      <c r="A99" s="72" t="s">
        <v>520</v>
      </c>
      <c r="B99" s="73" t="s">
        <v>544</v>
      </c>
      <c r="C99" s="74" t="s">
        <v>519</v>
      </c>
      <c r="D99" s="76" t="n">
        <v>21</v>
      </c>
      <c r="E99" s="76" t="n">
        <v>0</v>
      </c>
      <c r="F99" s="76" t="n">
        <v>21</v>
      </c>
      <c r="G99" s="76" t="n">
        <v>0</v>
      </c>
      <c r="H99" s="96" t="n">
        <v>43831</v>
      </c>
      <c r="I99" s="96" t="n">
        <v>44196</v>
      </c>
      <c r="J99" s="97" t="n">
        <f aca="false">DATE(YEAR(H99)+1,MONTH(H99),DAY(H99))</f>
        <v>44197</v>
      </c>
      <c r="K99" s="98" t="n">
        <f aca="false">IF(H99&lt;=J99,VLOOKUP(DATEDIF(H99,I99,"m"),[2]Parameters!$L$2:$M$6,2,1),(DATEDIF(H99,I99,"m")+1)/12)</f>
        <v>1</v>
      </c>
      <c r="L99" s="102" t="n">
        <v>0.0222</v>
      </c>
      <c r="M99" s="102" t="n">
        <v>0.0148</v>
      </c>
      <c r="N99" s="103" t="n">
        <f aca="false">0.05%*F99</f>
        <v>0.0105</v>
      </c>
      <c r="O99" s="22" t="n">
        <f aca="false">(SUM(L99+M99+N99))*K99</f>
        <v>0.0475</v>
      </c>
      <c r="P99" s="21" t="s">
        <v>607</v>
      </c>
    </row>
    <row r="100" customFormat="false" ht="24.05" hidden="false" customHeight="false" outlineLevel="0" collapsed="false">
      <c r="A100" s="72" t="s">
        <v>520</v>
      </c>
      <c r="B100" s="73" t="s">
        <v>544</v>
      </c>
      <c r="C100" s="74" t="s">
        <v>519</v>
      </c>
      <c r="D100" s="76" t="n">
        <v>22</v>
      </c>
      <c r="E100" s="76" t="n">
        <v>0</v>
      </c>
      <c r="F100" s="76" t="n">
        <v>22</v>
      </c>
      <c r="G100" s="76" t="n">
        <v>0</v>
      </c>
      <c r="H100" s="96" t="n">
        <v>43831</v>
      </c>
      <c r="I100" s="96" t="n">
        <v>44196</v>
      </c>
      <c r="J100" s="97" t="n">
        <f aca="false">DATE(YEAR(H100)+1,MONTH(H100),DAY(H100))</f>
        <v>44197</v>
      </c>
      <c r="K100" s="98" t="n">
        <f aca="false">IF(H100&lt;=J100,VLOOKUP(DATEDIF(H100,I100,"m"),[2]Parameters!$L$2:$M$6,2,1),(DATEDIF(H100,I100,"m")+1)/12)</f>
        <v>1</v>
      </c>
      <c r="L100" s="102" t="n">
        <v>0.0232</v>
      </c>
      <c r="M100" s="102" t="n">
        <v>0.0155</v>
      </c>
      <c r="N100" s="103" t="n">
        <f aca="false">0.05%*F100</f>
        <v>0.011</v>
      </c>
      <c r="O100" s="22" t="n">
        <f aca="false">(SUM(L100+M100+N100))*K100</f>
        <v>0.0497</v>
      </c>
      <c r="P100" s="21" t="s">
        <v>607</v>
      </c>
    </row>
    <row r="101" customFormat="false" ht="24.05" hidden="false" customHeight="false" outlineLevel="0" collapsed="false">
      <c r="A101" s="72" t="s">
        <v>520</v>
      </c>
      <c r="B101" s="73" t="s">
        <v>544</v>
      </c>
      <c r="C101" s="74" t="s">
        <v>519</v>
      </c>
      <c r="D101" s="76" t="n">
        <v>23</v>
      </c>
      <c r="E101" s="76" t="n">
        <v>0</v>
      </c>
      <c r="F101" s="76" t="n">
        <v>23</v>
      </c>
      <c r="G101" s="76" t="n">
        <v>0</v>
      </c>
      <c r="H101" s="96" t="n">
        <v>43831</v>
      </c>
      <c r="I101" s="96" t="n">
        <v>44196</v>
      </c>
      <c r="J101" s="97" t="n">
        <f aca="false">DATE(YEAR(H101)+1,MONTH(H101),DAY(H101))</f>
        <v>44197</v>
      </c>
      <c r="K101" s="98" t="n">
        <f aca="false">IF(H101&lt;=J101,VLOOKUP(DATEDIF(H101,I101,"m"),[2]Parameters!$L$2:$M$6,2,1),(DATEDIF(H101,I101,"m")+1)/12)</f>
        <v>1</v>
      </c>
      <c r="L101" s="102" t="n">
        <v>0.0243</v>
      </c>
      <c r="M101" s="102" t="n">
        <v>0.0162</v>
      </c>
      <c r="N101" s="103" t="n">
        <f aca="false">0.05%*F101</f>
        <v>0.0115</v>
      </c>
      <c r="O101" s="22" t="n">
        <f aca="false">(SUM(L101+M101+N101))*K101</f>
        <v>0.052</v>
      </c>
      <c r="P101" s="21" t="s">
        <v>607</v>
      </c>
    </row>
    <row r="102" customFormat="false" ht="24.05" hidden="false" customHeight="false" outlineLevel="0" collapsed="false">
      <c r="A102" s="72" t="s">
        <v>520</v>
      </c>
      <c r="B102" s="73" t="s">
        <v>544</v>
      </c>
      <c r="C102" s="74" t="s">
        <v>519</v>
      </c>
      <c r="D102" s="76" t="n">
        <v>24</v>
      </c>
      <c r="E102" s="76" t="n">
        <v>0</v>
      </c>
      <c r="F102" s="76" t="n">
        <v>24</v>
      </c>
      <c r="G102" s="76" t="n">
        <v>0</v>
      </c>
      <c r="H102" s="96" t="n">
        <v>43831</v>
      </c>
      <c r="I102" s="96" t="n">
        <v>44196</v>
      </c>
      <c r="J102" s="97" t="n">
        <f aca="false">DATE(YEAR(H102)+1,MONTH(H102),DAY(H102))</f>
        <v>44197</v>
      </c>
      <c r="K102" s="98" t="n">
        <f aca="false">IF(H102&lt;=J102,VLOOKUP(DATEDIF(H102,I102,"m"),[2]Parameters!$L$2:$M$6,2,1),(DATEDIF(H102,I102,"m")+1)/12)</f>
        <v>1</v>
      </c>
      <c r="L102" s="102" t="n">
        <v>0.0306</v>
      </c>
      <c r="M102" s="102" t="n">
        <v>0.0204</v>
      </c>
      <c r="N102" s="103" t="n">
        <f aca="false">0.05%*F102</f>
        <v>0.012</v>
      </c>
      <c r="O102" s="22" t="n">
        <f aca="false">(SUM(L102+M102+N102))*K102</f>
        <v>0.063</v>
      </c>
      <c r="P102" s="21" t="s">
        <v>607</v>
      </c>
    </row>
    <row r="103" customFormat="false" ht="24.05" hidden="false" customHeight="false" outlineLevel="0" collapsed="false">
      <c r="A103" s="72" t="s">
        <v>520</v>
      </c>
      <c r="B103" s="73" t="s">
        <v>544</v>
      </c>
      <c r="C103" s="74" t="s">
        <v>519</v>
      </c>
      <c r="D103" s="76" t="n">
        <v>25</v>
      </c>
      <c r="E103" s="76" t="n">
        <v>0</v>
      </c>
      <c r="F103" s="76" t="n">
        <v>25</v>
      </c>
      <c r="G103" s="76" t="n">
        <v>0</v>
      </c>
      <c r="H103" s="96" t="n">
        <v>43831</v>
      </c>
      <c r="I103" s="96" t="n">
        <v>44196</v>
      </c>
      <c r="J103" s="97" t="n">
        <f aca="false">DATE(YEAR(H103)+1,MONTH(H103),DAY(H103))</f>
        <v>44197</v>
      </c>
      <c r="K103" s="98" t="n">
        <f aca="false">IF(H103&lt;=J103,VLOOKUP(DATEDIF(H103,I103,"m"),[2]Parameters!$L$2:$M$6,2,1),(DATEDIF(H103,I103,"m")+1)/12)</f>
        <v>1</v>
      </c>
      <c r="L103" s="102" t="n">
        <v>0.0317</v>
      </c>
      <c r="M103" s="102" t="n">
        <v>0.0212</v>
      </c>
      <c r="N103" s="103" t="n">
        <f aca="false">0.05%*F103</f>
        <v>0.0125</v>
      </c>
      <c r="O103" s="22" t="n">
        <f aca="false">(SUM(L103+M103+N103))*K103</f>
        <v>0.0654</v>
      </c>
      <c r="P103" s="21" t="s">
        <v>607</v>
      </c>
    </row>
    <row r="104" customFormat="false" ht="24.05" hidden="false" customHeight="false" outlineLevel="0" collapsed="false">
      <c r="A104" s="72" t="s">
        <v>520</v>
      </c>
      <c r="B104" s="73" t="s">
        <v>544</v>
      </c>
      <c r="C104" s="74" t="s">
        <v>519</v>
      </c>
      <c r="D104" s="75" t="s">
        <v>677</v>
      </c>
      <c r="E104" s="76" t="n">
        <v>0</v>
      </c>
      <c r="F104" s="76" t="n">
        <v>45</v>
      </c>
      <c r="G104" s="76" t="n">
        <v>0</v>
      </c>
      <c r="H104" s="96" t="n">
        <v>43831</v>
      </c>
      <c r="I104" s="96" t="n">
        <v>44196</v>
      </c>
      <c r="J104" s="97" t="n">
        <f aca="false">DATE(YEAR(H104)+1,MONTH(H104),DAY(H104))</f>
        <v>44197</v>
      </c>
      <c r="K104" s="98" t="n">
        <f aca="false">IF(H104&lt;=J104,VLOOKUP(DATEDIF(H104,I104,"m"),[2]Parameters!$L$2:$M$6,2,1),(DATEDIF(H104,I104,"m")+1)/12)</f>
        <v>1</v>
      </c>
      <c r="L104" s="101" t="n">
        <f aca="false">L103+(0.15%*(F104-25))</f>
        <v>0.0617</v>
      </c>
      <c r="M104" s="101" t="n">
        <f aca="false">M103+(0.15%*(F104-25))</f>
        <v>0.0512</v>
      </c>
      <c r="N104" s="103" t="n">
        <f aca="false">0.05%*F104</f>
        <v>0.0225</v>
      </c>
      <c r="O104" s="22" t="n">
        <f aca="false">(SUM(L104+M104+N104))*K104</f>
        <v>0.1354</v>
      </c>
      <c r="P104" s="21" t="s">
        <v>607</v>
      </c>
    </row>
    <row r="105" customFormat="false" ht="24.05" hidden="false" customHeight="false" outlineLevel="0" collapsed="false">
      <c r="A105" s="72" t="s">
        <v>520</v>
      </c>
      <c r="B105" s="73" t="s">
        <v>536</v>
      </c>
      <c r="C105" s="74" t="s">
        <v>649</v>
      </c>
      <c r="D105" s="76" t="s">
        <v>649</v>
      </c>
      <c r="E105" s="62" t="s">
        <v>651</v>
      </c>
      <c r="F105" s="76" t="n">
        <v>10</v>
      </c>
      <c r="G105" s="76" t="n">
        <v>2</v>
      </c>
      <c r="H105" s="96" t="n">
        <v>43831</v>
      </c>
      <c r="I105" s="96" t="n">
        <v>44196</v>
      </c>
      <c r="J105" s="97" t="n">
        <f aca="false">DATE(YEAR(H105)+1,MONTH(H105),DAY(H105))</f>
        <v>44197</v>
      </c>
      <c r="K105" s="98" t="n">
        <f aca="false">IF(H105&lt;=J105,VLOOKUP(DATEDIF(H105,I105,"m"),[2]Parameters!$L$2:$M$6,2,1),(DATEDIF(H105,I105,"m")+1)/12)</f>
        <v>1</v>
      </c>
      <c r="L105" s="102" t="n">
        <v>0.00672</v>
      </c>
      <c r="M105" s="102" t="n">
        <v>0.00444</v>
      </c>
      <c r="N105" s="99" t="n">
        <v>0</v>
      </c>
      <c r="O105" s="22" t="n">
        <f aca="false">(SUM(L105+M105+N105))*K105</f>
        <v>0.01116</v>
      </c>
      <c r="P105" s="21" t="s">
        <v>607</v>
      </c>
    </row>
    <row r="106" customFormat="false" ht="24.05" hidden="false" customHeight="false" outlineLevel="0" collapsed="false">
      <c r="A106" s="72" t="s">
        <v>520</v>
      </c>
      <c r="B106" s="73" t="s">
        <v>536</v>
      </c>
      <c r="C106" s="74" t="s">
        <v>649</v>
      </c>
      <c r="D106" s="76" t="s">
        <v>649</v>
      </c>
      <c r="E106" s="62" t="s">
        <v>655</v>
      </c>
      <c r="F106" s="76" t="n">
        <v>10</v>
      </c>
      <c r="G106" s="76" t="n">
        <v>8</v>
      </c>
      <c r="H106" s="96" t="n">
        <v>43831</v>
      </c>
      <c r="I106" s="96" t="n">
        <v>44196</v>
      </c>
      <c r="J106" s="97" t="n">
        <f aca="false">DATE(YEAR(H106)+1,MONTH(H106),DAY(H106))</f>
        <v>44197</v>
      </c>
      <c r="K106" s="98" t="n">
        <f aca="false">IF(H106&lt;=J106,VLOOKUP(DATEDIF(H106,I106,"m"),[2]Parameters!$L$2:$M$6,2,1),(DATEDIF(H106,I106,"m")+1)/12)</f>
        <v>1</v>
      </c>
      <c r="L106" s="102" t="n">
        <v>0.01308</v>
      </c>
      <c r="M106" s="102" t="n">
        <v>0.00876</v>
      </c>
      <c r="N106" s="99" t="n">
        <v>0</v>
      </c>
      <c r="O106" s="22" t="n">
        <f aca="false">(SUM(L106+M106+N106))*K106</f>
        <v>0.02184</v>
      </c>
      <c r="P106" s="21" t="s">
        <v>607</v>
      </c>
    </row>
    <row r="107" customFormat="false" ht="24.05" hidden="false" customHeight="false" outlineLevel="0" collapsed="false">
      <c r="A107" s="72" t="s">
        <v>520</v>
      </c>
      <c r="B107" s="73" t="s">
        <v>536</v>
      </c>
      <c r="C107" s="74" t="s">
        <v>649</v>
      </c>
      <c r="D107" s="76" t="s">
        <v>649</v>
      </c>
      <c r="E107" s="62" t="s">
        <v>657</v>
      </c>
      <c r="F107" s="76" t="n">
        <v>10</v>
      </c>
      <c r="G107" s="76" t="n">
        <v>15</v>
      </c>
      <c r="H107" s="96" t="n">
        <v>43831</v>
      </c>
      <c r="I107" s="96" t="n">
        <v>44196</v>
      </c>
      <c r="J107" s="97" t="n">
        <f aca="false">DATE(YEAR(H107)+1,MONTH(H107),DAY(H107))</f>
        <v>44197</v>
      </c>
      <c r="K107" s="98" t="n">
        <f aca="false">IF(H107&lt;=J107,VLOOKUP(DATEDIF(H107,I107,"m"),[2]Parameters!$L$2:$M$6,2,1),(DATEDIF(H107,I107,"m")+1)/12)</f>
        <v>1</v>
      </c>
      <c r="L107" s="102" t="n">
        <v>0.02172</v>
      </c>
      <c r="M107" s="102" t="n">
        <v>0.01452</v>
      </c>
      <c r="N107" s="99" t="n">
        <v>0</v>
      </c>
      <c r="O107" s="22" t="n">
        <f aca="false">(SUM(L107+M107+N107))*K107</f>
        <v>0.03624</v>
      </c>
      <c r="P107" s="21" t="s">
        <v>607</v>
      </c>
    </row>
    <row r="108" customFormat="false" ht="24.05" hidden="false" customHeight="false" outlineLevel="0" collapsed="false">
      <c r="A108" s="72" t="s">
        <v>520</v>
      </c>
      <c r="B108" s="73" t="s">
        <v>536</v>
      </c>
      <c r="C108" s="74" t="s">
        <v>649</v>
      </c>
      <c r="D108" s="76" t="s">
        <v>649</v>
      </c>
      <c r="E108" s="62" t="s">
        <v>659</v>
      </c>
      <c r="F108" s="76" t="n">
        <v>10</v>
      </c>
      <c r="G108" s="76" t="n">
        <v>30</v>
      </c>
      <c r="H108" s="96" t="n">
        <v>43831</v>
      </c>
      <c r="I108" s="96" t="n">
        <v>44196</v>
      </c>
      <c r="J108" s="97" t="n">
        <f aca="false">DATE(YEAR(H108)+1,MONTH(H108),DAY(H108))</f>
        <v>44197</v>
      </c>
      <c r="K108" s="98" t="n">
        <f aca="false">IF(H108&lt;=J108,VLOOKUP(DATEDIF(H108,I108,"m"),[2]Parameters!$L$2:$M$6,2,1),(DATEDIF(H108,I108,"m")+1)/12)</f>
        <v>1</v>
      </c>
      <c r="L108" s="102" t="n">
        <v>0.02532</v>
      </c>
      <c r="M108" s="102" t="n">
        <v>0.01692</v>
      </c>
      <c r="N108" s="99" t="n">
        <v>0</v>
      </c>
      <c r="O108" s="22" t="n">
        <f aca="false">(SUM(L108+M108+N108))*K108</f>
        <v>0.04224</v>
      </c>
      <c r="P108" s="21" t="s">
        <v>607</v>
      </c>
    </row>
    <row r="109" customFormat="false" ht="24.05" hidden="false" customHeight="false" outlineLevel="0" collapsed="false">
      <c r="A109" s="72" t="s">
        <v>520</v>
      </c>
      <c r="B109" s="73" t="s">
        <v>536</v>
      </c>
      <c r="C109" s="74" t="s">
        <v>649</v>
      </c>
      <c r="D109" s="75" t="s">
        <v>668</v>
      </c>
      <c r="E109" s="76" t="n">
        <v>0</v>
      </c>
      <c r="F109" s="76" t="n">
        <v>5</v>
      </c>
      <c r="G109" s="76" t="n">
        <v>0</v>
      </c>
      <c r="H109" s="96" t="n">
        <v>43831</v>
      </c>
      <c r="I109" s="96" t="n">
        <v>44196</v>
      </c>
      <c r="J109" s="97" t="n">
        <f aca="false">DATE(YEAR(H109)+1,MONTH(H109),DAY(H109))</f>
        <v>44197</v>
      </c>
      <c r="K109" s="98" t="n">
        <f aca="false">IF(H109&lt;=J109,VLOOKUP(DATEDIF(H109,I109,"m"),[2]Parameters!$L$2:$M$6,2,1),(DATEDIF(H109,I109,"m")+1)/12)</f>
        <v>1</v>
      </c>
      <c r="L109" s="102" t="n">
        <f aca="false">L53*1.2</f>
        <v>0.00348</v>
      </c>
      <c r="M109" s="102" t="n">
        <f aca="false">M53*1.2</f>
        <v>0.00228</v>
      </c>
      <c r="N109" s="99" t="n">
        <v>0</v>
      </c>
      <c r="O109" s="22" t="n">
        <f aca="false">(SUM(L109+M109+N109))*K109</f>
        <v>0.00576</v>
      </c>
      <c r="P109" s="21" t="s">
        <v>607</v>
      </c>
    </row>
    <row r="110" customFormat="false" ht="24.05" hidden="false" customHeight="false" outlineLevel="0" collapsed="false">
      <c r="A110" s="72" t="s">
        <v>520</v>
      </c>
      <c r="B110" s="73" t="s">
        <v>536</v>
      </c>
      <c r="C110" s="74" t="s">
        <v>649</v>
      </c>
      <c r="D110" s="75" t="s">
        <v>684</v>
      </c>
      <c r="E110" s="76" t="n">
        <v>0</v>
      </c>
      <c r="F110" s="76" t="n">
        <v>7</v>
      </c>
      <c r="G110" s="76" t="n">
        <v>0</v>
      </c>
      <c r="H110" s="96" t="n">
        <v>43831</v>
      </c>
      <c r="I110" s="96" t="n">
        <v>44196</v>
      </c>
      <c r="J110" s="97" t="n">
        <f aca="false">DATE(YEAR(H110)+1,MONTH(H110),DAY(H110))</f>
        <v>44197</v>
      </c>
      <c r="K110" s="98" t="n">
        <f aca="false">IF(H110&lt;=J110,VLOOKUP(DATEDIF(H110,I110,"m"),[2]Parameters!$L$2:$M$6,2,1),(DATEDIF(H110,I110,"m")+1)/12)</f>
        <v>1</v>
      </c>
      <c r="L110" s="102" t="n">
        <f aca="false">L54*1.2</f>
        <v>0.00636</v>
      </c>
      <c r="M110" s="102" t="n">
        <f aca="false">M54*1.2</f>
        <v>0.0042</v>
      </c>
      <c r="N110" s="99" t="n">
        <v>0</v>
      </c>
      <c r="O110" s="22" t="n">
        <f aca="false">(SUM(L110+M110+N110))*K110</f>
        <v>0.01056</v>
      </c>
      <c r="P110" s="21" t="s">
        <v>607</v>
      </c>
    </row>
    <row r="111" customFormat="false" ht="24.05" hidden="false" customHeight="false" outlineLevel="0" collapsed="false">
      <c r="A111" s="72" t="s">
        <v>520</v>
      </c>
      <c r="B111" s="73" t="s">
        <v>536</v>
      </c>
      <c r="C111" s="74" t="s">
        <v>649</v>
      </c>
      <c r="D111" s="75" t="s">
        <v>672</v>
      </c>
      <c r="E111" s="76" t="n">
        <v>0</v>
      </c>
      <c r="F111" s="76" t="n">
        <v>15</v>
      </c>
      <c r="G111" s="76" t="n">
        <v>0</v>
      </c>
      <c r="H111" s="96" t="n">
        <v>43831</v>
      </c>
      <c r="I111" s="96" t="n">
        <v>44196</v>
      </c>
      <c r="J111" s="97" t="n">
        <f aca="false">DATE(YEAR(H111)+1,MONTH(H111),DAY(H111))</f>
        <v>44197</v>
      </c>
      <c r="K111" s="98" t="n">
        <f aca="false">IF(H111&lt;=J111,VLOOKUP(DATEDIF(H111,I111,"m"),[2]Parameters!$L$2:$M$6,2,1),(DATEDIF(H111,I111,"m")+1)/12)</f>
        <v>1</v>
      </c>
      <c r="L111" s="102" t="n">
        <f aca="false">L56*1.2</f>
        <v>0.01008</v>
      </c>
      <c r="M111" s="102" t="n">
        <f aca="false">M56*1.2</f>
        <v>0.00672</v>
      </c>
      <c r="N111" s="99" t="n">
        <v>0</v>
      </c>
      <c r="O111" s="22" t="n">
        <f aca="false">(SUM(L111+M111+N111))*K111</f>
        <v>0.0168</v>
      </c>
      <c r="P111" s="21" t="s">
        <v>607</v>
      </c>
    </row>
    <row r="112" customFormat="false" ht="24.05" hidden="false" customHeight="false" outlineLevel="0" collapsed="false">
      <c r="A112" s="72" t="s">
        <v>520</v>
      </c>
      <c r="B112" s="73" t="s">
        <v>536</v>
      </c>
      <c r="C112" s="74" t="s">
        <v>649</v>
      </c>
      <c r="D112" s="75" t="s">
        <v>674</v>
      </c>
      <c r="E112" s="76" t="n">
        <v>0</v>
      </c>
      <c r="F112" s="76" t="n">
        <v>25</v>
      </c>
      <c r="G112" s="76" t="n">
        <v>0</v>
      </c>
      <c r="H112" s="96" t="n">
        <v>43831</v>
      </c>
      <c r="I112" s="96" t="n">
        <v>44196</v>
      </c>
      <c r="J112" s="97" t="n">
        <f aca="false">DATE(YEAR(H112)+1,MONTH(H112),DAY(H112))</f>
        <v>44197</v>
      </c>
      <c r="K112" s="98" t="n">
        <f aca="false">IF(H112&lt;=J112,VLOOKUP(DATEDIF(H112,I112,"m"),[2]Parameters!$L$2:$M$6,2,1),(DATEDIF(H112,I112,"m")+1)/12)</f>
        <v>1</v>
      </c>
      <c r="L112" s="102" t="n">
        <f aca="false">L57*1.2</f>
        <v>0.01452</v>
      </c>
      <c r="M112" s="102" t="n">
        <f aca="false">M57*1.2</f>
        <v>0.0096</v>
      </c>
      <c r="N112" s="99" t="n">
        <v>0</v>
      </c>
      <c r="O112" s="22" t="n">
        <f aca="false">(SUM(L112+M112+N112))*K112</f>
        <v>0.02412</v>
      </c>
      <c r="P112" s="21" t="s">
        <v>607</v>
      </c>
    </row>
    <row r="113" customFormat="false" ht="24.05" hidden="false" customHeight="false" outlineLevel="0" collapsed="false">
      <c r="A113" s="72" t="s">
        <v>520</v>
      </c>
      <c r="B113" s="73" t="s">
        <v>537</v>
      </c>
      <c r="C113" s="74" t="s">
        <v>521</v>
      </c>
      <c r="D113" s="76" t="s">
        <v>649</v>
      </c>
      <c r="E113" s="62" t="s">
        <v>651</v>
      </c>
      <c r="F113" s="76" t="n">
        <v>10</v>
      </c>
      <c r="G113" s="76" t="n">
        <v>2</v>
      </c>
      <c r="H113" s="96" t="n">
        <v>43831</v>
      </c>
      <c r="I113" s="96" t="n">
        <v>44196</v>
      </c>
      <c r="J113" s="97" t="n">
        <f aca="false">DATE(YEAR(H113)+1,MONTH(H113),DAY(H113))</f>
        <v>44197</v>
      </c>
      <c r="K113" s="98" t="n">
        <f aca="false">IF(H113&lt;=J113,VLOOKUP(DATEDIF(H113,I113,"m"),[2]Parameters!$L$2:$M$6,2,1),(DATEDIF(H113,I113,"m")+1)/12)</f>
        <v>1</v>
      </c>
      <c r="L113" s="102" t="n">
        <v>0.0056</v>
      </c>
      <c r="M113" s="102" t="n">
        <v>0.0037</v>
      </c>
      <c r="N113" s="99" t="n">
        <v>0</v>
      </c>
      <c r="O113" s="22" t="n">
        <f aca="false">(SUM(L113+M113+N113))*K113</f>
        <v>0.0093</v>
      </c>
      <c r="P113" s="21" t="s">
        <v>607</v>
      </c>
    </row>
    <row r="114" customFormat="false" ht="24.05" hidden="false" customHeight="false" outlineLevel="0" collapsed="false">
      <c r="A114" s="72" t="s">
        <v>520</v>
      </c>
      <c r="B114" s="73" t="s">
        <v>537</v>
      </c>
      <c r="C114" s="74" t="s">
        <v>521</v>
      </c>
      <c r="D114" s="76" t="s">
        <v>649</v>
      </c>
      <c r="E114" s="62" t="s">
        <v>655</v>
      </c>
      <c r="F114" s="76" t="n">
        <v>10</v>
      </c>
      <c r="G114" s="76" t="n">
        <v>4</v>
      </c>
      <c r="H114" s="96" t="n">
        <v>43831</v>
      </c>
      <c r="I114" s="96" t="n">
        <v>44196</v>
      </c>
      <c r="J114" s="97" t="n">
        <f aca="false">DATE(YEAR(H114)+1,MONTH(H114),DAY(H114))</f>
        <v>44197</v>
      </c>
      <c r="K114" s="98" t="n">
        <f aca="false">IF(H114&lt;=J114,VLOOKUP(DATEDIF(H114,I114,"m"),[2]Parameters!$L$2:$M$6,2,1),(DATEDIF(H114,I114,"m")+1)/12)</f>
        <v>1</v>
      </c>
      <c r="L114" s="102" t="n">
        <v>0.0109</v>
      </c>
      <c r="M114" s="102" t="n">
        <v>0.0073</v>
      </c>
      <c r="N114" s="99" t="n">
        <v>0</v>
      </c>
      <c r="O114" s="22" t="n">
        <f aca="false">(SUM(L114+M114+N114))*K114</f>
        <v>0.0182</v>
      </c>
      <c r="P114" s="21" t="s">
        <v>607</v>
      </c>
    </row>
    <row r="115" customFormat="false" ht="24.05" hidden="false" customHeight="false" outlineLevel="0" collapsed="false">
      <c r="A115" s="72" t="s">
        <v>520</v>
      </c>
      <c r="B115" s="73" t="s">
        <v>537</v>
      </c>
      <c r="C115" s="74" t="s">
        <v>521</v>
      </c>
      <c r="D115" s="76" t="s">
        <v>649</v>
      </c>
      <c r="E115" s="62" t="s">
        <v>657</v>
      </c>
      <c r="F115" s="76" t="n">
        <v>10</v>
      </c>
      <c r="G115" s="76" t="n">
        <v>10</v>
      </c>
      <c r="H115" s="96" t="n">
        <v>43831</v>
      </c>
      <c r="I115" s="96" t="n">
        <v>44196</v>
      </c>
      <c r="J115" s="97" t="n">
        <f aca="false">DATE(YEAR(H115)+1,MONTH(H115),DAY(H115))</f>
        <v>44197</v>
      </c>
      <c r="K115" s="98" t="n">
        <f aca="false">IF(H115&lt;=J115,VLOOKUP(DATEDIF(H115,I115,"m"),[2]Parameters!$L$2:$M$6,2,1),(DATEDIF(H115,I115,"m")+1)/12)</f>
        <v>1</v>
      </c>
      <c r="L115" s="102" t="n">
        <v>0.0181</v>
      </c>
      <c r="M115" s="102" t="n">
        <v>0.0121</v>
      </c>
      <c r="N115" s="99" t="n">
        <v>0</v>
      </c>
      <c r="O115" s="22" t="n">
        <f aca="false">(SUM(L115+M115+N115))*K115</f>
        <v>0.0302</v>
      </c>
      <c r="P115" s="21" t="s">
        <v>607</v>
      </c>
    </row>
    <row r="116" customFormat="false" ht="24.05" hidden="false" customHeight="false" outlineLevel="0" collapsed="false">
      <c r="A116" s="72" t="s">
        <v>520</v>
      </c>
      <c r="B116" s="73" t="s">
        <v>537</v>
      </c>
      <c r="C116" s="74" t="s">
        <v>521</v>
      </c>
      <c r="D116" s="76" t="s">
        <v>649</v>
      </c>
      <c r="E116" s="62" t="s">
        <v>659</v>
      </c>
      <c r="F116" s="76" t="n">
        <v>10</v>
      </c>
      <c r="G116" s="76" t="n">
        <v>16</v>
      </c>
      <c r="H116" s="96" t="n">
        <v>43831</v>
      </c>
      <c r="I116" s="96" t="n">
        <v>44196</v>
      </c>
      <c r="J116" s="97" t="n">
        <f aca="false">DATE(YEAR(H116)+1,MONTH(H116),DAY(H116))</f>
        <v>44197</v>
      </c>
      <c r="K116" s="98" t="n">
        <f aca="false">IF(H116&lt;=J116,VLOOKUP(DATEDIF(H116,I116,"m"),[2]Parameters!$L$2:$M$6,2,1),(DATEDIF(H116,I116,"m")+1)/12)</f>
        <v>1</v>
      </c>
      <c r="L116" s="102" t="n">
        <v>0.0211</v>
      </c>
      <c r="M116" s="102" t="n">
        <v>0.0141</v>
      </c>
      <c r="N116" s="99" t="n">
        <v>0</v>
      </c>
      <c r="O116" s="22" t="n">
        <f aca="false">(SUM(L116+M116+N116))*K116</f>
        <v>0.0352</v>
      </c>
      <c r="P116" s="21" t="s">
        <v>607</v>
      </c>
    </row>
    <row r="117" customFormat="false" ht="24.05" hidden="false" customHeight="false" outlineLevel="0" collapsed="false">
      <c r="A117" s="72" t="s">
        <v>520</v>
      </c>
      <c r="B117" s="73" t="s">
        <v>537</v>
      </c>
      <c r="C117" s="74" t="s">
        <v>521</v>
      </c>
      <c r="D117" s="75" t="s">
        <v>668</v>
      </c>
      <c r="E117" s="76" t="n">
        <v>0</v>
      </c>
      <c r="F117" s="76" t="n">
        <v>5</v>
      </c>
      <c r="G117" s="76" t="n">
        <v>0</v>
      </c>
      <c r="H117" s="96" t="n">
        <v>43831</v>
      </c>
      <c r="I117" s="96" t="n">
        <v>44196</v>
      </c>
      <c r="J117" s="97" t="n">
        <f aca="false">DATE(YEAR(H117)+1,MONTH(H117),DAY(H117))</f>
        <v>44197</v>
      </c>
      <c r="K117" s="98" t="n">
        <f aca="false">IF(H117&lt;=J117,VLOOKUP(DATEDIF(H117,I117,"m"),[2]Parameters!$L$2:$M$6,2,1),(DATEDIF(H117,I117,"m")+1)/12)</f>
        <v>1</v>
      </c>
      <c r="L117" s="102" t="n">
        <v>0.0029</v>
      </c>
      <c r="M117" s="102" t="n">
        <v>0.0019</v>
      </c>
      <c r="N117" s="99" t="n">
        <v>0</v>
      </c>
      <c r="O117" s="22" t="n">
        <f aca="false">(SUM(L117+M117+N117))*K117</f>
        <v>0.0048</v>
      </c>
      <c r="P117" s="21" t="s">
        <v>607</v>
      </c>
    </row>
    <row r="118" customFormat="false" ht="24.05" hidden="false" customHeight="false" outlineLevel="0" collapsed="false">
      <c r="A118" s="72" t="s">
        <v>520</v>
      </c>
      <c r="B118" s="73" t="s">
        <v>537</v>
      </c>
      <c r="C118" s="74" t="s">
        <v>521</v>
      </c>
      <c r="D118" s="75" t="s">
        <v>684</v>
      </c>
      <c r="E118" s="76" t="n">
        <v>0</v>
      </c>
      <c r="F118" s="76" t="n">
        <v>6</v>
      </c>
      <c r="G118" s="76" t="n">
        <v>0</v>
      </c>
      <c r="H118" s="96" t="n">
        <v>43831</v>
      </c>
      <c r="I118" s="96" t="n">
        <v>44196</v>
      </c>
      <c r="J118" s="97" t="n">
        <f aca="false">DATE(YEAR(H118)+1,MONTH(H118),DAY(H118))</f>
        <v>44197</v>
      </c>
      <c r="K118" s="98" t="n">
        <f aca="false">IF(H118&lt;=J118,VLOOKUP(DATEDIF(H118,I118,"m"),[2]Parameters!$L$2:$M$6,2,1),(DATEDIF(H118,I118,"m")+1)/12)</f>
        <v>1</v>
      </c>
      <c r="L118" s="102" t="n">
        <v>0.0053</v>
      </c>
      <c r="M118" s="102" t="n">
        <v>0.0035</v>
      </c>
      <c r="N118" s="99" t="n">
        <v>0</v>
      </c>
      <c r="O118" s="22" t="n">
        <f aca="false">(SUM(L118+M118+N118))*K118</f>
        <v>0.0088</v>
      </c>
      <c r="P118" s="21" t="s">
        <v>607</v>
      </c>
    </row>
    <row r="119" customFormat="false" ht="24.05" hidden="false" customHeight="false" outlineLevel="0" collapsed="false">
      <c r="A119" s="72" t="s">
        <v>520</v>
      </c>
      <c r="B119" s="73" t="s">
        <v>537</v>
      </c>
      <c r="C119" s="74" t="s">
        <v>521</v>
      </c>
      <c r="D119" s="75" t="s">
        <v>672</v>
      </c>
      <c r="E119" s="76" t="n">
        <v>0</v>
      </c>
      <c r="F119" s="76" t="n">
        <v>12</v>
      </c>
      <c r="G119" s="76" t="n">
        <v>0</v>
      </c>
      <c r="H119" s="96" t="n">
        <v>43831</v>
      </c>
      <c r="I119" s="96" t="n">
        <v>44196</v>
      </c>
      <c r="J119" s="97" t="n">
        <f aca="false">DATE(YEAR(H119)+1,MONTH(H119),DAY(H119))</f>
        <v>44197</v>
      </c>
      <c r="K119" s="98" t="n">
        <f aca="false">IF(H119&lt;=J119,VLOOKUP(DATEDIF(H119,I119,"m"),[2]Parameters!$L$2:$M$6,2,1),(DATEDIF(H119,I119,"m")+1)/12)</f>
        <v>1</v>
      </c>
      <c r="L119" s="102" t="n">
        <v>0.0084</v>
      </c>
      <c r="M119" s="102" t="n">
        <v>0.0056</v>
      </c>
      <c r="N119" s="99" t="n">
        <v>0</v>
      </c>
      <c r="O119" s="22" t="n">
        <f aca="false">(SUM(L119+M119+N119))*K119</f>
        <v>0.014</v>
      </c>
      <c r="P119" s="21" t="s">
        <v>607</v>
      </c>
    </row>
    <row r="120" customFormat="false" ht="24.05" hidden="false" customHeight="false" outlineLevel="0" collapsed="false">
      <c r="A120" s="72" t="s">
        <v>520</v>
      </c>
      <c r="B120" s="73" t="s">
        <v>537</v>
      </c>
      <c r="C120" s="74" t="s">
        <v>521</v>
      </c>
      <c r="D120" s="75" t="s">
        <v>674</v>
      </c>
      <c r="E120" s="76" t="n">
        <v>0</v>
      </c>
      <c r="F120" s="76" t="n">
        <v>25</v>
      </c>
      <c r="G120" s="76" t="n">
        <v>0</v>
      </c>
      <c r="H120" s="96" t="n">
        <v>43831</v>
      </c>
      <c r="I120" s="96" t="n">
        <v>44196</v>
      </c>
      <c r="J120" s="97" t="n">
        <f aca="false">DATE(YEAR(H120)+1,MONTH(H120),DAY(H120))</f>
        <v>44197</v>
      </c>
      <c r="K120" s="98" t="n">
        <f aca="false">IF(H120&lt;=J120,VLOOKUP(DATEDIF(H120,I120,"m"),[2]Parameters!$L$2:$M$6,2,1),(DATEDIF(H120,I120,"m")+1)/12)</f>
        <v>1</v>
      </c>
      <c r="L120" s="102" t="n">
        <v>0.0121</v>
      </c>
      <c r="M120" s="102" t="n">
        <v>0.008</v>
      </c>
      <c r="N120" s="99" t="n">
        <v>0</v>
      </c>
      <c r="O120" s="22" t="n">
        <f aca="false">(SUM(L120+M120+N120))*K120</f>
        <v>0.0201</v>
      </c>
      <c r="P120" s="21" t="s">
        <v>607</v>
      </c>
    </row>
    <row r="121" customFormat="false" ht="24.05" hidden="false" customHeight="false" outlineLevel="0" collapsed="false">
      <c r="A121" s="104" t="s">
        <v>520</v>
      </c>
      <c r="B121" s="105" t="s">
        <v>537</v>
      </c>
      <c r="C121" s="106" t="s">
        <v>519</v>
      </c>
      <c r="D121" s="107" t="s">
        <v>649</v>
      </c>
      <c r="E121" s="62" t="s">
        <v>651</v>
      </c>
      <c r="F121" s="107" t="n">
        <v>10</v>
      </c>
      <c r="G121" s="107" t="n">
        <v>2</v>
      </c>
      <c r="H121" s="96" t="n">
        <v>43831</v>
      </c>
      <c r="I121" s="96" t="n">
        <v>44196</v>
      </c>
      <c r="J121" s="97" t="n">
        <f aca="false">DATE(YEAR(H121)+1,MONTH(H121),DAY(H121))</f>
        <v>44197</v>
      </c>
      <c r="K121" s="98" t="n">
        <f aca="false">IF(H121&lt;=J121,VLOOKUP(DATEDIF(H121,I121,"m"),[2]Parameters!$L$2:$M$6,2,1),(DATEDIF(H121,I121,"m")+1)/12)</f>
        <v>1</v>
      </c>
      <c r="L121" s="108" t="n">
        <v>0.0056</v>
      </c>
      <c r="M121" s="109" t="n">
        <v>0.0037</v>
      </c>
      <c r="N121" s="99" t="n">
        <v>0</v>
      </c>
      <c r="O121" s="22" t="n">
        <f aca="false">(SUM(L121+M121+N121))*K121</f>
        <v>0.0093</v>
      </c>
      <c r="P121" s="21" t="s">
        <v>607</v>
      </c>
    </row>
    <row r="122" customFormat="false" ht="24.05" hidden="false" customHeight="false" outlineLevel="0" collapsed="false">
      <c r="A122" s="104" t="s">
        <v>520</v>
      </c>
      <c r="B122" s="105" t="s">
        <v>537</v>
      </c>
      <c r="C122" s="106" t="s">
        <v>519</v>
      </c>
      <c r="D122" s="107" t="s">
        <v>649</v>
      </c>
      <c r="E122" s="62" t="s">
        <v>655</v>
      </c>
      <c r="F122" s="107" t="n">
        <v>10</v>
      </c>
      <c r="G122" s="107" t="n">
        <v>5</v>
      </c>
      <c r="H122" s="96" t="n">
        <v>43831</v>
      </c>
      <c r="I122" s="96" t="n">
        <v>44196</v>
      </c>
      <c r="J122" s="97" t="n">
        <f aca="false">DATE(YEAR(H122)+1,MONTH(H122),DAY(H122))</f>
        <v>44197</v>
      </c>
      <c r="K122" s="98" t="n">
        <f aca="false">IF(H122&lt;=J122,VLOOKUP(DATEDIF(H122,I122,"m"),[2]Parameters!$L$2:$M$6,2,1),(DATEDIF(H122,I122,"m")+1)/12)</f>
        <v>1</v>
      </c>
      <c r="L122" s="108" t="n">
        <v>0.0109</v>
      </c>
      <c r="M122" s="109" t="n">
        <v>0.0073</v>
      </c>
      <c r="N122" s="99" t="n">
        <v>0</v>
      </c>
      <c r="O122" s="22" t="n">
        <f aca="false">(SUM(L122+M122+N122))*K122</f>
        <v>0.0182</v>
      </c>
      <c r="P122" s="21" t="s">
        <v>607</v>
      </c>
    </row>
    <row r="123" customFormat="false" ht="24.05" hidden="false" customHeight="false" outlineLevel="0" collapsed="false">
      <c r="A123" s="72" t="s">
        <v>520</v>
      </c>
      <c r="B123" s="73" t="s">
        <v>537</v>
      </c>
      <c r="C123" s="74" t="s">
        <v>519</v>
      </c>
      <c r="D123" s="76" t="s">
        <v>649</v>
      </c>
      <c r="E123" s="62" t="s">
        <v>657</v>
      </c>
      <c r="F123" s="76" t="n">
        <v>10</v>
      </c>
      <c r="G123" s="76" t="n">
        <v>12</v>
      </c>
      <c r="H123" s="96" t="n">
        <v>43831</v>
      </c>
      <c r="I123" s="96" t="n">
        <v>44196</v>
      </c>
      <c r="J123" s="97" t="n">
        <f aca="false">DATE(YEAR(H123)+1,MONTH(H123),DAY(H123))</f>
        <v>44197</v>
      </c>
      <c r="K123" s="98" t="n">
        <f aca="false">IF(H123&lt;=J123,VLOOKUP(DATEDIF(H123,I123,"m"),[2]Parameters!$L$2:$M$6,2,1),(DATEDIF(H123,I123,"m")+1)/12)</f>
        <v>1</v>
      </c>
      <c r="L123" s="102" t="n">
        <v>0.0181</v>
      </c>
      <c r="M123" s="102" t="n">
        <v>0.0121</v>
      </c>
      <c r="N123" s="99" t="n">
        <v>0</v>
      </c>
      <c r="O123" s="22" t="n">
        <f aca="false">(SUM(L123+M123+N123))*K123</f>
        <v>0.0302</v>
      </c>
      <c r="P123" s="21" t="s">
        <v>607</v>
      </c>
    </row>
    <row r="124" customFormat="false" ht="24.05" hidden="false" customHeight="false" outlineLevel="0" collapsed="false">
      <c r="A124" s="72" t="s">
        <v>520</v>
      </c>
      <c r="B124" s="73" t="s">
        <v>537</v>
      </c>
      <c r="C124" s="74" t="s">
        <v>519</v>
      </c>
      <c r="D124" s="76" t="s">
        <v>649</v>
      </c>
      <c r="E124" s="62" t="s">
        <v>659</v>
      </c>
      <c r="F124" s="76" t="n">
        <v>10</v>
      </c>
      <c r="G124" s="76" t="n">
        <v>16</v>
      </c>
      <c r="H124" s="96" t="n">
        <v>43831</v>
      </c>
      <c r="I124" s="96" t="n">
        <v>44196</v>
      </c>
      <c r="J124" s="97" t="n">
        <f aca="false">DATE(YEAR(H124)+1,MONTH(H124),DAY(H124))</f>
        <v>44197</v>
      </c>
      <c r="K124" s="98" t="n">
        <f aca="false">IF(H124&lt;=J124,VLOOKUP(DATEDIF(H124,I124,"m"),[2]Parameters!$L$2:$M$6,2,1),(DATEDIF(H124,I124,"m")+1)/12)</f>
        <v>1</v>
      </c>
      <c r="L124" s="102" t="n">
        <v>0.0211</v>
      </c>
      <c r="M124" s="102" t="n">
        <v>0.0141</v>
      </c>
      <c r="N124" s="99" t="n">
        <v>0</v>
      </c>
      <c r="O124" s="22" t="n">
        <f aca="false">(SUM(L124+M124+N124))*K124</f>
        <v>0.0352</v>
      </c>
      <c r="P124" s="21" t="s">
        <v>607</v>
      </c>
    </row>
    <row r="125" customFormat="false" ht="24.05" hidden="false" customHeight="false" outlineLevel="0" collapsed="false">
      <c r="A125" s="72" t="s">
        <v>520</v>
      </c>
      <c r="B125" s="73" t="s">
        <v>537</v>
      </c>
      <c r="C125" s="74" t="s">
        <v>519</v>
      </c>
      <c r="D125" s="75" t="s">
        <v>668</v>
      </c>
      <c r="E125" s="76" t="n">
        <v>0</v>
      </c>
      <c r="F125" s="76" t="n">
        <v>5</v>
      </c>
      <c r="G125" s="76" t="n">
        <v>0</v>
      </c>
      <c r="H125" s="96" t="n">
        <v>43831</v>
      </c>
      <c r="I125" s="96" t="n">
        <v>44196</v>
      </c>
      <c r="J125" s="97" t="n">
        <f aca="false">DATE(YEAR(H125)+1,MONTH(H125),DAY(H125))</f>
        <v>44197</v>
      </c>
      <c r="K125" s="98" t="n">
        <f aca="false">IF(H125&lt;=J125,VLOOKUP(DATEDIF(H125,I125,"m"),[2]Parameters!$L$2:$M$6,2,1),(DATEDIF(H125,I125,"m")+1)/12)</f>
        <v>1</v>
      </c>
      <c r="L125" s="102" t="n">
        <v>0.005</v>
      </c>
      <c r="M125" s="102" t="n">
        <v>0.0033</v>
      </c>
      <c r="N125" s="99" t="n">
        <v>0</v>
      </c>
      <c r="O125" s="22" t="n">
        <f aca="false">(SUM(L125+M125+N125))*K125</f>
        <v>0.0083</v>
      </c>
      <c r="P125" s="21" t="s">
        <v>607</v>
      </c>
    </row>
    <row r="126" customFormat="false" ht="24.05" hidden="false" customHeight="false" outlineLevel="0" collapsed="false">
      <c r="A126" s="72" t="s">
        <v>520</v>
      </c>
      <c r="B126" s="73" t="s">
        <v>537</v>
      </c>
      <c r="C126" s="74" t="s">
        <v>519</v>
      </c>
      <c r="D126" s="76" t="n">
        <v>6</v>
      </c>
      <c r="E126" s="76" t="n">
        <v>0</v>
      </c>
      <c r="F126" s="76" t="n">
        <v>6</v>
      </c>
      <c r="G126" s="76" t="n">
        <v>0</v>
      </c>
      <c r="H126" s="96" t="n">
        <v>43831</v>
      </c>
      <c r="I126" s="96" t="n">
        <v>44196</v>
      </c>
      <c r="J126" s="97" t="n">
        <f aca="false">DATE(YEAR(H126)+1,MONTH(H126),DAY(H126))</f>
        <v>44197</v>
      </c>
      <c r="K126" s="98" t="n">
        <f aca="false">IF(H126&lt;=J126,VLOOKUP(DATEDIF(H126,I126,"m"),[2]Parameters!$L$2:$M$6,2,1),(DATEDIF(H126,I126,"m")+1)/12)</f>
        <v>1</v>
      </c>
      <c r="L126" s="102" t="n">
        <v>0.0061</v>
      </c>
      <c r="M126" s="102" t="n">
        <v>0.0041</v>
      </c>
      <c r="N126" s="99" t="n">
        <v>0</v>
      </c>
      <c r="O126" s="22" t="n">
        <f aca="false">(SUM(L126+M126+N126))*K126</f>
        <v>0.0102</v>
      </c>
      <c r="P126" s="21" t="s">
        <v>607</v>
      </c>
    </row>
    <row r="127" customFormat="false" ht="24.05" hidden="false" customHeight="false" outlineLevel="0" collapsed="false">
      <c r="A127" s="72" t="s">
        <v>520</v>
      </c>
      <c r="B127" s="73" t="s">
        <v>537</v>
      </c>
      <c r="C127" s="74" t="s">
        <v>519</v>
      </c>
      <c r="D127" s="76" t="n">
        <v>7</v>
      </c>
      <c r="E127" s="76" t="n">
        <v>0</v>
      </c>
      <c r="F127" s="76" t="n">
        <v>7</v>
      </c>
      <c r="G127" s="76" t="n">
        <v>0</v>
      </c>
      <c r="H127" s="96" t="n">
        <v>43831</v>
      </c>
      <c r="I127" s="96" t="n">
        <v>44196</v>
      </c>
      <c r="J127" s="97" t="n">
        <f aca="false">DATE(YEAR(H127)+1,MONTH(H127),DAY(H127))</f>
        <v>44197</v>
      </c>
      <c r="K127" s="98" t="n">
        <f aca="false">IF(H127&lt;=J127,VLOOKUP(DATEDIF(H127,I127,"m"),[2]Parameters!$L$2:$M$6,2,1),(DATEDIF(H127,I127,"m")+1)/12)</f>
        <v>1</v>
      </c>
      <c r="L127" s="102" t="n">
        <v>0.0071</v>
      </c>
      <c r="M127" s="102" t="n">
        <v>0.0047</v>
      </c>
      <c r="N127" s="99" t="n">
        <v>0</v>
      </c>
      <c r="O127" s="22" t="n">
        <f aca="false">(SUM(L127+M127+N127))*K127</f>
        <v>0.0118</v>
      </c>
      <c r="P127" s="21" t="s">
        <v>607</v>
      </c>
    </row>
    <row r="128" customFormat="false" ht="24.05" hidden="false" customHeight="false" outlineLevel="0" collapsed="false">
      <c r="A128" s="65" t="s">
        <v>520</v>
      </c>
      <c r="B128" s="80" t="s">
        <v>537</v>
      </c>
      <c r="C128" s="81" t="s">
        <v>519</v>
      </c>
      <c r="D128" s="76" t="n">
        <v>8</v>
      </c>
      <c r="E128" s="67" t="n">
        <v>0</v>
      </c>
      <c r="F128" s="76" t="n">
        <v>8</v>
      </c>
      <c r="G128" s="67" t="n">
        <v>0</v>
      </c>
      <c r="H128" s="96" t="n">
        <v>43831</v>
      </c>
      <c r="I128" s="96" t="n">
        <v>44196</v>
      </c>
      <c r="J128" s="97" t="n">
        <f aca="false">DATE(YEAR(H128)+1,MONTH(H128),DAY(H128))</f>
        <v>44197</v>
      </c>
      <c r="K128" s="98" t="n">
        <f aca="false">IF(H128&lt;=J128,VLOOKUP(DATEDIF(H128,I128,"m"),[2]Parameters!$L$2:$M$6,2,1),(DATEDIF(H128,I128,"m")+1)/12)</f>
        <v>1</v>
      </c>
      <c r="L128" s="110" t="n">
        <v>0.0083</v>
      </c>
      <c r="M128" s="111" t="n">
        <v>0.0055</v>
      </c>
      <c r="N128" s="99" t="n">
        <v>0</v>
      </c>
      <c r="O128" s="22" t="n">
        <f aca="false">(SUM(L128+M128+N128))*K128</f>
        <v>0.0138</v>
      </c>
      <c r="P128" s="21" t="s">
        <v>607</v>
      </c>
    </row>
    <row r="129" customFormat="false" ht="24.05" hidden="false" customHeight="false" outlineLevel="0" collapsed="false">
      <c r="A129" s="72" t="s">
        <v>520</v>
      </c>
      <c r="B129" s="73" t="s">
        <v>537</v>
      </c>
      <c r="C129" s="74" t="s">
        <v>519</v>
      </c>
      <c r="D129" s="76" t="n">
        <v>9</v>
      </c>
      <c r="E129" s="76" t="n">
        <v>0</v>
      </c>
      <c r="F129" s="76" t="n">
        <v>9</v>
      </c>
      <c r="G129" s="76" t="n">
        <v>0</v>
      </c>
      <c r="H129" s="96" t="n">
        <v>43831</v>
      </c>
      <c r="I129" s="96" t="n">
        <v>44196</v>
      </c>
      <c r="J129" s="97" t="n">
        <f aca="false">DATE(YEAR(H129)+1,MONTH(H129),DAY(H129))</f>
        <v>44197</v>
      </c>
      <c r="K129" s="98" t="n">
        <f aca="false">IF(H129&lt;=J129,VLOOKUP(DATEDIF(H129,I129,"m"),[2]Parameters!$L$2:$M$6,2,1),(DATEDIF(H129,I129,"m")+1)/12)</f>
        <v>1</v>
      </c>
      <c r="L129" s="102" t="n">
        <v>0.0093</v>
      </c>
      <c r="M129" s="102" t="n">
        <v>0.0062</v>
      </c>
      <c r="N129" s="99" t="n">
        <v>0</v>
      </c>
      <c r="O129" s="22" t="n">
        <f aca="false">(SUM(L129+M129+N129))*K129</f>
        <v>0.0155</v>
      </c>
      <c r="P129" s="21" t="s">
        <v>607</v>
      </c>
    </row>
    <row r="130" customFormat="false" ht="24.05" hidden="false" customHeight="false" outlineLevel="0" collapsed="false">
      <c r="A130" s="72" t="s">
        <v>520</v>
      </c>
      <c r="B130" s="73" t="s">
        <v>537</v>
      </c>
      <c r="C130" s="74" t="s">
        <v>519</v>
      </c>
      <c r="D130" s="76" t="n">
        <v>10</v>
      </c>
      <c r="E130" s="76" t="n">
        <v>0</v>
      </c>
      <c r="F130" s="76" t="n">
        <v>10</v>
      </c>
      <c r="G130" s="76" t="n">
        <v>0</v>
      </c>
      <c r="H130" s="96" t="n">
        <v>43831</v>
      </c>
      <c r="I130" s="96" t="n">
        <v>44196</v>
      </c>
      <c r="J130" s="97" t="n">
        <f aca="false">DATE(YEAR(H130)+1,MONTH(H130),DAY(H130))</f>
        <v>44197</v>
      </c>
      <c r="K130" s="98" t="n">
        <f aca="false">IF(H130&lt;=J130,VLOOKUP(DATEDIF(H130,I130,"m"),[2]Parameters!$L$2:$M$6,2,1),(DATEDIF(H130,I130,"m")+1)/12)</f>
        <v>1</v>
      </c>
      <c r="L130" s="102" t="n">
        <v>0.01</v>
      </c>
      <c r="M130" s="102" t="n">
        <v>0.0067</v>
      </c>
      <c r="N130" s="99" t="n">
        <v>0</v>
      </c>
      <c r="O130" s="22" t="n">
        <f aca="false">(SUM(L130+M130+N130))*K130</f>
        <v>0.0167</v>
      </c>
      <c r="P130" s="21" t="s">
        <v>607</v>
      </c>
    </row>
    <row r="131" customFormat="false" ht="24.05" hidden="false" customHeight="false" outlineLevel="0" collapsed="false">
      <c r="A131" s="72" t="s">
        <v>520</v>
      </c>
      <c r="B131" s="73" t="s">
        <v>537</v>
      </c>
      <c r="C131" s="74" t="s">
        <v>519</v>
      </c>
      <c r="D131" s="76" t="n">
        <v>11</v>
      </c>
      <c r="E131" s="76" t="n">
        <v>0</v>
      </c>
      <c r="F131" s="76" t="n">
        <v>11</v>
      </c>
      <c r="G131" s="76" t="n">
        <v>0</v>
      </c>
      <c r="H131" s="96" t="n">
        <v>43831</v>
      </c>
      <c r="I131" s="96" t="n">
        <v>44196</v>
      </c>
      <c r="J131" s="97" t="n">
        <f aca="false">DATE(YEAR(H131)+1,MONTH(H131),DAY(H131))</f>
        <v>44197</v>
      </c>
      <c r="K131" s="98" t="n">
        <f aca="false">IF(H131&lt;=J131,VLOOKUP(DATEDIF(H131,I131,"m"),[2]Parameters!$L$2:$M$6,2,1),(DATEDIF(H131,I131,"m")+1)/12)</f>
        <v>1</v>
      </c>
      <c r="L131" s="102" t="n">
        <v>0.0109</v>
      </c>
      <c r="M131" s="102" t="n">
        <v>0.0073</v>
      </c>
      <c r="N131" s="99" t="n">
        <v>0</v>
      </c>
      <c r="O131" s="22" t="n">
        <f aca="false">(SUM(L131+M131+N131))*K131</f>
        <v>0.0182</v>
      </c>
      <c r="P131" s="21" t="s">
        <v>607</v>
      </c>
    </row>
    <row r="132" customFormat="false" ht="24.05" hidden="false" customHeight="false" outlineLevel="0" collapsed="false">
      <c r="A132" s="72" t="s">
        <v>520</v>
      </c>
      <c r="B132" s="73" t="s">
        <v>537</v>
      </c>
      <c r="C132" s="74" t="s">
        <v>519</v>
      </c>
      <c r="D132" s="76" t="n">
        <v>12</v>
      </c>
      <c r="E132" s="76" t="n">
        <v>0</v>
      </c>
      <c r="F132" s="76" t="n">
        <v>12</v>
      </c>
      <c r="G132" s="76" t="n">
        <v>0</v>
      </c>
      <c r="H132" s="96" t="n">
        <v>43831</v>
      </c>
      <c r="I132" s="96" t="n">
        <v>44196</v>
      </c>
      <c r="J132" s="97" t="n">
        <f aca="false">DATE(YEAR(H132)+1,MONTH(H132),DAY(H132))</f>
        <v>44197</v>
      </c>
      <c r="K132" s="98" t="n">
        <f aca="false">IF(H132&lt;=J132,VLOOKUP(DATEDIF(H132,I132,"m"),[2]Parameters!$L$2:$M$6,2,1),(DATEDIF(H132,I132,"m")+1)/12)</f>
        <v>1</v>
      </c>
      <c r="L132" s="102" t="n">
        <v>0.012</v>
      </c>
      <c r="M132" s="102" t="n">
        <v>0.008</v>
      </c>
      <c r="N132" s="99" t="n">
        <v>0</v>
      </c>
      <c r="O132" s="22" t="n">
        <f aca="false">(SUM(L132+M132+N132))*K132</f>
        <v>0.02</v>
      </c>
      <c r="P132" s="21" t="s">
        <v>607</v>
      </c>
    </row>
    <row r="133" customFormat="false" ht="24.05" hidden="false" customHeight="false" outlineLevel="0" collapsed="false">
      <c r="A133" s="72" t="s">
        <v>520</v>
      </c>
      <c r="B133" s="73" t="s">
        <v>537</v>
      </c>
      <c r="C133" s="74" t="s">
        <v>519</v>
      </c>
      <c r="D133" s="76" t="n">
        <v>13</v>
      </c>
      <c r="E133" s="76" t="n">
        <v>0</v>
      </c>
      <c r="F133" s="76" t="n">
        <v>13</v>
      </c>
      <c r="G133" s="76" t="n">
        <v>0</v>
      </c>
      <c r="H133" s="96" t="n">
        <v>43831</v>
      </c>
      <c r="I133" s="96" t="n">
        <v>44196</v>
      </c>
      <c r="J133" s="97" t="n">
        <f aca="false">DATE(YEAR(H133)+1,MONTH(H133),DAY(H133))</f>
        <v>44197</v>
      </c>
      <c r="K133" s="98" t="n">
        <f aca="false">IF(H133&lt;=J133,VLOOKUP(DATEDIF(H133,I133,"m"),[2]Parameters!$L$2:$M$6,2,1),(DATEDIF(H133,I133,"m")+1)/12)</f>
        <v>1</v>
      </c>
      <c r="L133" s="102" t="n">
        <v>0.0135</v>
      </c>
      <c r="M133" s="102" t="n">
        <v>0.009</v>
      </c>
      <c r="N133" s="99" t="n">
        <v>0</v>
      </c>
      <c r="O133" s="22" t="n">
        <f aca="false">(SUM(L133+M133+N133))*K133</f>
        <v>0.0225</v>
      </c>
      <c r="P133" s="21" t="s">
        <v>607</v>
      </c>
    </row>
    <row r="134" customFormat="false" ht="24.05" hidden="false" customHeight="false" outlineLevel="0" collapsed="false">
      <c r="A134" s="72" t="s">
        <v>520</v>
      </c>
      <c r="B134" s="73" t="s">
        <v>537</v>
      </c>
      <c r="C134" s="74" t="s">
        <v>519</v>
      </c>
      <c r="D134" s="76" t="n">
        <v>14</v>
      </c>
      <c r="E134" s="76" t="n">
        <v>0</v>
      </c>
      <c r="F134" s="76" t="n">
        <v>14</v>
      </c>
      <c r="G134" s="76" t="n">
        <v>0</v>
      </c>
      <c r="H134" s="96" t="n">
        <v>43831</v>
      </c>
      <c r="I134" s="96" t="n">
        <v>44196</v>
      </c>
      <c r="J134" s="97" t="n">
        <f aca="false">DATE(YEAR(H134)+1,MONTH(H134),DAY(H134))</f>
        <v>44197</v>
      </c>
      <c r="K134" s="98" t="n">
        <f aca="false">IF(H134&lt;=J134,VLOOKUP(DATEDIF(H134,I134,"m"),[2]Parameters!$L$2:$M$6,2,1),(DATEDIF(H134,I134,"m")+1)/12)</f>
        <v>1</v>
      </c>
      <c r="L134" s="102" t="n">
        <v>0.0147</v>
      </c>
      <c r="M134" s="102" t="n">
        <v>0.0098</v>
      </c>
      <c r="N134" s="99" t="n">
        <v>0</v>
      </c>
      <c r="O134" s="22" t="n">
        <f aca="false">(SUM(L134+M134+N134))*K134</f>
        <v>0.0245</v>
      </c>
      <c r="P134" s="21" t="s">
        <v>607</v>
      </c>
    </row>
    <row r="135" customFormat="false" ht="24.05" hidden="false" customHeight="false" outlineLevel="0" collapsed="false">
      <c r="A135" s="72" t="s">
        <v>520</v>
      </c>
      <c r="B135" s="73" t="s">
        <v>537</v>
      </c>
      <c r="C135" s="74" t="s">
        <v>519</v>
      </c>
      <c r="D135" s="76" t="n">
        <v>15</v>
      </c>
      <c r="E135" s="76" t="n">
        <v>0</v>
      </c>
      <c r="F135" s="76" t="n">
        <v>15</v>
      </c>
      <c r="G135" s="76" t="n">
        <v>0</v>
      </c>
      <c r="H135" s="96" t="n">
        <v>43831</v>
      </c>
      <c r="I135" s="96" t="n">
        <v>44196</v>
      </c>
      <c r="J135" s="97" t="n">
        <f aca="false">DATE(YEAR(H135)+1,MONTH(H135),DAY(H135))</f>
        <v>44197</v>
      </c>
      <c r="K135" s="98" t="n">
        <f aca="false">IF(H135&lt;=J135,VLOOKUP(DATEDIF(H135,I135,"m"),[2]Parameters!$L$2:$M$6,2,1),(DATEDIF(H135,I135,"m")+1)/12)</f>
        <v>1</v>
      </c>
      <c r="L135" s="102" t="n">
        <v>0.0158</v>
      </c>
      <c r="M135" s="102" t="n">
        <v>0.0105</v>
      </c>
      <c r="N135" s="99" t="n">
        <v>0</v>
      </c>
      <c r="O135" s="22" t="n">
        <f aca="false">(SUM(L135+M135+N135))*K135</f>
        <v>0.0263</v>
      </c>
      <c r="P135" s="21" t="s">
        <v>607</v>
      </c>
    </row>
    <row r="136" customFormat="false" ht="24.05" hidden="false" customHeight="false" outlineLevel="0" collapsed="false">
      <c r="A136" s="72" t="s">
        <v>520</v>
      </c>
      <c r="B136" s="73" t="s">
        <v>537</v>
      </c>
      <c r="C136" s="74" t="s">
        <v>519</v>
      </c>
      <c r="D136" s="76" t="n">
        <v>16</v>
      </c>
      <c r="E136" s="76" t="n">
        <v>0</v>
      </c>
      <c r="F136" s="76" t="n">
        <v>16</v>
      </c>
      <c r="G136" s="76" t="n">
        <v>0</v>
      </c>
      <c r="H136" s="96" t="n">
        <v>43831</v>
      </c>
      <c r="I136" s="96" t="n">
        <v>44196</v>
      </c>
      <c r="J136" s="97" t="n">
        <f aca="false">DATE(YEAR(H136)+1,MONTH(H136),DAY(H136))</f>
        <v>44197</v>
      </c>
      <c r="K136" s="98" t="n">
        <f aca="false">IF(H136&lt;=J136,VLOOKUP(DATEDIF(H136,I136,"m"),[2]Parameters!$L$2:$M$6,2,1),(DATEDIF(H136,I136,"m")+1)/12)</f>
        <v>1</v>
      </c>
      <c r="L136" s="102" t="n">
        <v>0.0201</v>
      </c>
      <c r="M136" s="102" t="n">
        <v>0.0135</v>
      </c>
      <c r="N136" s="99" t="n">
        <v>0</v>
      </c>
      <c r="O136" s="22" t="n">
        <f aca="false">(SUM(L136+M136+N136))*K136</f>
        <v>0.0336</v>
      </c>
      <c r="P136" s="21" t="s">
        <v>607</v>
      </c>
    </row>
    <row r="137" customFormat="false" ht="24.05" hidden="false" customHeight="false" outlineLevel="0" collapsed="false">
      <c r="A137" s="72" t="s">
        <v>520</v>
      </c>
      <c r="B137" s="73" t="s">
        <v>537</v>
      </c>
      <c r="C137" s="74" t="s">
        <v>519</v>
      </c>
      <c r="D137" s="76" t="n">
        <v>17</v>
      </c>
      <c r="E137" s="76" t="n">
        <v>0</v>
      </c>
      <c r="F137" s="76" t="n">
        <v>17</v>
      </c>
      <c r="G137" s="76" t="n">
        <v>0</v>
      </c>
      <c r="H137" s="96" t="n">
        <v>43831</v>
      </c>
      <c r="I137" s="96" t="n">
        <v>44196</v>
      </c>
      <c r="J137" s="97" t="n">
        <f aca="false">DATE(YEAR(H137)+1,MONTH(H137),DAY(H137))</f>
        <v>44197</v>
      </c>
      <c r="K137" s="98" t="n">
        <f aca="false">IF(H137&lt;=J137,VLOOKUP(DATEDIF(H137,I137,"m"),[2]Parameters!$L$2:$M$6,2,1),(DATEDIF(H137,I137,"m")+1)/12)</f>
        <v>1</v>
      </c>
      <c r="L137" s="102" t="n">
        <v>0.0179</v>
      </c>
      <c r="M137" s="102" t="n">
        <v>0.0119</v>
      </c>
      <c r="N137" s="99" t="n">
        <v>0</v>
      </c>
      <c r="O137" s="22" t="n">
        <f aca="false">(SUM(L137+M137+N137))*K137</f>
        <v>0.0298</v>
      </c>
      <c r="P137" s="21" t="s">
        <v>607</v>
      </c>
    </row>
    <row r="138" customFormat="false" ht="24.05" hidden="false" customHeight="false" outlineLevel="0" collapsed="false">
      <c r="A138" s="72" t="s">
        <v>520</v>
      </c>
      <c r="B138" s="73" t="s">
        <v>537</v>
      </c>
      <c r="C138" s="74" t="s">
        <v>519</v>
      </c>
      <c r="D138" s="76" t="n">
        <v>18</v>
      </c>
      <c r="E138" s="76" t="n">
        <v>0</v>
      </c>
      <c r="F138" s="76" t="n">
        <v>18</v>
      </c>
      <c r="G138" s="76" t="n">
        <v>0</v>
      </c>
      <c r="H138" s="96" t="n">
        <v>43831</v>
      </c>
      <c r="I138" s="96" t="n">
        <v>44196</v>
      </c>
      <c r="J138" s="97" t="n">
        <f aca="false">DATE(YEAR(H138)+1,MONTH(H138),DAY(H138))</f>
        <v>44197</v>
      </c>
      <c r="K138" s="98" t="n">
        <f aca="false">IF(H138&lt;=J138,VLOOKUP(DATEDIF(H138,I138,"m"),[2]Parameters!$L$2:$M$6,2,1),(DATEDIF(H138,I138,"m")+1)/12)</f>
        <v>1</v>
      </c>
      <c r="L138" s="102" t="n">
        <v>0.0189</v>
      </c>
      <c r="M138" s="102" t="n">
        <v>0.0126</v>
      </c>
      <c r="N138" s="99" t="n">
        <v>0</v>
      </c>
      <c r="O138" s="22" t="n">
        <f aca="false">(SUM(L138+M138+N138))*K138</f>
        <v>0.0315</v>
      </c>
      <c r="P138" s="21" t="s">
        <v>607</v>
      </c>
    </row>
    <row r="139" customFormat="false" ht="24.05" hidden="false" customHeight="false" outlineLevel="0" collapsed="false">
      <c r="A139" s="72" t="s">
        <v>520</v>
      </c>
      <c r="B139" s="73" t="s">
        <v>537</v>
      </c>
      <c r="C139" s="74" t="s">
        <v>519</v>
      </c>
      <c r="D139" s="76" t="n">
        <v>19</v>
      </c>
      <c r="E139" s="76" t="n">
        <v>0</v>
      </c>
      <c r="F139" s="76" t="n">
        <v>19</v>
      </c>
      <c r="G139" s="76" t="n">
        <v>0</v>
      </c>
      <c r="H139" s="96" t="n">
        <v>43831</v>
      </c>
      <c r="I139" s="96" t="n">
        <v>44196</v>
      </c>
      <c r="J139" s="97" t="n">
        <f aca="false">DATE(YEAR(H139)+1,MONTH(H139),DAY(H139))</f>
        <v>44197</v>
      </c>
      <c r="K139" s="98" t="n">
        <f aca="false">IF(H139&lt;=J139,VLOOKUP(DATEDIF(H139,I139,"m"),[2]Parameters!$L$2:$M$6,2,1),(DATEDIF(H139,I139,"m")+1)/12)</f>
        <v>1</v>
      </c>
      <c r="L139" s="102" t="n">
        <v>0.0201</v>
      </c>
      <c r="M139" s="102" t="n">
        <v>0.0134</v>
      </c>
      <c r="N139" s="99" t="n">
        <v>0</v>
      </c>
      <c r="O139" s="22" t="n">
        <f aca="false">(SUM(L139+M139+N139))*K139</f>
        <v>0.0335</v>
      </c>
      <c r="P139" s="21" t="s">
        <v>607</v>
      </c>
    </row>
    <row r="140" customFormat="false" ht="24.05" hidden="false" customHeight="false" outlineLevel="0" collapsed="false">
      <c r="A140" s="72" t="s">
        <v>520</v>
      </c>
      <c r="B140" s="73" t="s">
        <v>537</v>
      </c>
      <c r="C140" s="74" t="s">
        <v>519</v>
      </c>
      <c r="D140" s="76" t="n">
        <v>20</v>
      </c>
      <c r="E140" s="76" t="n">
        <v>0</v>
      </c>
      <c r="F140" s="76" t="n">
        <v>20</v>
      </c>
      <c r="G140" s="76" t="n">
        <v>0</v>
      </c>
      <c r="H140" s="96" t="n">
        <v>43831</v>
      </c>
      <c r="I140" s="96" t="n">
        <v>44196</v>
      </c>
      <c r="J140" s="97" t="n">
        <f aca="false">DATE(YEAR(H140)+1,MONTH(H140),DAY(H140))</f>
        <v>44197</v>
      </c>
      <c r="K140" s="98" t="n">
        <f aca="false">IF(H140&lt;=J140,VLOOKUP(DATEDIF(H140,I140,"m"),[2]Parameters!$L$2:$M$6,2,1),(DATEDIF(H140,I140,"m")+1)/12)</f>
        <v>1</v>
      </c>
      <c r="L140" s="102" t="n">
        <v>0.0211</v>
      </c>
      <c r="M140" s="102" t="n">
        <v>0.0141</v>
      </c>
      <c r="N140" s="99" t="n">
        <v>0</v>
      </c>
      <c r="O140" s="22" t="n">
        <f aca="false">(SUM(L140+M140+N140))*K140</f>
        <v>0.0352</v>
      </c>
      <c r="P140" s="21" t="s">
        <v>607</v>
      </c>
    </row>
    <row r="141" customFormat="false" ht="24.05" hidden="false" customHeight="false" outlineLevel="0" collapsed="false">
      <c r="A141" s="72" t="s">
        <v>520</v>
      </c>
      <c r="B141" s="73" t="s">
        <v>537</v>
      </c>
      <c r="C141" s="74" t="s">
        <v>519</v>
      </c>
      <c r="D141" s="76" t="n">
        <v>21</v>
      </c>
      <c r="E141" s="76" t="n">
        <v>0</v>
      </c>
      <c r="F141" s="76" t="n">
        <v>21</v>
      </c>
      <c r="G141" s="76" t="n">
        <v>0</v>
      </c>
      <c r="H141" s="96" t="n">
        <v>43831</v>
      </c>
      <c r="I141" s="96" t="n">
        <v>44196</v>
      </c>
      <c r="J141" s="97" t="n">
        <f aca="false">DATE(YEAR(H141)+1,MONTH(H141),DAY(H141))</f>
        <v>44197</v>
      </c>
      <c r="K141" s="98" t="n">
        <f aca="false">IF(H141&lt;=J141,VLOOKUP(DATEDIF(H141,I141,"m"),[2]Parameters!$L$2:$M$6,2,1),(DATEDIF(H141,I141,"m")+1)/12)</f>
        <v>1</v>
      </c>
      <c r="L141" s="102" t="n">
        <v>0.0222</v>
      </c>
      <c r="M141" s="102" t="n">
        <v>0.0148</v>
      </c>
      <c r="N141" s="99" t="n">
        <v>0</v>
      </c>
      <c r="O141" s="22" t="n">
        <f aca="false">(SUM(L141+M141+N141))*K141</f>
        <v>0.037</v>
      </c>
      <c r="P141" s="21" t="s">
        <v>607</v>
      </c>
    </row>
    <row r="142" customFormat="false" ht="24.05" hidden="false" customHeight="false" outlineLevel="0" collapsed="false">
      <c r="A142" s="72" t="s">
        <v>520</v>
      </c>
      <c r="B142" s="73" t="s">
        <v>537</v>
      </c>
      <c r="C142" s="74" t="s">
        <v>519</v>
      </c>
      <c r="D142" s="76" t="n">
        <v>22</v>
      </c>
      <c r="E142" s="76" t="n">
        <v>0</v>
      </c>
      <c r="F142" s="76" t="n">
        <v>22</v>
      </c>
      <c r="G142" s="76" t="n">
        <v>0</v>
      </c>
      <c r="H142" s="96" t="n">
        <v>43831</v>
      </c>
      <c r="I142" s="96" t="n">
        <v>44196</v>
      </c>
      <c r="J142" s="97" t="n">
        <f aca="false">DATE(YEAR(H142)+1,MONTH(H142),DAY(H142))</f>
        <v>44197</v>
      </c>
      <c r="K142" s="98" t="n">
        <f aca="false">IF(H142&lt;=J142,VLOOKUP(DATEDIF(H142,I142,"m"),[2]Parameters!$L$2:$M$6,2,1),(DATEDIF(H142,I142,"m")+1)/12)</f>
        <v>1</v>
      </c>
      <c r="L142" s="102" t="n">
        <v>0.0232</v>
      </c>
      <c r="M142" s="102" t="n">
        <v>0.0155</v>
      </c>
      <c r="N142" s="99" t="n">
        <v>0</v>
      </c>
      <c r="O142" s="22" t="n">
        <f aca="false">(SUM(L142+M142+N142))*K142</f>
        <v>0.0387</v>
      </c>
      <c r="P142" s="21" t="s">
        <v>607</v>
      </c>
    </row>
    <row r="143" customFormat="false" ht="24.05" hidden="false" customHeight="false" outlineLevel="0" collapsed="false">
      <c r="A143" s="72" t="s">
        <v>520</v>
      </c>
      <c r="B143" s="73" t="s">
        <v>537</v>
      </c>
      <c r="C143" s="74" t="s">
        <v>519</v>
      </c>
      <c r="D143" s="76" t="n">
        <v>23</v>
      </c>
      <c r="E143" s="76" t="n">
        <v>0</v>
      </c>
      <c r="F143" s="76" t="n">
        <v>23</v>
      </c>
      <c r="G143" s="76" t="n">
        <v>0</v>
      </c>
      <c r="H143" s="96" t="n">
        <v>43831</v>
      </c>
      <c r="I143" s="96" t="n">
        <v>44196</v>
      </c>
      <c r="J143" s="97" t="n">
        <f aca="false">DATE(YEAR(H143)+1,MONTH(H143),DAY(H143))</f>
        <v>44197</v>
      </c>
      <c r="K143" s="98" t="n">
        <f aca="false">IF(H143&lt;=J143,VLOOKUP(DATEDIF(H143,I143,"m"),[2]Parameters!$L$2:$M$6,2,1),(DATEDIF(H143,I143,"m")+1)/12)</f>
        <v>1</v>
      </c>
      <c r="L143" s="102" t="n">
        <v>0.0243</v>
      </c>
      <c r="M143" s="102" t="n">
        <v>0.0162</v>
      </c>
      <c r="N143" s="99" t="n">
        <v>0</v>
      </c>
      <c r="O143" s="22" t="n">
        <f aca="false">(SUM(L143+M143+N143))*K143</f>
        <v>0.0405</v>
      </c>
      <c r="P143" s="21" t="s">
        <v>607</v>
      </c>
    </row>
    <row r="144" customFormat="false" ht="24.05" hidden="false" customHeight="false" outlineLevel="0" collapsed="false">
      <c r="A144" s="72" t="s">
        <v>520</v>
      </c>
      <c r="B144" s="73" t="s">
        <v>537</v>
      </c>
      <c r="C144" s="74" t="s">
        <v>519</v>
      </c>
      <c r="D144" s="76" t="n">
        <v>24</v>
      </c>
      <c r="E144" s="76" t="n">
        <v>0</v>
      </c>
      <c r="F144" s="76" t="n">
        <v>24</v>
      </c>
      <c r="G144" s="76" t="n">
        <v>0</v>
      </c>
      <c r="H144" s="96" t="n">
        <v>43831</v>
      </c>
      <c r="I144" s="96" t="n">
        <v>44196</v>
      </c>
      <c r="J144" s="97" t="n">
        <f aca="false">DATE(YEAR(H144)+1,MONTH(H144),DAY(H144))</f>
        <v>44197</v>
      </c>
      <c r="K144" s="98" t="n">
        <f aca="false">IF(H144&lt;=J144,VLOOKUP(DATEDIF(H144,I144,"m"),[2]Parameters!$L$2:$M$6,2,1),(DATEDIF(H144,I144,"m")+1)/12)</f>
        <v>1</v>
      </c>
      <c r="L144" s="102" t="n">
        <v>0.0306</v>
      </c>
      <c r="M144" s="102" t="n">
        <v>0.0204</v>
      </c>
      <c r="N144" s="99" t="n">
        <v>0</v>
      </c>
      <c r="O144" s="22" t="n">
        <f aca="false">(SUM(L144+M144+N144))*K144</f>
        <v>0.051</v>
      </c>
      <c r="P144" s="21" t="s">
        <v>607</v>
      </c>
    </row>
    <row r="145" customFormat="false" ht="24.05" hidden="false" customHeight="false" outlineLevel="0" collapsed="false">
      <c r="A145" s="72" t="s">
        <v>520</v>
      </c>
      <c r="B145" s="73" t="s">
        <v>537</v>
      </c>
      <c r="C145" s="74" t="s">
        <v>519</v>
      </c>
      <c r="D145" s="76" t="n">
        <v>25</v>
      </c>
      <c r="E145" s="76" t="n">
        <v>0</v>
      </c>
      <c r="F145" s="76" t="n">
        <v>25</v>
      </c>
      <c r="G145" s="76" t="n">
        <v>0</v>
      </c>
      <c r="H145" s="96" t="n">
        <v>43831</v>
      </c>
      <c r="I145" s="96" t="n">
        <v>44196</v>
      </c>
      <c r="J145" s="97" t="n">
        <f aca="false">DATE(YEAR(H145)+1,MONTH(H145),DAY(H145))</f>
        <v>44197</v>
      </c>
      <c r="K145" s="98" t="n">
        <f aca="false">IF(H145&lt;=J145,VLOOKUP(DATEDIF(H145,I145,"m"),[2]Parameters!$L$2:$M$6,2,1),(DATEDIF(H145,I145,"m")+1)/12)</f>
        <v>1</v>
      </c>
      <c r="L145" s="102" t="n">
        <v>0.0317</v>
      </c>
      <c r="M145" s="102" t="n">
        <v>0.0212</v>
      </c>
      <c r="N145" s="99" t="n">
        <v>0</v>
      </c>
      <c r="O145" s="22" t="n">
        <f aca="false">(SUM(L145+M145+N145))*K145</f>
        <v>0.0529</v>
      </c>
      <c r="P145" s="21" t="s">
        <v>607</v>
      </c>
    </row>
    <row r="146" customFormat="false" ht="24.05" hidden="false" customHeight="false" outlineLevel="0" collapsed="false">
      <c r="A146" s="72" t="s">
        <v>520</v>
      </c>
      <c r="B146" s="73" t="s">
        <v>537</v>
      </c>
      <c r="C146" s="74" t="s">
        <v>519</v>
      </c>
      <c r="D146" s="75" t="s">
        <v>677</v>
      </c>
      <c r="E146" s="76" t="n">
        <v>0</v>
      </c>
      <c r="F146" s="76" t="n">
        <v>45</v>
      </c>
      <c r="G146" s="76" t="n">
        <v>0</v>
      </c>
      <c r="H146" s="96" t="n">
        <v>43831</v>
      </c>
      <c r="I146" s="96" t="n">
        <v>44196</v>
      </c>
      <c r="J146" s="97" t="n">
        <f aca="false">DATE(YEAR(H146)+1,MONTH(H146),DAY(H146))</f>
        <v>44197</v>
      </c>
      <c r="K146" s="98" t="n">
        <f aca="false">IF(H146&lt;=J146,VLOOKUP(DATEDIF(H146,I146,"m"),[2]Parameters!$L$2:$M$6,2,1),(DATEDIF(H146,I146,"m")+1)/12)</f>
        <v>1</v>
      </c>
      <c r="L146" s="101" t="n">
        <f aca="false">L145+(0.15%*(F146-25))</f>
        <v>0.0617</v>
      </c>
      <c r="M146" s="101" t="n">
        <f aca="false">M145+(0.15%*(F145-25))</f>
        <v>0.0212</v>
      </c>
      <c r="N146" s="99" t="n">
        <v>0</v>
      </c>
      <c r="O146" s="22" t="n">
        <f aca="false">(SUM(L146+M146+N146))*K146</f>
        <v>0.0829</v>
      </c>
      <c r="P146" s="21" t="s">
        <v>607</v>
      </c>
    </row>
    <row r="147" customFormat="false" ht="13.8" hidden="false" customHeight="false" outlineLevel="0" collapsed="false">
      <c r="A147" s="86" t="s">
        <v>522</v>
      </c>
      <c r="B147" s="87" t="s">
        <v>541</v>
      </c>
      <c r="C147" s="88" t="s">
        <v>649</v>
      </c>
      <c r="D147" s="86" t="s">
        <v>649</v>
      </c>
      <c r="E147" s="86" t="s">
        <v>649</v>
      </c>
      <c r="F147" s="86" t="n">
        <v>10</v>
      </c>
      <c r="G147" s="86" t="n">
        <v>10</v>
      </c>
      <c r="H147" s="96" t="n">
        <v>43831</v>
      </c>
      <c r="I147" s="96" t="n">
        <v>44196</v>
      </c>
      <c r="J147" s="97" t="n">
        <f aca="false">DATE(YEAR(H147)+1,MONTH(H147),DAY(H147))</f>
        <v>44197</v>
      </c>
      <c r="K147" s="98" t="n">
        <f aca="false">IF(H147&lt;=J147,VLOOKUP(DATEDIF(H147,I147,"m"),[2]Parameters!$L$2:$M$6,2,1),(DATEDIF(H147,I147,"m")+1)/12)</f>
        <v>1</v>
      </c>
      <c r="L147" s="112" t="n">
        <v>0.0061</v>
      </c>
      <c r="M147" s="112" t="n">
        <v>0.0041</v>
      </c>
      <c r="N147" s="99" t="n">
        <v>0</v>
      </c>
      <c r="O147" s="22" t="n">
        <f aca="false">(SUM(L147+M147+N147))*K147</f>
        <v>0.0102</v>
      </c>
      <c r="P147" s="21" t="s">
        <v>607</v>
      </c>
    </row>
    <row r="150" customFormat="false" ht="13.8" hidden="false" customHeight="true" outlineLevel="0" collapsed="false">
      <c r="L150" s="113"/>
      <c r="M150" s="113"/>
    </row>
    <row r="152" customFormat="false" ht="12.8" hidden="false" customHeight="false" outlineLevel="0" collapsed="false">
      <c r="L152" s="22"/>
    </row>
    <row r="153" customFormat="false" ht="12.8" hidden="false" customHeight="false" outlineLevel="0" collapsed="false">
      <c r="L153" s="22"/>
    </row>
    <row r="154" customFormat="false" ht="12.8" hidden="false" customHeight="false" outlineLevel="0" collapsed="false">
      <c r="L154" s="22"/>
    </row>
  </sheetData>
  <mergeCells count="1">
    <mergeCell ref="L150:M150"/>
  </mergeCells>
  <dataValidations count="2">
    <dataValidation allowBlank="true" operator="equal" showDropDown="false" showErrorMessage="true" showInputMessage="false" sqref="P1" type="none">
      <formula1>0</formula1>
      <formula2>0</formula2>
    </dataValidation>
    <dataValidation allowBlank="true" operator="equal" showDropDown="false" showErrorMessage="true" showInputMessage="false" sqref="P2:P147" type="none">
      <formula1>Parameters!$U$2:$U$3</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Q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9.72265625" defaultRowHeight="13.8" zeroHeight="false" outlineLevelRow="0" outlineLevelCol="0"/>
  <cols>
    <col collapsed="false" customWidth="true" hidden="false" outlineLevel="0" max="1" min="1" style="0" width="39.16"/>
    <col collapsed="false" customWidth="true" hidden="false" outlineLevel="0" max="2" min="2" style="0" width="29.18"/>
    <col collapsed="false" customWidth="true" hidden="false" outlineLevel="0" max="3" min="3" style="0" width="47.17"/>
    <col collapsed="false" customWidth="true" hidden="false" outlineLevel="0" max="5" min="4" style="0" width="11.72"/>
    <col collapsed="false" customWidth="true" hidden="false" outlineLevel="0" max="15" min="6" style="0" width="10"/>
    <col collapsed="false" customWidth="true" hidden="false" outlineLevel="0" max="16" min="16" style="0" width="13.29"/>
    <col collapsed="false" customWidth="true" hidden="false" outlineLevel="0" max="30" min="17" style="0" width="10"/>
    <col collapsed="false" customWidth="true" hidden="false" outlineLevel="0" max="31" min="31" style="114" width="18.73"/>
    <col collapsed="false" customWidth="true" hidden="false" outlineLevel="0" max="32" min="32" style="0" width="30.7"/>
    <col collapsed="false" customWidth="true" hidden="false" outlineLevel="0" max="38" min="35" style="0" width="10"/>
    <col collapsed="false" customWidth="true" hidden="false" outlineLevel="0" max="40" min="39" style="0" width="11.72"/>
    <col collapsed="false" customWidth="true" hidden="false" outlineLevel="0" max="43" min="41" style="0" width="10"/>
  </cols>
  <sheetData>
    <row r="1" customFormat="false" ht="13.8" hidden="false" customHeight="false" outlineLevel="0" collapsed="false">
      <c r="C1" s="115" t="s">
        <v>703</v>
      </c>
    </row>
    <row r="2" customFormat="false" ht="16.5" hidden="false" customHeight="true" outlineLevel="0" collapsed="false">
      <c r="B2" s="104" t="s">
        <v>704</v>
      </c>
      <c r="C2" s="116" t="s">
        <v>705</v>
      </c>
      <c r="D2" s="116" t="s">
        <v>706</v>
      </c>
      <c r="E2" s="116"/>
      <c r="F2" s="116"/>
      <c r="G2" s="116"/>
      <c r="H2" s="116"/>
      <c r="I2" s="116"/>
      <c r="J2" s="116"/>
      <c r="K2" s="116"/>
      <c r="L2" s="116"/>
      <c r="M2" s="116"/>
      <c r="N2" s="116"/>
      <c r="O2" s="116"/>
      <c r="P2" s="50" t="s">
        <v>707</v>
      </c>
      <c r="Q2" s="116" t="s">
        <v>572</v>
      </c>
      <c r="R2" s="117" t="s">
        <v>573</v>
      </c>
      <c r="S2" s="117"/>
      <c r="T2" s="117"/>
      <c r="U2" s="117"/>
      <c r="V2" s="117"/>
      <c r="W2" s="117"/>
      <c r="X2" s="117" t="s">
        <v>575</v>
      </c>
      <c r="Y2" s="117"/>
      <c r="Z2" s="117"/>
      <c r="AA2" s="117"/>
      <c r="AB2" s="117"/>
      <c r="AC2" s="117"/>
      <c r="AD2" s="117" t="s">
        <v>708</v>
      </c>
      <c r="AE2" s="118" t="s">
        <v>709</v>
      </c>
      <c r="AF2" s="119" t="s">
        <v>710</v>
      </c>
      <c r="AG2" s="119"/>
      <c r="AH2" s="119"/>
      <c r="AI2" s="117" t="s">
        <v>581</v>
      </c>
      <c r="AJ2" s="117" t="s">
        <v>576</v>
      </c>
      <c r="AK2" s="117"/>
      <c r="AL2" s="117"/>
      <c r="AM2" s="117" t="s">
        <v>711</v>
      </c>
      <c r="AN2" s="117"/>
      <c r="AO2" s="117"/>
      <c r="AP2" s="117"/>
      <c r="AQ2" s="117"/>
    </row>
    <row r="3" customFormat="false" ht="13.8" hidden="false" customHeight="false" outlineLevel="0" collapsed="false">
      <c r="B3" s="104"/>
      <c r="C3" s="116"/>
      <c r="D3" s="116" t="s">
        <v>712</v>
      </c>
      <c r="E3" s="116"/>
      <c r="F3" s="116"/>
      <c r="G3" s="116"/>
      <c r="H3" s="116"/>
      <c r="I3" s="116"/>
      <c r="J3" s="116" t="s">
        <v>713</v>
      </c>
      <c r="K3" s="116"/>
      <c r="L3" s="116"/>
      <c r="M3" s="116"/>
      <c r="N3" s="116"/>
      <c r="O3" s="116"/>
      <c r="P3" s="50"/>
      <c r="Q3" s="116"/>
      <c r="R3" s="117"/>
      <c r="S3" s="117"/>
      <c r="T3" s="117"/>
      <c r="U3" s="117"/>
      <c r="V3" s="117"/>
      <c r="W3" s="117"/>
      <c r="X3" s="117"/>
      <c r="Y3" s="117"/>
      <c r="Z3" s="117"/>
      <c r="AA3" s="117"/>
      <c r="AB3" s="117"/>
      <c r="AC3" s="117"/>
      <c r="AD3" s="117"/>
      <c r="AE3" s="118"/>
      <c r="AF3" s="119"/>
      <c r="AG3" s="119"/>
      <c r="AH3" s="119"/>
      <c r="AI3" s="117"/>
      <c r="AJ3" s="117"/>
      <c r="AK3" s="117"/>
      <c r="AL3" s="117"/>
      <c r="AM3" s="117"/>
      <c r="AN3" s="117"/>
      <c r="AO3" s="117"/>
      <c r="AP3" s="117"/>
      <c r="AQ3" s="117"/>
    </row>
    <row r="4" customFormat="false" ht="13.8" hidden="false" customHeight="false" outlineLevel="0" collapsed="false">
      <c r="B4" s="104"/>
      <c r="C4" s="116"/>
      <c r="D4" s="116" t="s">
        <v>714</v>
      </c>
      <c r="E4" s="116"/>
      <c r="F4" s="116"/>
      <c r="G4" s="116"/>
      <c r="H4" s="116"/>
      <c r="I4" s="116"/>
      <c r="J4" s="116"/>
      <c r="K4" s="116"/>
      <c r="L4" s="116"/>
      <c r="M4" s="116"/>
      <c r="N4" s="116"/>
      <c r="O4" s="116"/>
      <c r="P4" s="50"/>
      <c r="Q4" s="116"/>
      <c r="R4" s="117"/>
      <c r="S4" s="117"/>
      <c r="T4" s="117"/>
      <c r="U4" s="117"/>
      <c r="V4" s="117"/>
      <c r="W4" s="117"/>
      <c r="X4" s="117"/>
      <c r="Y4" s="117"/>
      <c r="Z4" s="117"/>
      <c r="AA4" s="117"/>
      <c r="AB4" s="117"/>
      <c r="AC4" s="117"/>
      <c r="AD4" s="117"/>
      <c r="AE4" s="118"/>
      <c r="AF4" s="119"/>
      <c r="AG4" s="119"/>
      <c r="AH4" s="119"/>
      <c r="AI4" s="117"/>
      <c r="AJ4" s="117"/>
      <c r="AK4" s="117"/>
      <c r="AL4" s="117"/>
      <c r="AM4" s="117"/>
      <c r="AN4" s="117"/>
      <c r="AO4" s="117"/>
      <c r="AP4" s="117"/>
      <c r="AQ4" s="117"/>
    </row>
    <row r="5" customFormat="false" ht="105" hidden="false" customHeight="true" outlineLevel="0" collapsed="false">
      <c r="B5" s="104"/>
      <c r="C5" s="116"/>
      <c r="D5" s="120" t="s">
        <v>600</v>
      </c>
      <c r="E5" s="120" t="s">
        <v>600</v>
      </c>
      <c r="F5" s="120" t="s">
        <v>608</v>
      </c>
      <c r="G5" s="120" t="s">
        <v>609</v>
      </c>
      <c r="H5" s="120" t="s">
        <v>610</v>
      </c>
      <c r="I5" s="120" t="s">
        <v>610</v>
      </c>
      <c r="J5" s="120" t="s">
        <v>600</v>
      </c>
      <c r="K5" s="120" t="s">
        <v>600</v>
      </c>
      <c r="L5" s="120" t="s">
        <v>608</v>
      </c>
      <c r="M5" s="120" t="s">
        <v>609</v>
      </c>
      <c r="N5" s="120" t="s">
        <v>610</v>
      </c>
      <c r="O5" s="120" t="s">
        <v>610</v>
      </c>
      <c r="P5" s="50"/>
      <c r="Q5" s="116"/>
      <c r="R5" s="120" t="s">
        <v>600</v>
      </c>
      <c r="S5" s="120" t="s">
        <v>600</v>
      </c>
      <c r="T5" s="120" t="s">
        <v>608</v>
      </c>
      <c r="U5" s="120" t="s">
        <v>609</v>
      </c>
      <c r="V5" s="120" t="s">
        <v>715</v>
      </c>
      <c r="W5" s="120" t="s">
        <v>611</v>
      </c>
      <c r="X5" s="120" t="s">
        <v>600</v>
      </c>
      <c r="Y5" s="120" t="s">
        <v>600</v>
      </c>
      <c r="Z5" s="120" t="s">
        <v>608</v>
      </c>
      <c r="AA5" s="120" t="s">
        <v>716</v>
      </c>
      <c r="AB5" s="120" t="s">
        <v>716</v>
      </c>
      <c r="AC5" s="120" t="s">
        <v>716</v>
      </c>
      <c r="AD5" s="117"/>
      <c r="AE5" s="118"/>
      <c r="AF5" s="50" t="s">
        <v>717</v>
      </c>
      <c r="AG5" s="50"/>
      <c r="AH5" s="121" t="s">
        <v>718</v>
      </c>
      <c r="AI5" s="117"/>
      <c r="AJ5" s="120"/>
      <c r="AK5" s="120"/>
      <c r="AL5" s="120"/>
      <c r="AM5" s="120" t="s">
        <v>600</v>
      </c>
      <c r="AN5" s="120" t="s">
        <v>600</v>
      </c>
      <c r="AO5" s="120" t="s">
        <v>608</v>
      </c>
      <c r="AP5" s="120" t="s">
        <v>609</v>
      </c>
      <c r="AQ5" s="120" t="s">
        <v>610</v>
      </c>
    </row>
    <row r="6" customFormat="false" ht="78.75" hidden="false" customHeight="true" outlineLevel="0" collapsed="false">
      <c r="B6" s="104"/>
      <c r="C6" s="116"/>
      <c r="D6" s="120" t="s">
        <v>719</v>
      </c>
      <c r="E6" s="120" t="s">
        <v>720</v>
      </c>
      <c r="F6" s="120" t="s">
        <v>721</v>
      </c>
      <c r="G6" s="120" t="s">
        <v>722</v>
      </c>
      <c r="H6" s="120" t="s">
        <v>723</v>
      </c>
      <c r="I6" s="120" t="s">
        <v>724</v>
      </c>
      <c r="J6" s="120" t="s">
        <v>719</v>
      </c>
      <c r="K6" s="120" t="s">
        <v>720</v>
      </c>
      <c r="L6" s="120" t="s">
        <v>721</v>
      </c>
      <c r="M6" s="120" t="s">
        <v>722</v>
      </c>
      <c r="N6" s="120" t="s">
        <v>723</v>
      </c>
      <c r="O6" s="120" t="s">
        <v>724</v>
      </c>
      <c r="P6" s="50"/>
      <c r="Q6" s="122"/>
      <c r="R6" s="120" t="s">
        <v>719</v>
      </c>
      <c r="S6" s="120" t="s">
        <v>720</v>
      </c>
      <c r="T6" s="120" t="s">
        <v>721</v>
      </c>
      <c r="U6" s="120" t="s">
        <v>722</v>
      </c>
      <c r="V6" s="120" t="s">
        <v>725</v>
      </c>
      <c r="W6" s="120" t="s">
        <v>724</v>
      </c>
      <c r="X6" s="120" t="s">
        <v>719</v>
      </c>
      <c r="Y6" s="120" t="s">
        <v>720</v>
      </c>
      <c r="Z6" s="120" t="s">
        <v>721</v>
      </c>
      <c r="AA6" s="120" t="s">
        <v>726</v>
      </c>
      <c r="AB6" s="120" t="s">
        <v>726</v>
      </c>
      <c r="AC6" s="120" t="s">
        <v>724</v>
      </c>
      <c r="AD6" s="120"/>
      <c r="AE6" s="123"/>
      <c r="AF6" s="104" t="s">
        <v>727</v>
      </c>
      <c r="AG6" s="124" t="s">
        <v>728</v>
      </c>
      <c r="AH6" s="124"/>
      <c r="AI6" s="121"/>
      <c r="AJ6" s="120" t="s">
        <v>729</v>
      </c>
      <c r="AK6" s="120" t="s">
        <v>730</v>
      </c>
      <c r="AL6" s="120" t="s">
        <v>731</v>
      </c>
      <c r="AM6" s="120" t="s">
        <v>719</v>
      </c>
      <c r="AN6" s="120" t="s">
        <v>720</v>
      </c>
      <c r="AO6" s="120" t="s">
        <v>721</v>
      </c>
      <c r="AP6" s="120" t="s">
        <v>722</v>
      </c>
      <c r="AQ6" s="120" t="s">
        <v>723</v>
      </c>
    </row>
    <row r="7" customFormat="false" ht="13.8" hidden="false" customHeight="false" outlineLevel="0" collapsed="false">
      <c r="B7" s="125"/>
      <c r="C7" s="126"/>
      <c r="D7" s="127" t="s">
        <v>732</v>
      </c>
      <c r="E7" s="127" t="s">
        <v>733</v>
      </c>
      <c r="F7" s="127" t="s">
        <v>734</v>
      </c>
      <c r="G7" s="127" t="s">
        <v>735</v>
      </c>
      <c r="H7" s="127" t="s">
        <v>736</v>
      </c>
      <c r="I7" s="127" t="s">
        <v>737</v>
      </c>
      <c r="J7" s="127" t="s">
        <v>732</v>
      </c>
      <c r="K7" s="127" t="s">
        <v>733</v>
      </c>
      <c r="L7" s="127" t="s">
        <v>734</v>
      </c>
      <c r="M7" s="127" t="s">
        <v>735</v>
      </c>
      <c r="N7" s="127" t="s">
        <v>736</v>
      </c>
      <c r="O7" s="127" t="s">
        <v>737</v>
      </c>
      <c r="P7" s="50"/>
      <c r="Q7" s="122"/>
      <c r="R7" s="127" t="s">
        <v>732</v>
      </c>
      <c r="S7" s="127" t="s">
        <v>733</v>
      </c>
      <c r="T7" s="127" t="s">
        <v>734</v>
      </c>
      <c r="U7" s="127" t="s">
        <v>735</v>
      </c>
      <c r="V7" s="127" t="s">
        <v>736</v>
      </c>
      <c r="W7" s="120" t="s">
        <v>737</v>
      </c>
      <c r="X7" s="127" t="s">
        <v>732</v>
      </c>
      <c r="Y7" s="127" t="s">
        <v>733</v>
      </c>
      <c r="Z7" s="127" t="s">
        <v>734</v>
      </c>
      <c r="AA7" s="127" t="s">
        <v>735</v>
      </c>
      <c r="AB7" s="127" t="s">
        <v>736</v>
      </c>
      <c r="AC7" s="127" t="s">
        <v>737</v>
      </c>
      <c r="AD7" s="120"/>
      <c r="AE7" s="123"/>
      <c r="AF7" s="128"/>
      <c r="AG7" s="121"/>
      <c r="AH7" s="121"/>
      <c r="AI7" s="121"/>
      <c r="AJ7" s="95" t="s">
        <v>738</v>
      </c>
      <c r="AK7" s="95" t="s">
        <v>739</v>
      </c>
      <c r="AL7" s="95" t="s">
        <v>740</v>
      </c>
      <c r="AM7" s="127" t="s">
        <v>732</v>
      </c>
      <c r="AN7" s="127" t="s">
        <v>733</v>
      </c>
      <c r="AO7" s="127" t="s">
        <v>734</v>
      </c>
      <c r="AP7" s="127" t="s">
        <v>735</v>
      </c>
      <c r="AQ7" s="127" t="s">
        <v>736</v>
      </c>
    </row>
    <row r="8" customFormat="false" ht="15" hidden="false" customHeight="true" outlineLevel="0" collapsed="false">
      <c r="A8" s="0" t="str">
        <f aca="false">B8&amp;" "&amp;C8</f>
        <v>Xe chở hàng Rơ mooc thông thường</v>
      </c>
      <c r="B8" s="129" t="s">
        <v>524</v>
      </c>
      <c r="C8" s="130" t="s">
        <v>550</v>
      </c>
      <c r="D8" s="131" t="n">
        <v>0.011</v>
      </c>
      <c r="E8" s="131" t="n">
        <v>0.011</v>
      </c>
      <c r="F8" s="131" t="n">
        <v>0.012</v>
      </c>
      <c r="G8" s="131" t="n">
        <v>0.014</v>
      </c>
      <c r="H8" s="131" t="n">
        <v>0.018</v>
      </c>
      <c r="I8" s="131" t="n">
        <v>0.018</v>
      </c>
      <c r="J8" s="131" t="n">
        <v>0.011</v>
      </c>
      <c r="K8" s="131" t="n">
        <v>0.011</v>
      </c>
      <c r="L8" s="131" t="n">
        <v>0.012</v>
      </c>
      <c r="M8" s="131" t="n">
        <v>0.014</v>
      </c>
      <c r="N8" s="132" t="n">
        <v>0.018</v>
      </c>
      <c r="O8" s="132" t="n">
        <v>0.018</v>
      </c>
      <c r="P8" s="133" t="n">
        <v>500000</v>
      </c>
      <c r="Q8" s="132" t="n">
        <v>0.0005</v>
      </c>
      <c r="R8" s="131" t="n">
        <v>0</v>
      </c>
      <c r="S8" s="131" t="n">
        <v>0</v>
      </c>
      <c r="T8" s="134" t="n">
        <v>0.001</v>
      </c>
      <c r="U8" s="134" t="n">
        <v>0.0015</v>
      </c>
      <c r="V8" s="134" t="n">
        <v>0.002</v>
      </c>
      <c r="W8" s="135" t="n">
        <f aca="false">V8+0.1%</f>
        <v>0.003</v>
      </c>
      <c r="X8" s="134" t="n">
        <v>0.001</v>
      </c>
      <c r="Y8" s="134" t="n">
        <v>0.001</v>
      </c>
      <c r="Z8" s="134" t="n">
        <v>0.002</v>
      </c>
      <c r="AA8" s="135" t="n">
        <f aca="false">Z8+0.1%</f>
        <v>0.003</v>
      </c>
      <c r="AB8" s="135" t="n">
        <f aca="false">AA8+0.1%</f>
        <v>0.004</v>
      </c>
      <c r="AC8" s="135" t="n">
        <f aca="false">AA8+0.1%</f>
        <v>0.004</v>
      </c>
      <c r="AD8" s="134" t="n">
        <v>0</v>
      </c>
      <c r="AE8" s="135" t="n">
        <v>0.0025</v>
      </c>
      <c r="AF8" s="134" t="n">
        <v>0.0005</v>
      </c>
      <c r="AG8" s="134" t="n">
        <v>0.0005</v>
      </c>
      <c r="AH8" s="135" t="n">
        <f aca="false">AG8+0.1%</f>
        <v>0.0015</v>
      </c>
      <c r="AI8" s="134" t="n">
        <v>0.003</v>
      </c>
      <c r="AJ8" s="136" t="n">
        <v>0.05</v>
      </c>
      <c r="AK8" s="136" t="n">
        <v>0.05</v>
      </c>
      <c r="AL8" s="136" t="n">
        <v>0.05</v>
      </c>
      <c r="AM8" s="137" t="n">
        <v>0.0066</v>
      </c>
      <c r="AN8" s="137" t="n">
        <v>0.0066</v>
      </c>
      <c r="AO8" s="137" t="n">
        <v>0.0077</v>
      </c>
      <c r="AP8" s="137" t="n">
        <v>0.0088</v>
      </c>
      <c r="AQ8" s="137" t="n">
        <v>0.011</v>
      </c>
    </row>
    <row r="9" customFormat="false" ht="13.8" hidden="false" customHeight="false" outlineLevel="0" collapsed="false">
      <c r="A9" s="0" t="str">
        <f aca="false">B9&amp;" "&amp;C9</f>
        <v>Xe chở hàng Rơ mooc tự đổ</v>
      </c>
      <c r="B9" s="129" t="s">
        <v>524</v>
      </c>
      <c r="C9" s="130" t="s">
        <v>552</v>
      </c>
      <c r="D9" s="131" t="n">
        <v>0.025</v>
      </c>
      <c r="E9" s="131" t="n">
        <v>0.025</v>
      </c>
      <c r="F9" s="131" t="n">
        <v>0.028</v>
      </c>
      <c r="G9" s="131" t="n">
        <v>0.0375</v>
      </c>
      <c r="H9" s="131" t="n">
        <v>0.042</v>
      </c>
      <c r="I9" s="131" t="n">
        <v>0.042</v>
      </c>
      <c r="J9" s="131" t="n">
        <v>0.024</v>
      </c>
      <c r="K9" s="131" t="n">
        <v>0.024</v>
      </c>
      <c r="L9" s="131" t="n">
        <v>0.027</v>
      </c>
      <c r="M9" s="131" t="n">
        <v>0.029</v>
      </c>
      <c r="N9" s="132" t="n">
        <v>0.036</v>
      </c>
      <c r="O9" s="132" t="n">
        <v>0.036</v>
      </c>
      <c r="P9" s="133" t="n">
        <v>1000000</v>
      </c>
      <c r="Q9" s="132" t="n">
        <v>0.0005</v>
      </c>
      <c r="R9" s="131" t="n">
        <v>0</v>
      </c>
      <c r="S9" s="131" t="n">
        <v>0</v>
      </c>
      <c r="T9" s="134" t="n">
        <v>0.002</v>
      </c>
      <c r="U9" s="134" t="n">
        <v>0.003</v>
      </c>
      <c r="V9" s="135" t="n">
        <f aca="false">U9+0.1%</f>
        <v>0.004</v>
      </c>
      <c r="W9" s="135" t="n">
        <f aca="false">V9+0.1%</f>
        <v>0.005</v>
      </c>
      <c r="X9" s="134" t="n">
        <v>0.001</v>
      </c>
      <c r="Y9" s="134" t="n">
        <v>0.001</v>
      </c>
      <c r="Z9" s="134" t="n">
        <v>0.002</v>
      </c>
      <c r="AA9" s="135" t="n">
        <f aca="false">Z9+0.1%</f>
        <v>0.003</v>
      </c>
      <c r="AB9" s="135" t="n">
        <f aca="false">AA9+0.1%</f>
        <v>0.004</v>
      </c>
      <c r="AC9" s="135" t="n">
        <f aca="false">AA9+0.1%</f>
        <v>0.004</v>
      </c>
      <c r="AD9" s="134" t="n">
        <v>0</v>
      </c>
      <c r="AE9" s="135" t="n">
        <v>0.0025</v>
      </c>
      <c r="AF9" s="134" t="n">
        <v>0.0005</v>
      </c>
      <c r="AG9" s="134" t="n">
        <v>0.0005</v>
      </c>
      <c r="AH9" s="135" t="n">
        <f aca="false">AG9+0.1%</f>
        <v>0.0015</v>
      </c>
      <c r="AI9" s="134" t="n">
        <v>0.003</v>
      </c>
      <c r="AJ9" s="136" t="n">
        <v>0.05</v>
      </c>
      <c r="AK9" s="136" t="n">
        <v>0.05</v>
      </c>
      <c r="AL9" s="136" t="n">
        <v>0.05</v>
      </c>
      <c r="AM9" s="137" t="n">
        <v>0.0066</v>
      </c>
      <c r="AN9" s="137" t="n">
        <v>0.0066</v>
      </c>
      <c r="AO9" s="137" t="n">
        <v>0.0077</v>
      </c>
      <c r="AP9" s="137" t="n">
        <v>0.0088</v>
      </c>
      <c r="AQ9" s="137" t="n">
        <v>0.011</v>
      </c>
    </row>
    <row r="10" customFormat="false" ht="13.8" hidden="false" customHeight="false" outlineLevel="0" collapsed="false">
      <c r="A10" s="0" t="str">
        <f aca="false">B10&amp;" "&amp;C10</f>
        <v>Xe chở hàng Xe tải</v>
      </c>
      <c r="B10" s="129" t="s">
        <v>524</v>
      </c>
      <c r="C10" s="130" t="s">
        <v>556</v>
      </c>
      <c r="D10" s="131" t="n">
        <v>0.0175</v>
      </c>
      <c r="E10" s="131" t="n">
        <v>0.0185</v>
      </c>
      <c r="F10" s="131" t="n">
        <v>0.02</v>
      </c>
      <c r="G10" s="131" t="n">
        <v>0.03</v>
      </c>
      <c r="H10" s="131" t="n">
        <v>0.033</v>
      </c>
      <c r="I10" s="131" t="n">
        <v>0.033</v>
      </c>
      <c r="J10" s="131" t="n">
        <v>0.0175</v>
      </c>
      <c r="K10" s="131" t="n">
        <v>0.0175</v>
      </c>
      <c r="L10" s="131" t="n">
        <v>0.019</v>
      </c>
      <c r="M10" s="131" t="n">
        <v>0.021</v>
      </c>
      <c r="N10" s="132" t="n">
        <v>0.025</v>
      </c>
      <c r="O10" s="132" t="n">
        <v>0.025</v>
      </c>
      <c r="P10" s="133" t="n">
        <v>500000</v>
      </c>
      <c r="Q10" s="132" t="n">
        <v>0.0005</v>
      </c>
      <c r="R10" s="131" t="n">
        <v>0</v>
      </c>
      <c r="S10" s="131" t="n">
        <v>0</v>
      </c>
      <c r="T10" s="134" t="n">
        <v>0.0015</v>
      </c>
      <c r="U10" s="134" t="n">
        <v>0.0025</v>
      </c>
      <c r="V10" s="134" t="n">
        <v>0.0035</v>
      </c>
      <c r="W10" s="135" t="n">
        <f aca="false">V10+0.1%</f>
        <v>0.0045</v>
      </c>
      <c r="X10" s="134" t="n">
        <v>0.001</v>
      </c>
      <c r="Y10" s="134" t="n">
        <v>0.001</v>
      </c>
      <c r="Z10" s="134" t="n">
        <v>0.0015</v>
      </c>
      <c r="AA10" s="135" t="n">
        <f aca="false">Z10+0.1%</f>
        <v>0.0025</v>
      </c>
      <c r="AB10" s="135" t="n">
        <f aca="false">AA10+0.1%</f>
        <v>0.0035</v>
      </c>
      <c r="AC10" s="135" t="n">
        <f aca="false">AA10+0.1%</f>
        <v>0.0035</v>
      </c>
      <c r="AD10" s="134" t="n">
        <v>0</v>
      </c>
      <c r="AE10" s="135" t="n">
        <v>0.0025</v>
      </c>
      <c r="AF10" s="134" t="n">
        <v>0.0005</v>
      </c>
      <c r="AG10" s="134" t="n">
        <v>0.0005</v>
      </c>
      <c r="AH10" s="135" t="n">
        <f aca="false">AG10+0.1%</f>
        <v>0.0015</v>
      </c>
      <c r="AI10" s="134" t="n">
        <v>0.003</v>
      </c>
      <c r="AJ10" s="136" t="n">
        <v>0.05</v>
      </c>
      <c r="AK10" s="136" t="n">
        <v>0.05</v>
      </c>
      <c r="AL10" s="136" t="n">
        <v>0.05</v>
      </c>
      <c r="AM10" s="137" t="n">
        <v>0.0121</v>
      </c>
      <c r="AN10" s="137" t="n">
        <v>0.0121</v>
      </c>
      <c r="AO10" s="137" t="n">
        <v>0.0132</v>
      </c>
      <c r="AP10" s="137" t="n">
        <v>0.0143</v>
      </c>
      <c r="AQ10" s="137" t="n">
        <v>0.154</v>
      </c>
    </row>
    <row r="11" customFormat="false" ht="13.8" hidden="false" customHeight="false" outlineLevel="0" collapsed="false">
      <c r="A11" s="0" t="str">
        <f aca="false">B11&amp;" "&amp;C11</f>
        <v>Xe chở hàng Xe chở tiền</v>
      </c>
      <c r="B11" s="129" t="s">
        <v>524</v>
      </c>
      <c r="C11" s="130" t="s">
        <v>547</v>
      </c>
      <c r="D11" s="131" t="n">
        <v>0.0185</v>
      </c>
      <c r="E11" s="131" t="n">
        <v>0.0185</v>
      </c>
      <c r="F11" s="131" t="n">
        <v>0.02</v>
      </c>
      <c r="G11" s="131" t="n">
        <v>0.03</v>
      </c>
      <c r="H11" s="131" t="n">
        <v>0.033</v>
      </c>
      <c r="I11" s="131" t="n">
        <v>0.033</v>
      </c>
      <c r="J11" s="131" t="n">
        <v>0.0175</v>
      </c>
      <c r="K11" s="131" t="n">
        <v>0.0175</v>
      </c>
      <c r="L11" s="131" t="n">
        <v>0.019</v>
      </c>
      <c r="M11" s="131" t="n">
        <v>0.021</v>
      </c>
      <c r="N11" s="132" t="n">
        <v>0.025</v>
      </c>
      <c r="O11" s="132" t="n">
        <v>0.025</v>
      </c>
      <c r="P11" s="133" t="n">
        <v>500000</v>
      </c>
      <c r="Q11" s="132" t="n">
        <v>0.0005</v>
      </c>
      <c r="R11" s="131" t="n">
        <v>0</v>
      </c>
      <c r="S11" s="131" t="n">
        <v>0</v>
      </c>
      <c r="T11" s="134" t="n">
        <v>0.0015</v>
      </c>
      <c r="U11" s="134" t="n">
        <v>0.0025</v>
      </c>
      <c r="V11" s="134" t="n">
        <v>0.0035</v>
      </c>
      <c r="W11" s="135" t="n">
        <f aca="false">V11+0.1%</f>
        <v>0.0045</v>
      </c>
      <c r="X11" s="134" t="n">
        <v>0.001</v>
      </c>
      <c r="Y11" s="134" t="n">
        <v>0.001</v>
      </c>
      <c r="Z11" s="134" t="n">
        <v>0.0015</v>
      </c>
      <c r="AA11" s="135" t="n">
        <f aca="false">Z11+0.1%</f>
        <v>0.0025</v>
      </c>
      <c r="AB11" s="135" t="n">
        <f aca="false">AA11+0.1%</f>
        <v>0.0035</v>
      </c>
      <c r="AC11" s="135" t="n">
        <f aca="false">AA11+0.1%</f>
        <v>0.0035</v>
      </c>
      <c r="AD11" s="134" t="n">
        <v>0</v>
      </c>
      <c r="AE11" s="135" t="n">
        <v>0.0025</v>
      </c>
      <c r="AF11" s="134" t="n">
        <v>0.0005</v>
      </c>
      <c r="AG11" s="134" t="n">
        <v>0.0005</v>
      </c>
      <c r="AH11" s="135" t="n">
        <f aca="false">AG11+0.1%</f>
        <v>0.0015</v>
      </c>
      <c r="AI11" s="134" t="n">
        <v>0.003</v>
      </c>
      <c r="AJ11" s="136" t="n">
        <v>0.05</v>
      </c>
      <c r="AK11" s="136" t="n">
        <v>0.05</v>
      </c>
      <c r="AL11" s="136" t="n">
        <v>0.05</v>
      </c>
      <c r="AM11" s="137" t="n">
        <v>0.0121</v>
      </c>
      <c r="AN11" s="137" t="n">
        <v>0.0121</v>
      </c>
      <c r="AO11" s="137" t="n">
        <v>0.0132</v>
      </c>
      <c r="AP11" s="137" t="n">
        <v>0.0143</v>
      </c>
      <c r="AQ11" s="137" t="n">
        <v>0.154</v>
      </c>
    </row>
    <row r="12" customFormat="false" ht="13.8" hidden="false" customHeight="false" outlineLevel="0" collapsed="false">
      <c r="A12" s="0" t="str">
        <f aca="false">B12&amp;" "&amp;C12</f>
        <v>Xe chở hàng Xe cứu thương</v>
      </c>
      <c r="B12" s="129" t="s">
        <v>524</v>
      </c>
      <c r="C12" s="130" t="s">
        <v>548</v>
      </c>
      <c r="D12" s="131" t="n">
        <v>0.0185</v>
      </c>
      <c r="E12" s="131" t="n">
        <v>0.0185</v>
      </c>
      <c r="F12" s="131" t="n">
        <v>0.02</v>
      </c>
      <c r="G12" s="131" t="n">
        <v>0.03</v>
      </c>
      <c r="H12" s="131" t="n">
        <v>0.033</v>
      </c>
      <c r="I12" s="131" t="n">
        <v>0.033</v>
      </c>
      <c r="J12" s="131" t="n">
        <v>0.0175</v>
      </c>
      <c r="K12" s="131" t="n">
        <v>0.0175</v>
      </c>
      <c r="L12" s="131" t="n">
        <v>0.019</v>
      </c>
      <c r="M12" s="131" t="n">
        <v>0.021</v>
      </c>
      <c r="N12" s="132" t="n">
        <v>0.025</v>
      </c>
      <c r="O12" s="132" t="n">
        <v>0.025</v>
      </c>
      <c r="P12" s="133" t="n">
        <v>500000</v>
      </c>
      <c r="Q12" s="132" t="n">
        <v>0.0005</v>
      </c>
      <c r="R12" s="131" t="n">
        <v>0</v>
      </c>
      <c r="S12" s="131" t="n">
        <v>0</v>
      </c>
      <c r="T12" s="134" t="n">
        <v>0.0015</v>
      </c>
      <c r="U12" s="134" t="n">
        <v>0.0025</v>
      </c>
      <c r="V12" s="134" t="n">
        <v>0.0035</v>
      </c>
      <c r="W12" s="135" t="n">
        <f aca="false">V12+0.1%</f>
        <v>0.0045</v>
      </c>
      <c r="X12" s="134" t="n">
        <v>0.001</v>
      </c>
      <c r="Y12" s="134" t="n">
        <v>0.001</v>
      </c>
      <c r="Z12" s="134" t="n">
        <v>0.0015</v>
      </c>
      <c r="AA12" s="135" t="n">
        <f aca="false">Z12+0.1%</f>
        <v>0.0025</v>
      </c>
      <c r="AB12" s="135" t="n">
        <f aca="false">AA12+0.1%</f>
        <v>0.0035</v>
      </c>
      <c r="AC12" s="135" t="n">
        <f aca="false">AA12+0.1%</f>
        <v>0.0035</v>
      </c>
      <c r="AD12" s="134" t="n">
        <v>0</v>
      </c>
      <c r="AE12" s="135" t="n">
        <v>0.0025</v>
      </c>
      <c r="AF12" s="134" t="n">
        <v>0.0005</v>
      </c>
      <c r="AG12" s="134" t="n">
        <v>0.0005</v>
      </c>
      <c r="AH12" s="135" t="n">
        <f aca="false">AG12+0.1%</f>
        <v>0.0015</v>
      </c>
      <c r="AI12" s="134" t="n">
        <v>0.003</v>
      </c>
      <c r="AJ12" s="136" t="n">
        <v>0.05</v>
      </c>
      <c r="AK12" s="136" t="n">
        <v>0.05</v>
      </c>
      <c r="AL12" s="136" t="n">
        <v>0.05</v>
      </c>
      <c r="AM12" s="137" t="n">
        <v>0.0121</v>
      </c>
      <c r="AN12" s="137" t="n">
        <v>0.0121</v>
      </c>
      <c r="AO12" s="137" t="n">
        <v>0.0132</v>
      </c>
      <c r="AP12" s="137" t="n">
        <v>0.0143</v>
      </c>
      <c r="AQ12" s="137" t="n">
        <v>0.154</v>
      </c>
    </row>
    <row r="13" customFormat="false" ht="13.8" hidden="false" customHeight="false" outlineLevel="0" collapsed="false">
      <c r="A13" s="0" t="str">
        <f aca="false">B13&amp;" "&amp;C13</f>
        <v>Xe chở hàng Xe chuyên dùng còn lại</v>
      </c>
      <c r="B13" s="129" t="s">
        <v>524</v>
      </c>
      <c r="C13" s="130" t="s">
        <v>553</v>
      </c>
      <c r="D13" s="131" t="n">
        <v>0.0185</v>
      </c>
      <c r="E13" s="131" t="n">
        <v>0.0185</v>
      </c>
      <c r="F13" s="131" t="n">
        <v>0.02</v>
      </c>
      <c r="G13" s="131" t="n">
        <v>0.03</v>
      </c>
      <c r="H13" s="131" t="n">
        <v>0.033</v>
      </c>
      <c r="I13" s="131" t="n">
        <v>0.033</v>
      </c>
      <c r="J13" s="131" t="n">
        <v>0.0175</v>
      </c>
      <c r="K13" s="131" t="n">
        <v>0.0175</v>
      </c>
      <c r="L13" s="131" t="n">
        <v>0.019</v>
      </c>
      <c r="M13" s="131" t="n">
        <v>0.021</v>
      </c>
      <c r="N13" s="132" t="n">
        <v>0.025</v>
      </c>
      <c r="O13" s="132" t="n">
        <v>0.025</v>
      </c>
      <c r="P13" s="133" t="n">
        <v>500000</v>
      </c>
      <c r="Q13" s="132" t="n">
        <v>0.0005</v>
      </c>
      <c r="R13" s="131" t="n">
        <v>0</v>
      </c>
      <c r="S13" s="131" t="n">
        <v>0</v>
      </c>
      <c r="T13" s="134" t="n">
        <v>0.0015</v>
      </c>
      <c r="U13" s="134" t="n">
        <v>0.0025</v>
      </c>
      <c r="V13" s="134" t="n">
        <v>0.0035</v>
      </c>
      <c r="W13" s="135" t="n">
        <f aca="false">V13+0.1%</f>
        <v>0.0045</v>
      </c>
      <c r="X13" s="134" t="n">
        <v>0.001</v>
      </c>
      <c r="Y13" s="134" t="n">
        <v>0.001</v>
      </c>
      <c r="Z13" s="134" t="n">
        <v>0.0015</v>
      </c>
      <c r="AA13" s="135" t="n">
        <f aca="false">Z13+0.1%</f>
        <v>0.0025</v>
      </c>
      <c r="AB13" s="135" t="n">
        <f aca="false">AA13+0.1%</f>
        <v>0.0035</v>
      </c>
      <c r="AC13" s="135" t="n">
        <f aca="false">AA13+0.1%</f>
        <v>0.0035</v>
      </c>
      <c r="AD13" s="134" t="n">
        <v>0</v>
      </c>
      <c r="AE13" s="135" t="n">
        <v>0.0025</v>
      </c>
      <c r="AF13" s="134" t="n">
        <v>0.0005</v>
      </c>
      <c r="AG13" s="134" t="n">
        <v>0.0005</v>
      </c>
      <c r="AH13" s="135" t="n">
        <f aca="false">AG13+0.1%</f>
        <v>0.0015</v>
      </c>
      <c r="AI13" s="134" t="n">
        <v>0.003</v>
      </c>
      <c r="AJ13" s="136" t="n">
        <v>0.05</v>
      </c>
      <c r="AK13" s="136" t="n">
        <v>0.05</v>
      </c>
      <c r="AL13" s="136" t="n">
        <v>0.05</v>
      </c>
      <c r="AM13" s="137" t="n">
        <v>0.0121</v>
      </c>
      <c r="AN13" s="137" t="n">
        <v>0.0121</v>
      </c>
      <c r="AO13" s="137" t="n">
        <v>0.0132</v>
      </c>
      <c r="AP13" s="137" t="n">
        <v>0.0143</v>
      </c>
      <c r="AQ13" s="137" t="n">
        <v>0.154</v>
      </c>
    </row>
    <row r="14" customFormat="false" ht="13.8" hidden="false" customHeight="false" outlineLevel="0" collapsed="false">
      <c r="A14" s="0" t="str">
        <f aca="false">B14&amp;" "&amp;C14</f>
        <v>Xe chở hàng Xe đông lạnh</v>
      </c>
      <c r="B14" s="129" t="s">
        <v>524</v>
      </c>
      <c r="C14" s="130" t="s">
        <v>555</v>
      </c>
      <c r="D14" s="131" t="n">
        <v>0.025</v>
      </c>
      <c r="E14" s="131" t="n">
        <v>0.025</v>
      </c>
      <c r="F14" s="131" t="n">
        <v>0.028</v>
      </c>
      <c r="G14" s="131" t="n">
        <v>0.0375</v>
      </c>
      <c r="H14" s="131" t="n">
        <v>0.042</v>
      </c>
      <c r="I14" s="131" t="n">
        <v>0.042</v>
      </c>
      <c r="J14" s="131" t="n">
        <v>0.024</v>
      </c>
      <c r="K14" s="131" t="n">
        <v>0.024</v>
      </c>
      <c r="L14" s="131" t="n">
        <v>0.027</v>
      </c>
      <c r="M14" s="131" t="n">
        <v>0.029</v>
      </c>
      <c r="N14" s="132" t="n">
        <v>0.036</v>
      </c>
      <c r="O14" s="132" t="n">
        <v>0.036</v>
      </c>
      <c r="P14" s="133" t="n">
        <v>1000000</v>
      </c>
      <c r="Q14" s="132" t="n">
        <v>0.0005</v>
      </c>
      <c r="R14" s="131" t="n">
        <v>0</v>
      </c>
      <c r="S14" s="131" t="n">
        <v>0</v>
      </c>
      <c r="T14" s="134" t="n">
        <v>0.002</v>
      </c>
      <c r="U14" s="134" t="n">
        <v>0.003</v>
      </c>
      <c r="V14" s="135" t="n">
        <f aca="false">U14+0.1%</f>
        <v>0.004</v>
      </c>
      <c r="W14" s="135" t="n">
        <f aca="false">V14+0.1%</f>
        <v>0.005</v>
      </c>
      <c r="X14" s="134" t="n">
        <v>0.001</v>
      </c>
      <c r="Y14" s="134" t="n">
        <v>0.001</v>
      </c>
      <c r="Z14" s="134" t="n">
        <v>0.002</v>
      </c>
      <c r="AA14" s="135" t="n">
        <f aca="false">Z14+0.1%</f>
        <v>0.003</v>
      </c>
      <c r="AB14" s="135" t="n">
        <f aca="false">AA14+0.1%</f>
        <v>0.004</v>
      </c>
      <c r="AC14" s="135" t="n">
        <f aca="false">AA14+0.1%</f>
        <v>0.004</v>
      </c>
      <c r="AD14" s="134" t="n">
        <v>0</v>
      </c>
      <c r="AE14" s="135" t="n">
        <v>0.0025</v>
      </c>
      <c r="AF14" s="134" t="n">
        <v>0.0005</v>
      </c>
      <c r="AG14" s="134" t="n">
        <v>0.0005</v>
      </c>
      <c r="AH14" s="135" t="n">
        <f aca="false">AG14+0.1%</f>
        <v>0.0015</v>
      </c>
      <c r="AI14" s="134" t="n">
        <v>0.003</v>
      </c>
      <c r="AJ14" s="136" t="n">
        <v>0.05</v>
      </c>
      <c r="AK14" s="136" t="n">
        <v>0.05</v>
      </c>
      <c r="AL14" s="136" t="n">
        <v>0.05</v>
      </c>
      <c r="AM14" s="137" t="n">
        <v>0.0165</v>
      </c>
      <c r="AN14" s="137" t="n">
        <v>0.0165</v>
      </c>
      <c r="AO14" s="137" t="n">
        <v>0.0176</v>
      </c>
      <c r="AP14" s="137" t="n">
        <v>0.0187</v>
      </c>
      <c r="AQ14" s="137" t="n">
        <v>0.0209</v>
      </c>
    </row>
    <row r="15" customFormat="false" ht="13.8" hidden="false" customHeight="false" outlineLevel="0" collapsed="false">
      <c r="A15" s="0" t="str">
        <f aca="false">B15&amp;" "&amp;C15</f>
        <v>Xe chở hàng Xe đầu kéo</v>
      </c>
      <c r="B15" s="129" t="s">
        <v>524</v>
      </c>
      <c r="C15" s="130" t="s">
        <v>554</v>
      </c>
      <c r="D15" s="131" t="n">
        <v>0.025</v>
      </c>
      <c r="E15" s="131" t="n">
        <v>0.025</v>
      </c>
      <c r="F15" s="131" t="n">
        <v>0.028</v>
      </c>
      <c r="G15" s="131" t="n">
        <v>0.0375</v>
      </c>
      <c r="H15" s="131" t="n">
        <v>0.042</v>
      </c>
      <c r="I15" s="131" t="n">
        <v>0.042</v>
      </c>
      <c r="J15" s="131" t="n">
        <v>0.024</v>
      </c>
      <c r="K15" s="131" t="n">
        <v>0.024</v>
      </c>
      <c r="L15" s="131" t="n">
        <v>0.027</v>
      </c>
      <c r="M15" s="131" t="n">
        <v>0.029</v>
      </c>
      <c r="N15" s="132" t="n">
        <v>0.036</v>
      </c>
      <c r="O15" s="132" t="n">
        <v>0.036</v>
      </c>
      <c r="P15" s="133" t="n">
        <v>1000000</v>
      </c>
      <c r="Q15" s="132" t="n">
        <v>0.0005</v>
      </c>
      <c r="R15" s="131" t="n">
        <v>0</v>
      </c>
      <c r="S15" s="131" t="n">
        <v>0</v>
      </c>
      <c r="T15" s="134" t="n">
        <v>0.002</v>
      </c>
      <c r="U15" s="134" t="n">
        <v>0.003</v>
      </c>
      <c r="V15" s="135" t="n">
        <f aca="false">U15+0.1%</f>
        <v>0.004</v>
      </c>
      <c r="W15" s="135" t="n">
        <f aca="false">V15+0.1%</f>
        <v>0.005</v>
      </c>
      <c r="X15" s="134" t="n">
        <v>0.001</v>
      </c>
      <c r="Y15" s="134" t="n">
        <v>0.001</v>
      </c>
      <c r="Z15" s="134" t="n">
        <v>0.002</v>
      </c>
      <c r="AA15" s="135" t="n">
        <f aca="false">Z15+0.1%</f>
        <v>0.003</v>
      </c>
      <c r="AB15" s="135" t="n">
        <f aca="false">AA15+0.1%</f>
        <v>0.004</v>
      </c>
      <c r="AC15" s="135" t="n">
        <f aca="false">AA15+0.1%</f>
        <v>0.004</v>
      </c>
      <c r="AD15" s="134" t="n">
        <v>0</v>
      </c>
      <c r="AE15" s="135" t="n">
        <v>0.0025</v>
      </c>
      <c r="AF15" s="134" t="n">
        <v>0.0005</v>
      </c>
      <c r="AG15" s="134" t="n">
        <v>0.0005</v>
      </c>
      <c r="AH15" s="135" t="n">
        <f aca="false">AG15+0.1%</f>
        <v>0.0015</v>
      </c>
      <c r="AI15" s="134" t="n">
        <v>0.003</v>
      </c>
      <c r="AJ15" s="136" t="n">
        <v>0.05</v>
      </c>
      <c r="AK15" s="136" t="n">
        <v>0.05</v>
      </c>
      <c r="AL15" s="136" t="n">
        <v>0.05</v>
      </c>
      <c r="AM15" s="137" t="n">
        <v>0.0165</v>
      </c>
      <c r="AN15" s="137" t="n">
        <v>0.0165</v>
      </c>
      <c r="AO15" s="137" t="n">
        <v>0.0176</v>
      </c>
      <c r="AP15" s="137" t="n">
        <v>0.0187</v>
      </c>
      <c r="AQ15" s="137" t="n">
        <v>0.0209</v>
      </c>
    </row>
    <row r="16" customFormat="false" ht="13.8" hidden="false" customHeight="false" outlineLevel="0" collapsed="false">
      <c r="A16" s="0" t="str">
        <f aca="false">B16&amp;" "&amp;C16</f>
        <v>Xe chở hàng Xe hoạt động trong vùng khai thác khoáng sản</v>
      </c>
      <c r="B16" s="129" t="s">
        <v>524</v>
      </c>
      <c r="C16" s="130" t="s">
        <v>531</v>
      </c>
      <c r="D16" s="131" t="n">
        <v>0.025</v>
      </c>
      <c r="E16" s="131" t="n">
        <v>0.025</v>
      </c>
      <c r="F16" s="131" t="n">
        <v>0.028</v>
      </c>
      <c r="G16" s="131" t="n">
        <v>0.045</v>
      </c>
      <c r="H16" s="131" t="n">
        <v>0.05</v>
      </c>
      <c r="I16" s="131" t="n">
        <v>0.05</v>
      </c>
      <c r="J16" s="131" t="n">
        <v>0.024</v>
      </c>
      <c r="K16" s="131" t="n">
        <v>0.024</v>
      </c>
      <c r="L16" s="131" t="n">
        <v>0.026</v>
      </c>
      <c r="M16" s="131" t="n">
        <v>0.028</v>
      </c>
      <c r="N16" s="132" t="n">
        <v>0.03</v>
      </c>
      <c r="O16" s="132" t="n">
        <v>0.03</v>
      </c>
      <c r="P16" s="133" t="n">
        <v>500000</v>
      </c>
      <c r="Q16" s="132" t="n">
        <v>0.0005</v>
      </c>
      <c r="R16" s="131" t="n">
        <v>0</v>
      </c>
      <c r="S16" s="131" t="n">
        <v>0</v>
      </c>
      <c r="T16" s="134" t="n">
        <v>0.0015</v>
      </c>
      <c r="U16" s="134" t="n">
        <v>0.0025</v>
      </c>
      <c r="V16" s="134" t="n">
        <v>0.0035</v>
      </c>
      <c r="W16" s="135" t="n">
        <f aca="false">V16+0.1%</f>
        <v>0.0045</v>
      </c>
      <c r="X16" s="134" t="n">
        <v>0.001</v>
      </c>
      <c r="Y16" s="134" t="n">
        <v>0.001</v>
      </c>
      <c r="Z16" s="134" t="n">
        <v>0.0015</v>
      </c>
      <c r="AA16" s="135" t="n">
        <f aca="false">Z16+0.1%</f>
        <v>0.0025</v>
      </c>
      <c r="AB16" s="135" t="n">
        <f aca="false">AA16+0.1%</f>
        <v>0.0035</v>
      </c>
      <c r="AC16" s="135" t="n">
        <f aca="false">AA16+0.1%</f>
        <v>0.0035</v>
      </c>
      <c r="AD16" s="134" t="n">
        <v>0</v>
      </c>
      <c r="AE16" s="135" t="n">
        <v>0.0025</v>
      </c>
      <c r="AF16" s="134" t="n">
        <v>0.0005</v>
      </c>
      <c r="AG16" s="134" t="n">
        <v>0.0005</v>
      </c>
      <c r="AH16" s="135" t="n">
        <f aca="false">AG16+0.1%</f>
        <v>0.0015</v>
      </c>
      <c r="AI16" s="134" t="n">
        <v>0.003</v>
      </c>
      <c r="AJ16" s="136" t="n">
        <v>0.05</v>
      </c>
      <c r="AK16" s="136" t="n">
        <v>0.05</v>
      </c>
      <c r="AL16" s="136" t="n">
        <v>0.05</v>
      </c>
      <c r="AM16" s="137" t="n">
        <v>0.0165</v>
      </c>
      <c r="AN16" s="137" t="n">
        <v>0.0165</v>
      </c>
      <c r="AO16" s="137" t="n">
        <v>0.0176</v>
      </c>
      <c r="AP16" s="137" t="n">
        <v>0.0187</v>
      </c>
      <c r="AQ16" s="137" t="n">
        <v>0.0209</v>
      </c>
    </row>
    <row r="17" customFormat="false" ht="13.8" hidden="false" customHeight="false" outlineLevel="0" collapsed="false">
      <c r="A17" s="0" t="str">
        <f aca="false">B17&amp;" "&amp;C17</f>
        <v>Xe chở hàng Xe tập lái</v>
      </c>
      <c r="B17" s="129" t="s">
        <v>524</v>
      </c>
      <c r="C17" s="130" t="s">
        <v>536</v>
      </c>
      <c r="D17" s="131" t="n">
        <v>0.032</v>
      </c>
      <c r="E17" s="131" t="n">
        <v>0.032</v>
      </c>
      <c r="F17" s="131" t="n">
        <v>0.038</v>
      </c>
      <c r="G17" s="136" t="n">
        <v>0.055</v>
      </c>
      <c r="H17" s="136" t="n">
        <v>0.06</v>
      </c>
      <c r="I17" s="136" t="n">
        <v>0.06</v>
      </c>
      <c r="J17" s="131" t="n">
        <v>0.028</v>
      </c>
      <c r="K17" s="131" t="n">
        <v>0.028</v>
      </c>
      <c r="L17" s="131" t="n">
        <v>0.035</v>
      </c>
      <c r="M17" s="131" t="n">
        <v>0.05</v>
      </c>
      <c r="N17" s="138" t="n">
        <v>0.055</v>
      </c>
      <c r="O17" s="138" t="n">
        <v>0.055</v>
      </c>
      <c r="P17" s="133" t="s">
        <v>741</v>
      </c>
      <c r="Q17" s="132" t="n">
        <v>0.0005</v>
      </c>
      <c r="R17" s="131" t="n">
        <v>0</v>
      </c>
      <c r="S17" s="131" t="n">
        <v>0</v>
      </c>
      <c r="T17" s="134" t="n">
        <v>0.003</v>
      </c>
      <c r="U17" s="134" t="n">
        <v>0.004</v>
      </c>
      <c r="V17" s="135" t="n">
        <f aca="false">U17+0.1%</f>
        <v>0.005</v>
      </c>
      <c r="W17" s="135" t="n">
        <f aca="false">V17+0.1%</f>
        <v>0.006</v>
      </c>
      <c r="X17" s="134" t="n">
        <v>0.0025</v>
      </c>
      <c r="Y17" s="134" t="n">
        <v>0.0025</v>
      </c>
      <c r="Z17" s="135" t="n">
        <f aca="false">Y17+0.1%</f>
        <v>0.0035</v>
      </c>
      <c r="AA17" s="135" t="n">
        <f aca="false">Z17+0.1%</f>
        <v>0.0045</v>
      </c>
      <c r="AB17" s="135" t="n">
        <f aca="false">AA17+0.1%</f>
        <v>0.0055</v>
      </c>
      <c r="AC17" s="135" t="n">
        <f aca="false">AA17+0.1%</f>
        <v>0.0055</v>
      </c>
      <c r="AD17" s="134" t="n">
        <v>0</v>
      </c>
      <c r="AE17" s="135" t="n">
        <v>0.0025</v>
      </c>
      <c r="AF17" s="134" t="n">
        <v>0.0005</v>
      </c>
      <c r="AG17" s="134" t="n">
        <v>0.0005</v>
      </c>
      <c r="AH17" s="135" t="n">
        <f aca="false">AG17+0.1%</f>
        <v>0.0015</v>
      </c>
      <c r="AI17" s="134" t="n">
        <v>0.003</v>
      </c>
      <c r="AJ17" s="136" t="n">
        <v>0.05</v>
      </c>
      <c r="AK17" s="136" t="n">
        <v>0.05</v>
      </c>
      <c r="AL17" s="136" t="n">
        <v>0.05</v>
      </c>
      <c r="AM17" s="139" t="n">
        <v>0.0099</v>
      </c>
      <c r="AN17" s="139" t="n">
        <v>0.0099</v>
      </c>
      <c r="AO17" s="139" t="n">
        <v>0.011</v>
      </c>
      <c r="AP17" s="139" t="n">
        <v>0.0121</v>
      </c>
      <c r="AQ17" s="139" t="n">
        <v>0.0132</v>
      </c>
    </row>
    <row r="18" customFormat="false" ht="13.8" hidden="false" customHeight="false" outlineLevel="0" collapsed="false">
      <c r="A18" s="0" t="str">
        <f aca="false">B18&amp;" "&amp;C18</f>
        <v>Xe chở hàng Xe hoạt động trong nội cảng, khu công nghiệp, sân bay</v>
      </c>
      <c r="B18" s="129" t="s">
        <v>524</v>
      </c>
      <c r="C18" s="130" t="s">
        <v>537</v>
      </c>
      <c r="D18" s="131" t="n">
        <v>0.025</v>
      </c>
      <c r="E18" s="131" t="n">
        <v>0.025</v>
      </c>
      <c r="F18" s="131" t="n">
        <v>0.0275</v>
      </c>
      <c r="G18" s="131" t="n">
        <v>0.041</v>
      </c>
      <c r="H18" s="131" t="n">
        <v>0.044</v>
      </c>
      <c r="I18" s="131" t="n">
        <v>0.044</v>
      </c>
      <c r="J18" s="131" t="n">
        <v>0.015</v>
      </c>
      <c r="K18" s="131" t="n">
        <v>0.015</v>
      </c>
      <c r="L18" s="131" t="n">
        <v>0.016</v>
      </c>
      <c r="M18" s="131" t="n">
        <v>0.0175</v>
      </c>
      <c r="N18" s="132" t="n">
        <v>0.019</v>
      </c>
      <c r="O18" s="132" t="n">
        <v>0.019</v>
      </c>
      <c r="P18" s="133" t="n">
        <v>500000</v>
      </c>
      <c r="Q18" s="132" t="n">
        <v>0.0005</v>
      </c>
      <c r="R18" s="131" t="n">
        <v>0</v>
      </c>
      <c r="S18" s="131" t="n">
        <v>0</v>
      </c>
      <c r="T18" s="134" t="n">
        <v>0.001</v>
      </c>
      <c r="U18" s="134" t="n">
        <v>0.002</v>
      </c>
      <c r="V18" s="134" t="n">
        <v>0.003</v>
      </c>
      <c r="W18" s="135" t="n">
        <f aca="false">V18+0.1%</f>
        <v>0.004</v>
      </c>
      <c r="X18" s="134" t="n">
        <v>0.001</v>
      </c>
      <c r="Y18" s="134" t="n">
        <v>0.001</v>
      </c>
      <c r="Z18" s="134" t="n">
        <v>0.0015</v>
      </c>
      <c r="AA18" s="135" t="n">
        <f aca="false">Z18+0.1%</f>
        <v>0.0025</v>
      </c>
      <c r="AB18" s="135" t="n">
        <f aca="false">AA18+0.1%</f>
        <v>0.0035</v>
      </c>
      <c r="AC18" s="135" t="n">
        <f aca="false">AA18+0.1%</f>
        <v>0.0035</v>
      </c>
      <c r="AD18" s="134" t="n">
        <v>0</v>
      </c>
      <c r="AE18" s="135" t="n">
        <v>0.0025</v>
      </c>
      <c r="AF18" s="134" t="n">
        <v>0.0015</v>
      </c>
      <c r="AG18" s="134" t="n">
        <v>0.0005</v>
      </c>
      <c r="AH18" s="135" t="n">
        <f aca="false">AG18+0.1%</f>
        <v>0.0015</v>
      </c>
      <c r="AI18" s="134" t="n">
        <v>0.003</v>
      </c>
      <c r="AJ18" s="136" t="n">
        <v>0.05</v>
      </c>
      <c r="AK18" s="136" t="n">
        <v>0.05</v>
      </c>
      <c r="AL18" s="136" t="n">
        <v>0.05</v>
      </c>
      <c r="AM18" s="139" t="n">
        <v>0.0099</v>
      </c>
      <c r="AN18" s="139" t="n">
        <v>0.0099</v>
      </c>
      <c r="AO18" s="139" t="n">
        <v>0.011</v>
      </c>
      <c r="AP18" s="139" t="n">
        <v>0.0121</v>
      </c>
      <c r="AQ18" s="139" t="n">
        <v>0.0132</v>
      </c>
    </row>
    <row r="19" customFormat="false" ht="13.8" hidden="false" customHeight="false" outlineLevel="0" collapsed="false">
      <c r="A19" s="0" t="str">
        <f aca="false">B19&amp;" "&amp;C19</f>
        <v>Xe chở người Xe không kinh doanh đến 08 chỗ</v>
      </c>
      <c r="B19" s="83" t="s">
        <v>742</v>
      </c>
      <c r="C19" s="140" t="s">
        <v>538</v>
      </c>
      <c r="D19" s="141" t="n">
        <v>0.0175</v>
      </c>
      <c r="E19" s="141" t="n">
        <v>0.0175</v>
      </c>
      <c r="F19" s="141" t="n">
        <v>0.019</v>
      </c>
      <c r="G19" s="141" t="n">
        <v>0.022</v>
      </c>
      <c r="H19" s="141" t="n">
        <v>0.025</v>
      </c>
      <c r="I19" s="141" t="n">
        <v>0.025</v>
      </c>
      <c r="J19" s="141" t="n">
        <v>0.015</v>
      </c>
      <c r="K19" s="141" t="n">
        <v>0.015</v>
      </c>
      <c r="L19" s="141" t="n">
        <v>0.016</v>
      </c>
      <c r="M19" s="141" t="n">
        <v>0.0175</v>
      </c>
      <c r="N19" s="142" t="n">
        <v>0.019</v>
      </c>
      <c r="O19" s="142" t="n">
        <v>0.019</v>
      </c>
      <c r="P19" s="143" t="n">
        <v>500000</v>
      </c>
      <c r="Q19" s="142" t="n">
        <v>0.0005</v>
      </c>
      <c r="R19" s="141" t="n">
        <v>0</v>
      </c>
      <c r="S19" s="141" t="n">
        <v>0</v>
      </c>
      <c r="T19" s="144" t="n">
        <v>0.001</v>
      </c>
      <c r="U19" s="144" t="n">
        <v>0.002</v>
      </c>
      <c r="V19" s="144" t="n">
        <v>0.003</v>
      </c>
      <c r="W19" s="145" t="n">
        <f aca="false">V19+0.1%</f>
        <v>0.004</v>
      </c>
      <c r="X19" s="144" t="n">
        <v>0.0015</v>
      </c>
      <c r="Y19" s="144" t="n">
        <v>0.0015</v>
      </c>
      <c r="Z19" s="144" t="n">
        <v>0.002</v>
      </c>
      <c r="AA19" s="145" t="n">
        <f aca="false">Z19+0.1%</f>
        <v>0.003</v>
      </c>
      <c r="AB19" s="145" t="n">
        <f aca="false">AA19+0.1%</f>
        <v>0.004</v>
      </c>
      <c r="AC19" s="135" t="n">
        <f aca="false">AA19+0.1%</f>
        <v>0.004</v>
      </c>
      <c r="AD19" s="144" t="n">
        <v>0</v>
      </c>
      <c r="AE19" s="144" t="n">
        <v>0.0015</v>
      </c>
      <c r="AF19" s="144" t="n">
        <v>0.0015</v>
      </c>
      <c r="AG19" s="144" t="n">
        <v>0.0005</v>
      </c>
      <c r="AH19" s="145" t="n">
        <f aca="false">AG19+0.1%</f>
        <v>0.0015</v>
      </c>
      <c r="AI19" s="144" t="n">
        <v>0.003</v>
      </c>
      <c r="AJ19" s="146" t="n">
        <v>0.04</v>
      </c>
      <c r="AK19" s="147" t="n">
        <v>0.05</v>
      </c>
      <c r="AL19" s="147" t="n">
        <v>0.05</v>
      </c>
      <c r="AM19" s="148" t="n">
        <v>0.0099</v>
      </c>
      <c r="AN19" s="148" t="n">
        <v>0.0099</v>
      </c>
      <c r="AO19" s="148" t="n">
        <v>0.011</v>
      </c>
      <c r="AP19" s="148" t="n">
        <v>0.0121</v>
      </c>
      <c r="AQ19" s="148" t="n">
        <v>0.0132</v>
      </c>
    </row>
    <row r="20" customFormat="false" ht="13.8" hidden="false" customHeight="false" outlineLevel="0" collapsed="false">
      <c r="A20" s="0" t="str">
        <f aca="false">B20&amp;" "&amp;C20</f>
        <v>Xe chở người Xe không kinh doanh trên 08 chỗ</v>
      </c>
      <c r="B20" s="83" t="s">
        <v>742</v>
      </c>
      <c r="C20" s="140" t="s">
        <v>532</v>
      </c>
      <c r="D20" s="141" t="n">
        <v>0.016</v>
      </c>
      <c r="E20" s="141" t="n">
        <v>0.016</v>
      </c>
      <c r="F20" s="141" t="n">
        <v>0.017</v>
      </c>
      <c r="G20" s="141" t="n">
        <v>0.019</v>
      </c>
      <c r="H20" s="141" t="n">
        <v>0.021</v>
      </c>
      <c r="I20" s="141" t="n">
        <v>0.021</v>
      </c>
      <c r="J20" s="141" t="n">
        <v>0.015</v>
      </c>
      <c r="K20" s="141" t="n">
        <v>0.015</v>
      </c>
      <c r="L20" s="141" t="n">
        <v>0.016</v>
      </c>
      <c r="M20" s="141" t="n">
        <v>0.0175</v>
      </c>
      <c r="N20" s="142" t="n">
        <v>0.019</v>
      </c>
      <c r="O20" s="142" t="n">
        <v>0.019</v>
      </c>
      <c r="P20" s="143" t="n">
        <v>500000</v>
      </c>
      <c r="Q20" s="142" t="n">
        <v>0.0005</v>
      </c>
      <c r="R20" s="141" t="n">
        <v>0</v>
      </c>
      <c r="S20" s="141" t="n">
        <v>0</v>
      </c>
      <c r="T20" s="144" t="n">
        <v>0.001</v>
      </c>
      <c r="U20" s="144" t="n">
        <v>0.002</v>
      </c>
      <c r="V20" s="144" t="n">
        <v>0.003</v>
      </c>
      <c r="W20" s="145" t="n">
        <f aca="false">V20+0.1%</f>
        <v>0.004</v>
      </c>
      <c r="X20" s="144" t="n">
        <v>0.0015</v>
      </c>
      <c r="Y20" s="144" t="n">
        <v>0.0015</v>
      </c>
      <c r="Z20" s="144" t="n">
        <v>0.002</v>
      </c>
      <c r="AA20" s="145" t="n">
        <f aca="false">Z20+0.1%</f>
        <v>0.003</v>
      </c>
      <c r="AB20" s="145" t="n">
        <f aca="false">AA20+0.1%</f>
        <v>0.004</v>
      </c>
      <c r="AC20" s="135" t="n">
        <f aca="false">AA20+0.1%</f>
        <v>0.004</v>
      </c>
      <c r="AD20" s="144" t="n">
        <v>0</v>
      </c>
      <c r="AE20" s="144" t="n">
        <v>0.0015</v>
      </c>
      <c r="AF20" s="144" t="n">
        <v>0.0005</v>
      </c>
      <c r="AG20" s="144" t="n">
        <v>0.0005</v>
      </c>
      <c r="AH20" s="145" t="n">
        <f aca="false">AG20+0.1%</f>
        <v>0.0015</v>
      </c>
      <c r="AI20" s="144" t="n">
        <v>0.003</v>
      </c>
      <c r="AJ20" s="146" t="n">
        <v>0.04</v>
      </c>
      <c r="AK20" s="146" t="n">
        <v>0.035</v>
      </c>
      <c r="AL20" s="146" t="n">
        <v>0.03</v>
      </c>
      <c r="AM20" s="148" t="n">
        <v>0.0099</v>
      </c>
      <c r="AN20" s="148" t="n">
        <v>0.0099</v>
      </c>
      <c r="AO20" s="148" t="n">
        <v>0.011</v>
      </c>
      <c r="AP20" s="148" t="n">
        <v>0.0121</v>
      </c>
      <c r="AQ20" s="148" t="n">
        <v>0.0132</v>
      </c>
    </row>
    <row r="21" customFormat="false" ht="13.8" hidden="false" customHeight="false" outlineLevel="0" collapsed="false">
      <c r="A21" s="0" t="str">
        <f aca="false">B21&amp;" "&amp;C21</f>
        <v>Xe chở người Xe bus</v>
      </c>
      <c r="B21" s="83" t="s">
        <v>742</v>
      </c>
      <c r="C21" s="149" t="s">
        <v>542</v>
      </c>
      <c r="D21" s="141" t="n">
        <v>0.017</v>
      </c>
      <c r="E21" s="141" t="n">
        <v>0.017</v>
      </c>
      <c r="F21" s="141" t="n">
        <v>0.019</v>
      </c>
      <c r="G21" s="141" t="n">
        <v>0.041</v>
      </c>
      <c r="H21" s="141" t="n">
        <v>0.044</v>
      </c>
      <c r="I21" s="141" t="n">
        <v>0.044</v>
      </c>
      <c r="J21" s="141" t="n">
        <v>0.015</v>
      </c>
      <c r="K21" s="141" t="n">
        <v>0.015</v>
      </c>
      <c r="L21" s="141" t="n">
        <v>0.016</v>
      </c>
      <c r="M21" s="141" t="n">
        <v>0.0175</v>
      </c>
      <c r="N21" s="142" t="n">
        <v>0.019</v>
      </c>
      <c r="O21" s="142" t="n">
        <v>0.019</v>
      </c>
      <c r="P21" s="143" t="n">
        <v>500000</v>
      </c>
      <c r="Q21" s="142" t="n">
        <v>0.0005</v>
      </c>
      <c r="R21" s="141" t="n">
        <v>0</v>
      </c>
      <c r="S21" s="141" t="n">
        <v>0</v>
      </c>
      <c r="T21" s="144" t="n">
        <v>0.001</v>
      </c>
      <c r="U21" s="144" t="n">
        <v>0.002</v>
      </c>
      <c r="V21" s="144" t="n">
        <v>0.003</v>
      </c>
      <c r="W21" s="145" t="n">
        <f aca="false">V21+0.1%</f>
        <v>0.004</v>
      </c>
      <c r="X21" s="144" t="n">
        <v>0.001</v>
      </c>
      <c r="Y21" s="144" t="n">
        <v>0.001</v>
      </c>
      <c r="Z21" s="144" t="n">
        <v>0.0015</v>
      </c>
      <c r="AA21" s="145" t="n">
        <f aca="false">Z21+0.1%</f>
        <v>0.0025</v>
      </c>
      <c r="AB21" s="145" t="n">
        <f aca="false">AA21+0.1%</f>
        <v>0.0035</v>
      </c>
      <c r="AC21" s="135" t="n">
        <f aca="false">AA21+0.1%</f>
        <v>0.0035</v>
      </c>
      <c r="AD21" s="144" t="n">
        <v>0</v>
      </c>
      <c r="AE21" s="144" t="n">
        <v>0.0015</v>
      </c>
      <c r="AF21" s="144" t="n">
        <v>0.0005</v>
      </c>
      <c r="AG21" s="144" t="n">
        <v>0.0005</v>
      </c>
      <c r="AH21" s="145" t="n">
        <f aca="false">AG21+0.1%</f>
        <v>0.0015</v>
      </c>
      <c r="AI21" s="144" t="n">
        <v>0.003</v>
      </c>
      <c r="AJ21" s="147" t="n">
        <v>0.05</v>
      </c>
      <c r="AK21" s="147" t="n">
        <v>0.05</v>
      </c>
      <c r="AL21" s="147" t="n">
        <v>0.05</v>
      </c>
      <c r="AM21" s="148" t="n">
        <v>0.0099</v>
      </c>
      <c r="AN21" s="148" t="n">
        <v>0.0099</v>
      </c>
      <c r="AO21" s="148" t="n">
        <v>0.011</v>
      </c>
      <c r="AP21" s="148" t="n">
        <v>0.0121</v>
      </c>
      <c r="AQ21" s="148" t="n">
        <v>0.0132</v>
      </c>
    </row>
    <row r="22" customFormat="false" ht="13.8" hidden="false" customHeight="false" outlineLevel="0" collapsed="false">
      <c r="A22" s="0" t="str">
        <f aca="false">B22&amp;" "&amp;C22</f>
        <v>Xe chở người Xe hoạt động trong nội cảng, khu công nghiệp, sân bay</v>
      </c>
      <c r="B22" s="83" t="s">
        <v>742</v>
      </c>
      <c r="C22" s="149" t="s">
        <v>537</v>
      </c>
      <c r="D22" s="141" t="n">
        <v>0.025</v>
      </c>
      <c r="E22" s="141" t="n">
        <v>0.025</v>
      </c>
      <c r="F22" s="141" t="n">
        <v>0.0275</v>
      </c>
      <c r="G22" s="141" t="n">
        <v>0.041</v>
      </c>
      <c r="H22" s="141" t="n">
        <v>0.044</v>
      </c>
      <c r="I22" s="141" t="n">
        <v>0.044</v>
      </c>
      <c r="J22" s="141" t="n">
        <v>0.015</v>
      </c>
      <c r="K22" s="141" t="n">
        <v>0.015</v>
      </c>
      <c r="L22" s="141" t="n">
        <v>0.016</v>
      </c>
      <c r="M22" s="141" t="n">
        <v>0.0175</v>
      </c>
      <c r="N22" s="142" t="n">
        <v>0.019</v>
      </c>
      <c r="O22" s="142" t="n">
        <v>0.019</v>
      </c>
      <c r="P22" s="143" t="n">
        <v>500000</v>
      </c>
      <c r="Q22" s="142" t="n">
        <v>0.0005</v>
      </c>
      <c r="R22" s="141" t="n">
        <v>0</v>
      </c>
      <c r="S22" s="141" t="n">
        <v>0</v>
      </c>
      <c r="T22" s="144" t="n">
        <v>0.001</v>
      </c>
      <c r="U22" s="144" t="n">
        <v>0.002</v>
      </c>
      <c r="V22" s="144" t="n">
        <v>0.003</v>
      </c>
      <c r="W22" s="145" t="n">
        <f aca="false">V22+0.1%</f>
        <v>0.004</v>
      </c>
      <c r="X22" s="144" t="n">
        <v>0.001</v>
      </c>
      <c r="Y22" s="144" t="n">
        <v>0.001</v>
      </c>
      <c r="Z22" s="144" t="n">
        <v>0.0015</v>
      </c>
      <c r="AA22" s="145" t="n">
        <f aca="false">Z22+0.1%</f>
        <v>0.0025</v>
      </c>
      <c r="AB22" s="145" t="n">
        <f aca="false">AA22+0.1%</f>
        <v>0.0035</v>
      </c>
      <c r="AC22" s="135" t="n">
        <f aca="false">AA22+0.1%</f>
        <v>0.0035</v>
      </c>
      <c r="AD22" s="144" t="n">
        <v>0</v>
      </c>
      <c r="AE22" s="145" t="n">
        <v>0.0025</v>
      </c>
      <c r="AF22" s="144" t="n">
        <v>0.0015</v>
      </c>
      <c r="AG22" s="144" t="n">
        <v>0.0005</v>
      </c>
      <c r="AH22" s="145" t="n">
        <f aca="false">AG22+0.1%</f>
        <v>0.0015</v>
      </c>
      <c r="AI22" s="144" t="n">
        <v>0.003</v>
      </c>
      <c r="AJ22" s="147" t="n">
        <v>0.05</v>
      </c>
      <c r="AK22" s="147" t="n">
        <v>0.05</v>
      </c>
      <c r="AL22" s="147" t="n">
        <v>0.05</v>
      </c>
      <c r="AM22" s="148" t="n">
        <v>0.0099</v>
      </c>
      <c r="AN22" s="148" t="n">
        <v>0.0099</v>
      </c>
      <c r="AO22" s="148" t="n">
        <v>0.011</v>
      </c>
      <c r="AP22" s="148" t="n">
        <v>0.0121</v>
      </c>
      <c r="AQ22" s="148" t="n">
        <v>0.0132</v>
      </c>
    </row>
    <row r="23" customFormat="false" ht="13.8" hidden="false" customHeight="false" outlineLevel="0" collapsed="false">
      <c r="A23" s="0" t="str">
        <f aca="false">B23&amp;" "&amp;C23</f>
        <v>Xe chở người Xe kinh doanh vận tải hành khách liên tỉnh, Xe giường nằm</v>
      </c>
      <c r="B23" s="83" t="s">
        <v>742</v>
      </c>
      <c r="C23" s="140" t="s">
        <v>545</v>
      </c>
      <c r="D23" s="141" t="n">
        <v>0.027</v>
      </c>
      <c r="E23" s="141" t="n">
        <v>0.027</v>
      </c>
      <c r="F23" s="141" t="n">
        <v>0.029</v>
      </c>
      <c r="G23" s="141" t="n">
        <v>0.052</v>
      </c>
      <c r="H23" s="147" t="n">
        <v>0.06</v>
      </c>
      <c r="I23" s="147" t="n">
        <v>0.06</v>
      </c>
      <c r="J23" s="141" t="n">
        <v>0.022</v>
      </c>
      <c r="K23" s="141" t="n">
        <v>0.022</v>
      </c>
      <c r="L23" s="141" t="n">
        <v>0.025</v>
      </c>
      <c r="M23" s="141" t="n">
        <v>0.027</v>
      </c>
      <c r="N23" s="142" t="n">
        <v>0.03</v>
      </c>
      <c r="O23" s="142" t="n">
        <v>0.03</v>
      </c>
      <c r="P23" s="143" t="n">
        <v>1000000</v>
      </c>
      <c r="Q23" s="142" t="n">
        <v>0.0005</v>
      </c>
      <c r="R23" s="141" t="n">
        <v>0</v>
      </c>
      <c r="S23" s="141" t="n">
        <v>0</v>
      </c>
      <c r="T23" s="144" t="n">
        <v>0.002</v>
      </c>
      <c r="U23" s="144" t="n">
        <v>0.003</v>
      </c>
      <c r="V23" s="145" t="n">
        <f aca="false">U23+0.1%</f>
        <v>0.004</v>
      </c>
      <c r="W23" s="145" t="n">
        <f aca="false">V23+0.1%</f>
        <v>0.005</v>
      </c>
      <c r="X23" s="144" t="n">
        <v>0.001</v>
      </c>
      <c r="Y23" s="144" t="n">
        <v>0.001</v>
      </c>
      <c r="Z23" s="144" t="n">
        <v>0.002</v>
      </c>
      <c r="AA23" s="145" t="n">
        <f aca="false">Z23+0.1%</f>
        <v>0.003</v>
      </c>
      <c r="AB23" s="145" t="n">
        <f aca="false">AA23+0.1%</f>
        <v>0.004</v>
      </c>
      <c r="AC23" s="135" t="n">
        <f aca="false">AA23+0.1%</f>
        <v>0.004</v>
      </c>
      <c r="AD23" s="144" t="n">
        <v>0</v>
      </c>
      <c r="AE23" s="145" t="n">
        <v>0.0025</v>
      </c>
      <c r="AF23" s="144" t="n">
        <v>0.0005</v>
      </c>
      <c r="AG23" s="144" t="n">
        <v>0.0005</v>
      </c>
      <c r="AH23" s="145" t="n">
        <f aca="false">AG23+0.1%</f>
        <v>0.0015</v>
      </c>
      <c r="AI23" s="144" t="n">
        <v>0.003</v>
      </c>
      <c r="AJ23" s="147" t="n">
        <v>0.05</v>
      </c>
      <c r="AK23" s="146" t="n">
        <v>0.035</v>
      </c>
      <c r="AL23" s="146" t="n">
        <v>0.03</v>
      </c>
      <c r="AM23" s="148" t="n">
        <v>0.0132</v>
      </c>
      <c r="AN23" s="148" t="n">
        <v>0.0132</v>
      </c>
      <c r="AO23" s="148" t="n">
        <v>0.0143</v>
      </c>
      <c r="AP23" s="148" t="n">
        <v>0.0154</v>
      </c>
      <c r="AQ23" s="148" t="n">
        <v>0.0165</v>
      </c>
    </row>
    <row r="24" customFormat="false" ht="13.8" hidden="false" customHeight="false" outlineLevel="0" collapsed="false">
      <c r="A24" s="0" t="str">
        <f aca="false">B24&amp;" "&amp;C24</f>
        <v>Xe chở người Xe taxi truyền thống</v>
      </c>
      <c r="B24" s="83" t="s">
        <v>742</v>
      </c>
      <c r="C24" s="150" t="s">
        <v>535</v>
      </c>
      <c r="D24" s="141" t="n">
        <v>0.036</v>
      </c>
      <c r="E24" s="141" t="n">
        <v>0.036</v>
      </c>
      <c r="F24" s="141" t="n">
        <v>0.038</v>
      </c>
      <c r="G24" s="147" t="n">
        <v>0.055</v>
      </c>
      <c r="H24" s="147" t="n">
        <v>0.06</v>
      </c>
      <c r="I24" s="147" t="n">
        <v>0.06</v>
      </c>
      <c r="J24" s="141" t="n">
        <v>0.026</v>
      </c>
      <c r="K24" s="141" t="n">
        <v>0.026</v>
      </c>
      <c r="L24" s="141" t="n">
        <v>0.037</v>
      </c>
      <c r="M24" s="141" t="n">
        <v>0.053</v>
      </c>
      <c r="N24" s="147" t="n">
        <v>0.055</v>
      </c>
      <c r="O24" s="147" t="n">
        <v>0.055</v>
      </c>
      <c r="P24" s="143" t="s">
        <v>741</v>
      </c>
      <c r="Q24" s="142" t="n">
        <v>0.0005</v>
      </c>
      <c r="R24" s="141" t="n">
        <v>0</v>
      </c>
      <c r="S24" s="141" t="n">
        <v>0</v>
      </c>
      <c r="T24" s="144" t="n">
        <v>0.004</v>
      </c>
      <c r="U24" s="145" t="n">
        <f aca="false">T24+0.1%</f>
        <v>0.005</v>
      </c>
      <c r="V24" s="145" t="n">
        <f aca="false">U24+0.1%</f>
        <v>0.006</v>
      </c>
      <c r="W24" s="145" t="n">
        <f aca="false">V24+0.1%</f>
        <v>0.007</v>
      </c>
      <c r="X24" s="145" t="n">
        <v>0.0025</v>
      </c>
      <c r="Y24" s="145" t="n">
        <v>0.0025</v>
      </c>
      <c r="Z24" s="145" t="n">
        <f aca="false">Y24+0.1%</f>
        <v>0.0035</v>
      </c>
      <c r="AA24" s="145" t="n">
        <f aca="false">Z24+0.1%</f>
        <v>0.0045</v>
      </c>
      <c r="AB24" s="145" t="n">
        <f aca="false">AA24+0.1%</f>
        <v>0.0055</v>
      </c>
      <c r="AC24" s="135" t="n">
        <f aca="false">AA24+0.1%</f>
        <v>0.0055</v>
      </c>
      <c r="AD24" s="144" t="n">
        <v>0</v>
      </c>
      <c r="AE24" s="145" t="n">
        <v>0.0025</v>
      </c>
      <c r="AF24" s="144" t="n">
        <v>0.002</v>
      </c>
      <c r="AG24" s="144" t="n">
        <v>0.002</v>
      </c>
      <c r="AH24" s="145" t="n">
        <f aca="false">AG24+0.1%</f>
        <v>0.003</v>
      </c>
      <c r="AI24" s="144" t="n">
        <v>0.003</v>
      </c>
      <c r="AJ24" s="147" t="n">
        <v>0.05</v>
      </c>
      <c r="AK24" s="147" t="n">
        <v>0.05</v>
      </c>
      <c r="AL24" s="147" t="n">
        <v>0.05</v>
      </c>
      <c r="AM24" s="148" t="n">
        <v>0.0176</v>
      </c>
      <c r="AN24" s="148" t="n">
        <v>0.0176</v>
      </c>
      <c r="AO24" s="148" t="n">
        <v>0.0187</v>
      </c>
      <c r="AP24" s="148" t="n">
        <v>0.0198</v>
      </c>
      <c r="AQ24" s="148" t="n">
        <v>0.0209</v>
      </c>
    </row>
    <row r="25" customFormat="false" ht="13.8" hidden="false" customHeight="false" outlineLevel="0" collapsed="false">
      <c r="A25" s="0" t="str">
        <f aca="false">B25&amp;" "&amp;C25</f>
        <v>Xe chở người Xe taxi công nghệ</v>
      </c>
      <c r="B25" s="83" t="s">
        <v>742</v>
      </c>
      <c r="C25" s="150" t="s">
        <v>632</v>
      </c>
      <c r="D25" s="141" t="n">
        <v>0.036</v>
      </c>
      <c r="E25" s="141" t="n">
        <v>0.036</v>
      </c>
      <c r="F25" s="141" t="n">
        <v>0.038</v>
      </c>
      <c r="G25" s="147" t="n">
        <v>0.055</v>
      </c>
      <c r="H25" s="147" t="n">
        <v>0.06</v>
      </c>
      <c r="I25" s="147" t="n">
        <v>0.06</v>
      </c>
      <c r="J25" s="141" t="n">
        <v>0.026</v>
      </c>
      <c r="K25" s="141" t="n">
        <v>0.026</v>
      </c>
      <c r="L25" s="141" t="n">
        <v>0.037</v>
      </c>
      <c r="M25" s="141" t="n">
        <v>0.053</v>
      </c>
      <c r="N25" s="147" t="n">
        <v>0.055</v>
      </c>
      <c r="O25" s="147" t="n">
        <v>0.055</v>
      </c>
      <c r="P25" s="143" t="s">
        <v>741</v>
      </c>
      <c r="Q25" s="142" t="n">
        <v>0.0005</v>
      </c>
      <c r="R25" s="141" t="n">
        <v>0</v>
      </c>
      <c r="S25" s="141" t="n">
        <v>0</v>
      </c>
      <c r="T25" s="144" t="n">
        <v>0.003</v>
      </c>
      <c r="U25" s="144" t="n">
        <v>0.004</v>
      </c>
      <c r="V25" s="145" t="n">
        <f aca="false">U25+0.1%</f>
        <v>0.005</v>
      </c>
      <c r="W25" s="145" t="n">
        <f aca="false">V25+0.1%</f>
        <v>0.006</v>
      </c>
      <c r="X25" s="145" t="n">
        <v>0.0025</v>
      </c>
      <c r="Y25" s="145" t="n">
        <v>0.0025</v>
      </c>
      <c r="Z25" s="145" t="n">
        <f aca="false">Y25+0.1%</f>
        <v>0.0035</v>
      </c>
      <c r="AA25" s="145" t="n">
        <f aca="false">Z25+0.1%</f>
        <v>0.0045</v>
      </c>
      <c r="AB25" s="145" t="n">
        <f aca="false">AA25+0.1%</f>
        <v>0.0055</v>
      </c>
      <c r="AC25" s="135" t="n">
        <f aca="false">AA25+0.1%</f>
        <v>0.0055</v>
      </c>
      <c r="AD25" s="144" t="n">
        <v>0</v>
      </c>
      <c r="AE25" s="145" t="n">
        <v>0.0025</v>
      </c>
      <c r="AF25" s="144" t="n">
        <v>0.002</v>
      </c>
      <c r="AG25" s="144" t="n">
        <v>0.002</v>
      </c>
      <c r="AH25" s="145" t="n">
        <f aca="false">AG25+0.1%</f>
        <v>0.003</v>
      </c>
      <c r="AI25" s="144" t="n">
        <v>0.003</v>
      </c>
      <c r="AJ25" s="147" t="n">
        <v>0.05</v>
      </c>
      <c r="AK25" s="147" t="n">
        <v>0.05</v>
      </c>
      <c r="AL25" s="147" t="n">
        <v>0.05</v>
      </c>
      <c r="AM25" s="148" t="n">
        <v>0.011</v>
      </c>
      <c r="AN25" s="148" t="n">
        <v>0.011</v>
      </c>
      <c r="AO25" s="148" t="n">
        <v>0.0121</v>
      </c>
      <c r="AP25" s="148" t="n">
        <v>0.0132</v>
      </c>
      <c r="AQ25" s="148" t="n">
        <v>0.0143</v>
      </c>
    </row>
    <row r="26" customFormat="false" ht="13.8" hidden="false" customHeight="false" outlineLevel="0" collapsed="false">
      <c r="A26" s="0" t="str">
        <f aca="false">B26&amp;" "&amp;C26</f>
        <v>Xe chở người Xe tập lái</v>
      </c>
      <c r="B26" s="83" t="s">
        <v>742</v>
      </c>
      <c r="C26" s="149" t="s">
        <v>536</v>
      </c>
      <c r="D26" s="141" t="n">
        <v>0.032</v>
      </c>
      <c r="E26" s="141" t="n">
        <v>0.032</v>
      </c>
      <c r="F26" s="141" t="n">
        <v>0.038</v>
      </c>
      <c r="G26" s="147" t="n">
        <v>0.055</v>
      </c>
      <c r="H26" s="147" t="n">
        <v>0.06</v>
      </c>
      <c r="I26" s="147" t="n">
        <v>0.06</v>
      </c>
      <c r="J26" s="141" t="n">
        <v>0.028</v>
      </c>
      <c r="K26" s="141" t="n">
        <v>0.028</v>
      </c>
      <c r="L26" s="141" t="n">
        <v>0.035</v>
      </c>
      <c r="M26" s="141" t="n">
        <v>0.05</v>
      </c>
      <c r="N26" s="147" t="n">
        <v>0.055</v>
      </c>
      <c r="O26" s="147" t="n">
        <v>0.055</v>
      </c>
      <c r="P26" s="143" t="s">
        <v>741</v>
      </c>
      <c r="Q26" s="142" t="n">
        <v>0.0005</v>
      </c>
      <c r="R26" s="141" t="n">
        <v>0</v>
      </c>
      <c r="S26" s="141" t="n">
        <v>0</v>
      </c>
      <c r="T26" s="144" t="n">
        <v>0.003</v>
      </c>
      <c r="U26" s="144" t="n">
        <v>0.004</v>
      </c>
      <c r="V26" s="145" t="n">
        <f aca="false">U26+0.1%</f>
        <v>0.005</v>
      </c>
      <c r="W26" s="145" t="n">
        <f aca="false">V26+0.1%</f>
        <v>0.006</v>
      </c>
      <c r="X26" s="144" t="n">
        <v>0.0025</v>
      </c>
      <c r="Y26" s="144" t="n">
        <v>0.0025</v>
      </c>
      <c r="Z26" s="145" t="n">
        <f aca="false">Y26+0.1%</f>
        <v>0.0035</v>
      </c>
      <c r="AA26" s="145" t="n">
        <f aca="false">Z26+0.1%</f>
        <v>0.0045</v>
      </c>
      <c r="AB26" s="145" t="n">
        <f aca="false">AA26+0.1%</f>
        <v>0.0055</v>
      </c>
      <c r="AC26" s="135" t="n">
        <f aca="false">AA26+0.1%</f>
        <v>0.0055</v>
      </c>
      <c r="AD26" s="144" t="n">
        <v>0</v>
      </c>
      <c r="AE26" s="145" t="n">
        <v>0.0025</v>
      </c>
      <c r="AF26" s="144" t="n">
        <v>0.0005</v>
      </c>
      <c r="AG26" s="144" t="n">
        <v>0.0005</v>
      </c>
      <c r="AH26" s="145" t="n">
        <f aca="false">AG26+0.1%</f>
        <v>0.0015</v>
      </c>
      <c r="AI26" s="144" t="n">
        <v>0.003</v>
      </c>
      <c r="AJ26" s="147" t="n">
        <v>0.05</v>
      </c>
      <c r="AK26" s="147" t="n">
        <v>0.05</v>
      </c>
      <c r="AL26" s="147" t="n">
        <v>0.05</v>
      </c>
      <c r="AM26" s="148" t="n">
        <v>0.0099</v>
      </c>
      <c r="AN26" s="148" t="n">
        <v>0.0099</v>
      </c>
      <c r="AO26" s="148" t="n">
        <v>0.011</v>
      </c>
      <c r="AP26" s="148" t="n">
        <v>0.0121</v>
      </c>
      <c r="AQ26" s="148" t="n">
        <v>0.0132</v>
      </c>
    </row>
    <row r="27" customFormat="false" ht="13.8" hidden="false" customHeight="false" outlineLevel="0" collapsed="false">
      <c r="A27" s="0" t="str">
        <f aca="false">B27&amp;" "&amp;C27</f>
        <v>Xe chở người Xe cho thuê tự lái</v>
      </c>
      <c r="B27" s="83" t="s">
        <v>742</v>
      </c>
      <c r="C27" s="150" t="s">
        <v>528</v>
      </c>
      <c r="D27" s="141" t="n">
        <v>0.0352</v>
      </c>
      <c r="E27" s="141" t="n">
        <v>0.0352</v>
      </c>
      <c r="F27" s="141" t="n">
        <v>0.038</v>
      </c>
      <c r="G27" s="147" t="n">
        <v>0.055</v>
      </c>
      <c r="H27" s="147" t="n">
        <v>0.06</v>
      </c>
      <c r="I27" s="147" t="n">
        <v>0.06</v>
      </c>
      <c r="J27" s="141" t="n">
        <v>0.026</v>
      </c>
      <c r="K27" s="141" t="n">
        <v>0.026</v>
      </c>
      <c r="L27" s="141" t="n">
        <v>0.035</v>
      </c>
      <c r="M27" s="141" t="n">
        <v>0.05</v>
      </c>
      <c r="N27" s="147" t="n">
        <v>0.055</v>
      </c>
      <c r="O27" s="147" t="n">
        <v>0.055</v>
      </c>
      <c r="P27" s="143" t="s">
        <v>741</v>
      </c>
      <c r="Q27" s="142" t="n">
        <v>0.0005</v>
      </c>
      <c r="R27" s="141" t="n">
        <v>0</v>
      </c>
      <c r="S27" s="141" t="n">
        <v>0</v>
      </c>
      <c r="T27" s="144" t="n">
        <v>0.004</v>
      </c>
      <c r="U27" s="145" t="n">
        <f aca="false">T27+0.1%</f>
        <v>0.005</v>
      </c>
      <c r="V27" s="145" t="n">
        <f aca="false">U27+0.1%</f>
        <v>0.006</v>
      </c>
      <c r="W27" s="145" t="n">
        <f aca="false">V27+0.1%</f>
        <v>0.007</v>
      </c>
      <c r="X27" s="145" t="n">
        <v>0.0025</v>
      </c>
      <c r="Y27" s="145" t="n">
        <v>0.0025</v>
      </c>
      <c r="Z27" s="145" t="n">
        <f aca="false">Y27+0.1%</f>
        <v>0.0035</v>
      </c>
      <c r="AA27" s="145" t="n">
        <f aca="false">Z27+0.1%</f>
        <v>0.0045</v>
      </c>
      <c r="AB27" s="145" t="n">
        <f aca="false">AA27+0.1%</f>
        <v>0.0055</v>
      </c>
      <c r="AC27" s="135" t="n">
        <f aca="false">AA27+0.1%</f>
        <v>0.0055</v>
      </c>
      <c r="AD27" s="144" t="n">
        <v>0</v>
      </c>
      <c r="AE27" s="145" t="n">
        <v>0.0025</v>
      </c>
      <c r="AF27" s="144" t="n">
        <v>0.002</v>
      </c>
      <c r="AG27" s="144" t="n">
        <v>0.002</v>
      </c>
      <c r="AH27" s="145" t="n">
        <f aca="false">AG27+0.1%</f>
        <v>0.003</v>
      </c>
      <c r="AI27" s="144" t="n">
        <v>0.003</v>
      </c>
      <c r="AJ27" s="147" t="n">
        <v>0.05</v>
      </c>
      <c r="AK27" s="147" t="n">
        <v>0.05</v>
      </c>
      <c r="AL27" s="147" t="n">
        <v>0.05</v>
      </c>
      <c r="AM27" s="148" t="n">
        <v>0.011</v>
      </c>
      <c r="AN27" s="148" t="n">
        <v>0.011</v>
      </c>
      <c r="AO27" s="148" t="n">
        <v>0.0121</v>
      </c>
      <c r="AP27" s="148" t="n">
        <v>0.0132</v>
      </c>
      <c r="AQ27" s="148" t="n">
        <v>0.0143</v>
      </c>
    </row>
    <row r="28" customFormat="false" ht="13.8" hidden="false" customHeight="false" outlineLevel="0" collapsed="false">
      <c r="A28" s="0" t="str">
        <f aca="false">B28&amp;" "&amp;C28</f>
        <v>Xe chở người Xe kinh doanh chở người đến 08 chỗ</v>
      </c>
      <c r="B28" s="83" t="s">
        <v>742</v>
      </c>
      <c r="C28" s="140" t="s">
        <v>533</v>
      </c>
      <c r="D28" s="141" t="n">
        <v>0.028</v>
      </c>
      <c r="E28" s="141" t="n">
        <v>0.028</v>
      </c>
      <c r="F28" s="141" t="n">
        <v>0.032</v>
      </c>
      <c r="G28" s="141" t="n">
        <v>0.052</v>
      </c>
      <c r="H28" s="147" t="n">
        <v>0.06</v>
      </c>
      <c r="I28" s="147" t="n">
        <v>0.06</v>
      </c>
      <c r="J28" s="141" t="n">
        <v>0.022</v>
      </c>
      <c r="K28" s="141" t="n">
        <v>0.022</v>
      </c>
      <c r="L28" s="141" t="n">
        <v>0.025</v>
      </c>
      <c r="M28" s="141" t="n">
        <v>0.027</v>
      </c>
      <c r="N28" s="142" t="n">
        <v>0.03</v>
      </c>
      <c r="O28" s="142" t="n">
        <v>0.03</v>
      </c>
      <c r="P28" s="143" t="s">
        <v>741</v>
      </c>
      <c r="Q28" s="142" t="n">
        <v>0.0005</v>
      </c>
      <c r="R28" s="141" t="n">
        <v>0</v>
      </c>
      <c r="S28" s="141" t="n">
        <v>0</v>
      </c>
      <c r="T28" s="144" t="n">
        <v>0.002</v>
      </c>
      <c r="U28" s="144" t="n">
        <v>0.003</v>
      </c>
      <c r="V28" s="145" t="n">
        <f aca="false">U28+0.1%</f>
        <v>0.004</v>
      </c>
      <c r="W28" s="145" t="n">
        <f aca="false">V28+0.1%</f>
        <v>0.005</v>
      </c>
      <c r="X28" s="144" t="n">
        <v>0.0025</v>
      </c>
      <c r="Y28" s="144" t="n">
        <v>0.0025</v>
      </c>
      <c r="Z28" s="145" t="n">
        <f aca="false">Y28+0.1%</f>
        <v>0.0035</v>
      </c>
      <c r="AA28" s="145" t="n">
        <f aca="false">Z28+0.1%</f>
        <v>0.0045</v>
      </c>
      <c r="AB28" s="145" t="n">
        <f aca="false">AA28+0.1%</f>
        <v>0.0055</v>
      </c>
      <c r="AC28" s="135" t="n">
        <f aca="false">AA28+0.1%</f>
        <v>0.0055</v>
      </c>
      <c r="AD28" s="144" t="n">
        <v>0</v>
      </c>
      <c r="AE28" s="145" t="n">
        <v>0.0025</v>
      </c>
      <c r="AF28" s="144" t="n">
        <v>0.0015</v>
      </c>
      <c r="AG28" s="144" t="n">
        <v>0.0005</v>
      </c>
      <c r="AH28" s="145" t="n">
        <f aca="false">AG28+0.1%</f>
        <v>0.0015</v>
      </c>
      <c r="AI28" s="144" t="n">
        <v>0.003</v>
      </c>
      <c r="AJ28" s="146" t="n">
        <v>0.04</v>
      </c>
      <c r="AK28" s="147" t="n">
        <v>0.05</v>
      </c>
      <c r="AL28" s="147" t="n">
        <v>0.05</v>
      </c>
      <c r="AM28" s="148" t="n">
        <v>0.011</v>
      </c>
      <c r="AN28" s="148" t="n">
        <v>0.011</v>
      </c>
      <c r="AO28" s="148" t="n">
        <v>0.0121</v>
      </c>
      <c r="AP28" s="148" t="n">
        <v>0.0132</v>
      </c>
      <c r="AQ28" s="148" t="n">
        <v>0.0143</v>
      </c>
    </row>
    <row r="29" customFormat="false" ht="13.8" hidden="false" customHeight="false" outlineLevel="0" collapsed="false">
      <c r="A29" s="0" t="str">
        <f aca="false">B29&amp;" "&amp;C29</f>
        <v>Xe chở người Xe kinh doanh chở người còn lại</v>
      </c>
      <c r="B29" s="83" t="s">
        <v>742</v>
      </c>
      <c r="C29" s="140" t="s">
        <v>544</v>
      </c>
      <c r="D29" s="141" t="n">
        <v>0.028</v>
      </c>
      <c r="E29" s="141" t="n">
        <v>0.028</v>
      </c>
      <c r="F29" s="141" t="n">
        <v>0.032</v>
      </c>
      <c r="G29" s="141" t="n">
        <v>0.044</v>
      </c>
      <c r="H29" s="141" t="n">
        <v>0.048</v>
      </c>
      <c r="I29" s="141" t="n">
        <v>0.048</v>
      </c>
      <c r="J29" s="141" t="n">
        <v>0.017</v>
      </c>
      <c r="K29" s="141" t="n">
        <v>0.017</v>
      </c>
      <c r="L29" s="141" t="n">
        <v>0.019</v>
      </c>
      <c r="M29" s="141" t="n">
        <v>0.021</v>
      </c>
      <c r="N29" s="142" t="n">
        <v>0.025</v>
      </c>
      <c r="O29" s="142" t="n">
        <v>0.025</v>
      </c>
      <c r="P29" s="143" t="n">
        <v>500000</v>
      </c>
      <c r="Q29" s="142" t="n">
        <v>0.0005</v>
      </c>
      <c r="R29" s="141" t="n">
        <v>0</v>
      </c>
      <c r="S29" s="141" t="n">
        <v>0</v>
      </c>
      <c r="T29" s="144" t="n">
        <v>0.002</v>
      </c>
      <c r="U29" s="144" t="n">
        <v>0.003</v>
      </c>
      <c r="V29" s="145" t="n">
        <f aca="false">U29+0.1%</f>
        <v>0.004</v>
      </c>
      <c r="W29" s="145" t="n">
        <f aca="false">V29+0.1%</f>
        <v>0.005</v>
      </c>
      <c r="X29" s="144" t="n">
        <v>0.0015</v>
      </c>
      <c r="Y29" s="144" t="n">
        <v>0.0015</v>
      </c>
      <c r="Z29" s="144" t="n">
        <v>0.002</v>
      </c>
      <c r="AA29" s="145" t="n">
        <f aca="false">Z29+0.1%</f>
        <v>0.003</v>
      </c>
      <c r="AB29" s="145" t="n">
        <f aca="false">AA29+0.1%</f>
        <v>0.004</v>
      </c>
      <c r="AC29" s="135" t="n">
        <f aca="false">AA29+0.1%</f>
        <v>0.004</v>
      </c>
      <c r="AD29" s="144" t="n">
        <v>0</v>
      </c>
      <c r="AE29" s="145" t="n">
        <v>0.0025</v>
      </c>
      <c r="AF29" s="144" t="n">
        <v>0.0005</v>
      </c>
      <c r="AG29" s="144" t="n">
        <v>0.0005</v>
      </c>
      <c r="AH29" s="145" t="n">
        <f aca="false">AG29+0.1%</f>
        <v>0.0015</v>
      </c>
      <c r="AI29" s="144" t="n">
        <v>0.003</v>
      </c>
      <c r="AJ29" s="146" t="n">
        <v>0.04</v>
      </c>
      <c r="AK29" s="146" t="n">
        <v>0.035</v>
      </c>
      <c r="AL29" s="146" t="n">
        <v>0.03</v>
      </c>
      <c r="AM29" s="148" t="n">
        <v>0.011</v>
      </c>
      <c r="AN29" s="148" t="n">
        <v>0.011</v>
      </c>
      <c r="AO29" s="148" t="n">
        <v>0.0121</v>
      </c>
      <c r="AP29" s="148" t="n">
        <v>0.0132</v>
      </c>
      <c r="AQ29" s="148" t="n">
        <v>0.0143</v>
      </c>
    </row>
    <row r="30" customFormat="false" ht="13.8" hidden="false" customHeight="false" outlineLevel="0" collapsed="false">
      <c r="A30" s="0" t="str">
        <f aca="false">B30&amp;" "&amp;C30</f>
        <v>Xe chở người Xe hoạt động trong vùng khai thác khoáng sản</v>
      </c>
      <c r="B30" s="83" t="s">
        <v>742</v>
      </c>
      <c r="C30" s="149" t="s">
        <v>531</v>
      </c>
      <c r="D30" s="151" t="n">
        <v>0.025</v>
      </c>
      <c r="E30" s="151" t="n">
        <v>0.025</v>
      </c>
      <c r="F30" s="151" t="n">
        <v>0.028</v>
      </c>
      <c r="G30" s="151" t="n">
        <v>0.045</v>
      </c>
      <c r="H30" s="151" t="n">
        <v>0.05</v>
      </c>
      <c r="I30" s="151" t="n">
        <v>0.05</v>
      </c>
      <c r="J30" s="151" t="n">
        <v>0.024</v>
      </c>
      <c r="K30" s="151" t="n">
        <v>0.024</v>
      </c>
      <c r="L30" s="151" t="n">
        <v>0.026</v>
      </c>
      <c r="M30" s="151" t="n">
        <v>0.028</v>
      </c>
      <c r="N30" s="152" t="n">
        <v>0.03</v>
      </c>
      <c r="O30" s="152" t="n">
        <v>0.03</v>
      </c>
      <c r="P30" s="153" t="n">
        <v>500000</v>
      </c>
      <c r="Q30" s="152" t="n">
        <v>0.0005</v>
      </c>
      <c r="R30" s="151" t="n">
        <v>0</v>
      </c>
      <c r="S30" s="151" t="n">
        <v>0</v>
      </c>
      <c r="T30" s="154" t="n">
        <v>0.0015</v>
      </c>
      <c r="U30" s="154" t="n">
        <v>0.0025</v>
      </c>
      <c r="V30" s="154" t="n">
        <v>0.0035</v>
      </c>
      <c r="W30" s="155" t="n">
        <f aca="false">V30+0.1%</f>
        <v>0.0045</v>
      </c>
      <c r="X30" s="154" t="n">
        <v>0.001</v>
      </c>
      <c r="Y30" s="154" t="n">
        <v>0.001</v>
      </c>
      <c r="Z30" s="154" t="n">
        <v>0.0015</v>
      </c>
      <c r="AA30" s="145" t="n">
        <f aca="false">Z30+0.1%</f>
        <v>0.0025</v>
      </c>
      <c r="AB30" s="145" t="n">
        <f aca="false">AA30+0.1%</f>
        <v>0.0035</v>
      </c>
      <c r="AC30" s="135" t="n">
        <f aca="false">AA30+0.1%</f>
        <v>0.0035</v>
      </c>
      <c r="AD30" s="154" t="n">
        <v>0</v>
      </c>
      <c r="AE30" s="155" t="n">
        <v>0.0025</v>
      </c>
      <c r="AF30" s="154" t="n">
        <v>0.0005</v>
      </c>
      <c r="AG30" s="154" t="n">
        <v>0.0005</v>
      </c>
      <c r="AH30" s="155" t="n">
        <f aca="false">AG30+0.1%</f>
        <v>0.0015</v>
      </c>
      <c r="AI30" s="154" t="n">
        <v>0.003</v>
      </c>
      <c r="AJ30" s="147" t="n">
        <v>0.05</v>
      </c>
      <c r="AK30" s="147" t="n">
        <v>0.05</v>
      </c>
      <c r="AL30" s="147" t="n">
        <v>0.05</v>
      </c>
      <c r="AM30" s="156" t="n">
        <v>0.0165</v>
      </c>
      <c r="AN30" s="156" t="n">
        <v>0.0165</v>
      </c>
      <c r="AO30" s="156" t="n">
        <v>0.0176</v>
      </c>
      <c r="AP30" s="156" t="n">
        <v>0.0187</v>
      </c>
      <c r="AQ30" s="156" t="n">
        <v>0.0209</v>
      </c>
    </row>
    <row r="31" customFormat="false" ht="13.8" hidden="false" customHeight="false" outlineLevel="0" collapsed="false">
      <c r="A31" s="0" t="str">
        <f aca="false">B31&amp;" "&amp;C31</f>
        <v>Xe vừa chở người vừa chở hàng Xe bán tải (pickup, minivan)</v>
      </c>
      <c r="B31" s="157" t="s">
        <v>522</v>
      </c>
      <c r="C31" s="158" t="s">
        <v>541</v>
      </c>
      <c r="D31" s="159" t="n">
        <v>0.028</v>
      </c>
      <c r="E31" s="159" t="n">
        <v>0.028</v>
      </c>
      <c r="F31" s="159" t="n">
        <v>0.032</v>
      </c>
      <c r="G31" s="159" t="n">
        <v>0.052</v>
      </c>
      <c r="H31" s="159" t="s">
        <v>743</v>
      </c>
      <c r="I31" s="159" t="s">
        <v>743</v>
      </c>
      <c r="J31" s="160" t="n">
        <v>0.0175</v>
      </c>
      <c r="K31" s="160" t="n">
        <v>0.0175</v>
      </c>
      <c r="L31" s="160" t="n">
        <v>0.019</v>
      </c>
      <c r="M31" s="160" t="n">
        <v>0.021</v>
      </c>
      <c r="N31" s="161" t="n">
        <v>0.025</v>
      </c>
      <c r="O31" s="161" t="n">
        <v>0.025</v>
      </c>
      <c r="P31" s="162" t="n">
        <v>500000</v>
      </c>
      <c r="Q31" s="163" t="n">
        <v>0.0005</v>
      </c>
      <c r="R31" s="159" t="n">
        <v>0</v>
      </c>
      <c r="S31" s="159" t="n">
        <v>0</v>
      </c>
      <c r="T31" s="164" t="n">
        <v>0.002</v>
      </c>
      <c r="U31" s="164" t="n">
        <v>0.003</v>
      </c>
      <c r="V31" s="165" t="n">
        <f aca="false">U31+0.1%</f>
        <v>0.004</v>
      </c>
      <c r="W31" s="165" t="n">
        <f aca="false">V31+0.1%</f>
        <v>0.005</v>
      </c>
      <c r="X31" s="164" t="n">
        <v>0.0015</v>
      </c>
      <c r="Y31" s="164" t="n">
        <v>0.0015</v>
      </c>
      <c r="Z31" s="164" t="n">
        <v>0.002</v>
      </c>
      <c r="AA31" s="166" t="n">
        <v>0.01</v>
      </c>
      <c r="AB31" s="166" t="n">
        <v>0.01</v>
      </c>
      <c r="AC31" s="135" t="n">
        <f aca="false">AA31+0.1%</f>
        <v>0.011</v>
      </c>
      <c r="AD31" s="164" t="n">
        <v>0</v>
      </c>
      <c r="AE31" s="165" t="n">
        <v>0.0025</v>
      </c>
      <c r="AF31" s="164" t="n">
        <v>0.0005</v>
      </c>
      <c r="AG31" s="164" t="n">
        <v>0.0005</v>
      </c>
      <c r="AH31" s="165" t="n">
        <f aca="false">AG31+0.1%</f>
        <v>0.0015</v>
      </c>
      <c r="AI31" s="164" t="n">
        <v>0.003</v>
      </c>
      <c r="AJ31" s="167" t="n">
        <v>0.05</v>
      </c>
      <c r="AK31" s="167" t="n">
        <v>0.05</v>
      </c>
      <c r="AL31" s="167" t="n">
        <v>0.05</v>
      </c>
      <c r="AM31" s="168" t="n">
        <v>0.0121</v>
      </c>
      <c r="AN31" s="168" t="n">
        <v>0.0121</v>
      </c>
      <c r="AO31" s="168" t="n">
        <v>0.0132</v>
      </c>
      <c r="AP31" s="168" t="n">
        <v>0.0143</v>
      </c>
      <c r="AQ31" s="168" t="n">
        <v>0.0154</v>
      </c>
    </row>
    <row r="32" customFormat="false" ht="13.8" hidden="false" customHeight="false" outlineLevel="0" collapsed="false">
      <c r="A32" s="0" t="str">
        <f aca="false">B32&amp;" "&amp;C32</f>
        <v>Xe vừa chở người vừa chở hàng Xe hoạt động trong vùng khai thác khoáng sản</v>
      </c>
      <c r="B32" s="169" t="s">
        <v>522</v>
      </c>
      <c r="C32" s="88" t="s">
        <v>531</v>
      </c>
      <c r="D32" s="170" t="n">
        <v>0.025</v>
      </c>
      <c r="E32" s="170" t="n">
        <v>0.025</v>
      </c>
      <c r="F32" s="170" t="n">
        <v>0.028</v>
      </c>
      <c r="G32" s="170" t="n">
        <v>0.045</v>
      </c>
      <c r="H32" s="170" t="n">
        <v>0.05</v>
      </c>
      <c r="I32" s="170" t="n">
        <v>0.05</v>
      </c>
      <c r="J32" s="171" t="n">
        <v>0.024</v>
      </c>
      <c r="K32" s="171" t="n">
        <v>0.024</v>
      </c>
      <c r="L32" s="171" t="n">
        <v>0.026</v>
      </c>
      <c r="M32" s="171" t="n">
        <v>0.028</v>
      </c>
      <c r="N32" s="172" t="n">
        <v>0.03</v>
      </c>
      <c r="O32" s="172" t="n">
        <v>0.03</v>
      </c>
      <c r="P32" s="173" t="n">
        <v>500000</v>
      </c>
      <c r="Q32" s="174" t="n">
        <v>0.0005</v>
      </c>
      <c r="R32" s="170" t="n">
        <v>0</v>
      </c>
      <c r="S32" s="170" t="n">
        <v>0</v>
      </c>
      <c r="T32" s="175" t="n">
        <v>0.0015</v>
      </c>
      <c r="U32" s="175" t="n">
        <v>0.0025</v>
      </c>
      <c r="V32" s="175" t="n">
        <v>0.0035</v>
      </c>
      <c r="W32" s="176" t="n">
        <f aca="false">V32+0.1%</f>
        <v>0.0045</v>
      </c>
      <c r="X32" s="175" t="n">
        <v>0.001</v>
      </c>
      <c r="Y32" s="175" t="n">
        <v>0.001</v>
      </c>
      <c r="Z32" s="175" t="n">
        <v>0.0015</v>
      </c>
      <c r="AA32" s="166" t="n">
        <v>0.01</v>
      </c>
      <c r="AB32" s="166" t="n">
        <v>0.01</v>
      </c>
      <c r="AC32" s="135" t="n">
        <f aca="false">AA32+0.1%</f>
        <v>0.011</v>
      </c>
      <c r="AD32" s="175" t="n">
        <v>0</v>
      </c>
      <c r="AE32" s="176" t="n">
        <v>0.0025</v>
      </c>
      <c r="AF32" s="175" t="n">
        <v>0.0005</v>
      </c>
      <c r="AG32" s="175" t="n">
        <v>0.0005</v>
      </c>
      <c r="AH32" s="176" t="n">
        <f aca="false">AG32+0.1%</f>
        <v>0.0015</v>
      </c>
      <c r="AI32" s="175" t="n">
        <v>0.003</v>
      </c>
      <c r="AJ32" s="167" t="n">
        <v>0.05</v>
      </c>
      <c r="AK32" s="167" t="n">
        <v>0.05</v>
      </c>
      <c r="AL32" s="167" t="n">
        <v>0.05</v>
      </c>
      <c r="AM32" s="177" t="n">
        <v>0.0165</v>
      </c>
      <c r="AN32" s="177" t="n">
        <v>0.0165</v>
      </c>
      <c r="AO32" s="177" t="n">
        <v>0.0176</v>
      </c>
      <c r="AP32" s="177" t="n">
        <v>0.0187</v>
      </c>
      <c r="AQ32" s="177" t="n">
        <v>0.0209</v>
      </c>
    </row>
    <row r="33" customFormat="false" ht="13.8" hidden="false" customHeight="false" outlineLevel="0" collapsed="false">
      <c r="A33" s="0" t="str">
        <f aca="false">B33&amp;" "&amp;C33</f>
        <v>Xe vừa chở người vừa chở hàng Xe hoạt động trong nội cảng, khu công nghiệp, sân bay</v>
      </c>
      <c r="B33" s="169" t="s">
        <v>522</v>
      </c>
      <c r="C33" s="88" t="s">
        <v>537</v>
      </c>
      <c r="D33" s="170" t="n">
        <v>0.025</v>
      </c>
      <c r="E33" s="170" t="n">
        <v>0.025</v>
      </c>
      <c r="F33" s="170" t="n">
        <v>0.0275</v>
      </c>
      <c r="G33" s="170" t="n">
        <v>0.041</v>
      </c>
      <c r="H33" s="170" t="n">
        <v>0.044</v>
      </c>
      <c r="I33" s="170" t="n">
        <v>0.044</v>
      </c>
      <c r="J33" s="171" t="n">
        <v>0.015</v>
      </c>
      <c r="K33" s="171" t="n">
        <v>0.015</v>
      </c>
      <c r="L33" s="171" t="n">
        <v>0.016</v>
      </c>
      <c r="M33" s="171" t="n">
        <v>0.0175</v>
      </c>
      <c r="N33" s="172" t="n">
        <v>0.019</v>
      </c>
      <c r="O33" s="172" t="n">
        <v>0.019</v>
      </c>
      <c r="P33" s="173" t="n">
        <v>500000</v>
      </c>
      <c r="Q33" s="174" t="n">
        <v>0.0005</v>
      </c>
      <c r="R33" s="170" t="n">
        <v>0</v>
      </c>
      <c r="S33" s="170" t="n">
        <v>0</v>
      </c>
      <c r="T33" s="175" t="n">
        <v>0.001</v>
      </c>
      <c r="U33" s="175" t="n">
        <v>0.002</v>
      </c>
      <c r="V33" s="175" t="n">
        <v>0.003</v>
      </c>
      <c r="W33" s="176" t="n">
        <f aca="false">V33+0.1%</f>
        <v>0.004</v>
      </c>
      <c r="X33" s="175" t="n">
        <v>0.001</v>
      </c>
      <c r="Y33" s="175" t="n">
        <v>0.001</v>
      </c>
      <c r="Z33" s="175" t="n">
        <v>0.0015</v>
      </c>
      <c r="AA33" s="166" t="n">
        <v>0.01</v>
      </c>
      <c r="AB33" s="166" t="n">
        <v>0.01</v>
      </c>
      <c r="AC33" s="135" t="n">
        <f aca="false">AA33+0.1%</f>
        <v>0.011</v>
      </c>
      <c r="AD33" s="175" t="n">
        <v>0</v>
      </c>
      <c r="AE33" s="176" t="n">
        <v>0.0025</v>
      </c>
      <c r="AF33" s="175" t="n">
        <v>0.0015</v>
      </c>
      <c r="AG33" s="175" t="n">
        <v>0.0005</v>
      </c>
      <c r="AH33" s="176" t="n">
        <f aca="false">AG33+0.1%</f>
        <v>0.0015</v>
      </c>
      <c r="AI33" s="175" t="n">
        <v>0.003</v>
      </c>
      <c r="AJ33" s="167" t="n">
        <v>0.05</v>
      </c>
      <c r="AK33" s="167" t="n">
        <v>0.05</v>
      </c>
      <c r="AL33" s="167" t="n">
        <v>0.05</v>
      </c>
      <c r="AM33" s="177" t="n">
        <v>0.0099</v>
      </c>
      <c r="AN33" s="177" t="n">
        <v>0.0099</v>
      </c>
      <c r="AO33" s="177" t="n">
        <v>0.011</v>
      </c>
      <c r="AP33" s="177" t="n">
        <v>0.0121</v>
      </c>
      <c r="AQ33" s="177" t="n">
        <v>0.0132</v>
      </c>
    </row>
    <row r="34" customFormat="false" ht="13.8" hidden="false" customHeight="false" outlineLevel="0" collapsed="false">
      <c r="C34" s="178" t="s">
        <v>744</v>
      </c>
      <c r="D34" s="179"/>
      <c r="E34" s="179"/>
      <c r="F34" s="179"/>
      <c r="G34" s="179"/>
      <c r="H34" s="179"/>
      <c r="I34" s="179"/>
      <c r="J34" s="180"/>
      <c r="K34" s="180"/>
      <c r="L34" s="180"/>
      <c r="M34" s="180"/>
      <c r="N34" s="181"/>
      <c r="O34" s="181"/>
      <c r="P34" s="182"/>
      <c r="Q34" s="183"/>
      <c r="R34" s="179"/>
      <c r="S34" s="179"/>
      <c r="T34" s="184"/>
      <c r="U34" s="184"/>
      <c r="V34" s="184"/>
      <c r="W34" s="184"/>
      <c r="X34" s="184"/>
      <c r="Y34" s="184"/>
      <c r="Z34" s="184"/>
      <c r="AA34" s="184"/>
      <c r="AB34" s="184"/>
      <c r="AC34" s="184"/>
      <c r="AD34" s="184"/>
      <c r="AE34" s="184"/>
      <c r="AF34" s="184"/>
      <c r="AG34" s="184"/>
      <c r="AH34" s="184"/>
      <c r="AI34" s="184"/>
      <c r="AJ34" s="179"/>
      <c r="AK34" s="184"/>
      <c r="AL34" s="184"/>
      <c r="AM34" s="179"/>
      <c r="AN34" s="179"/>
      <c r="AO34" s="179"/>
      <c r="AP34" s="179"/>
      <c r="AQ34" s="179"/>
    </row>
    <row r="35" customFormat="false" ht="52.4" hidden="false" customHeight="false" outlineLevel="0" collapsed="false">
      <c r="C35" s="185" t="s">
        <v>745</v>
      </c>
      <c r="D35" s="179"/>
      <c r="E35" s="179"/>
      <c r="F35" s="179"/>
      <c r="G35" s="179"/>
      <c r="H35" s="179"/>
      <c r="I35" s="179"/>
      <c r="J35" s="180"/>
      <c r="K35" s="180"/>
      <c r="L35" s="180"/>
      <c r="M35" s="186"/>
      <c r="N35" s="181"/>
      <c r="O35" s="181"/>
      <c r="P35" s="182"/>
      <c r="Q35" s="183"/>
      <c r="R35" s="179"/>
      <c r="S35" s="179"/>
      <c r="T35" s="184"/>
      <c r="U35" s="184"/>
      <c r="V35" s="184"/>
      <c r="W35" s="184"/>
      <c r="X35" s="184"/>
      <c r="Y35" s="184"/>
      <c r="Z35" s="184"/>
      <c r="AA35" s="184"/>
      <c r="AB35" s="184"/>
      <c r="AC35" s="184"/>
      <c r="AD35" s="184"/>
      <c r="AE35" s="184"/>
      <c r="AF35" s="184"/>
      <c r="AG35" s="184"/>
      <c r="AH35" s="184"/>
      <c r="AI35" s="184"/>
      <c r="AJ35" s="179"/>
      <c r="AK35" s="184"/>
      <c r="AL35" s="184"/>
      <c r="AM35" s="179"/>
      <c r="AN35" s="179"/>
      <c r="AO35" s="179"/>
      <c r="AP35" s="179"/>
      <c r="AQ35" s="179"/>
    </row>
    <row r="36" customFormat="false" ht="31.9" hidden="false" customHeight="false" outlineLevel="0" collapsed="false">
      <c r="C36" s="185" t="s">
        <v>746</v>
      </c>
      <c r="D36" s="179"/>
      <c r="E36" s="179"/>
      <c r="F36" s="179"/>
      <c r="G36" s="179"/>
      <c r="H36" s="179"/>
      <c r="I36" s="179"/>
      <c r="J36" s="180"/>
      <c r="K36" s="180"/>
      <c r="L36" s="180"/>
      <c r="M36" s="180"/>
      <c r="N36" s="181"/>
      <c r="O36" s="181"/>
      <c r="P36" s="182"/>
      <c r="Q36" s="183"/>
      <c r="R36" s="179"/>
      <c r="S36" s="179"/>
      <c r="T36" s="184"/>
      <c r="U36" s="184"/>
      <c r="V36" s="184"/>
      <c r="W36" s="184"/>
      <c r="X36" s="184"/>
      <c r="Y36" s="184"/>
      <c r="Z36" s="184"/>
      <c r="AA36" s="184"/>
      <c r="AB36" s="184"/>
      <c r="AC36" s="184"/>
      <c r="AD36" s="184"/>
      <c r="AE36" s="184"/>
      <c r="AF36" s="184"/>
      <c r="AG36" s="184"/>
      <c r="AH36" s="184"/>
      <c r="AI36" s="184"/>
      <c r="AJ36" s="179"/>
      <c r="AK36" s="184"/>
      <c r="AL36" s="184"/>
      <c r="AM36" s="179"/>
      <c r="AN36" s="179"/>
      <c r="AO36" s="179"/>
      <c r="AP36" s="179"/>
      <c r="AQ36" s="179"/>
    </row>
    <row r="37" customFormat="false" ht="13.8" hidden="false" customHeight="false" outlineLevel="0" collapsed="false">
      <c r="C37" s="178"/>
      <c r="D37" s="179"/>
      <c r="E37" s="179"/>
      <c r="F37" s="179"/>
      <c r="G37" s="179"/>
      <c r="H37" s="179"/>
      <c r="I37" s="179"/>
      <c r="J37" s="180"/>
      <c r="K37" s="180"/>
      <c r="L37" s="180"/>
      <c r="M37" s="180"/>
      <c r="N37" s="181"/>
      <c r="O37" s="181"/>
      <c r="P37" s="182"/>
      <c r="Q37" s="183"/>
      <c r="R37" s="179"/>
      <c r="S37" s="179"/>
      <c r="T37" s="184"/>
      <c r="U37" s="184"/>
      <c r="V37" s="184"/>
      <c r="W37" s="184"/>
      <c r="X37" s="184"/>
      <c r="Y37" s="184"/>
      <c r="Z37" s="184"/>
      <c r="AA37" s="184"/>
      <c r="AB37" s="184"/>
      <c r="AC37" s="184"/>
      <c r="AD37" s="184"/>
      <c r="AE37" s="184"/>
      <c r="AF37" s="184"/>
      <c r="AG37" s="184"/>
      <c r="AH37" s="184"/>
      <c r="AI37" s="184"/>
      <c r="AJ37" s="179"/>
      <c r="AK37" s="184"/>
      <c r="AL37" s="184"/>
      <c r="AM37" s="179"/>
      <c r="AN37" s="179"/>
      <c r="AO37" s="179"/>
      <c r="AP37" s="179"/>
      <c r="AQ37" s="179"/>
    </row>
    <row r="39" s="115" customFormat="true" ht="13.8" hidden="false" customHeight="false" outlineLevel="0" collapsed="false">
      <c r="C39" s="187" t="s">
        <v>747</v>
      </c>
      <c r="AE39" s="188"/>
    </row>
    <row r="40" customFormat="false" ht="13.8" hidden="false" customHeight="false" outlineLevel="0" collapsed="false">
      <c r="C40" s="187" t="s">
        <v>574</v>
      </c>
    </row>
    <row r="41" customFormat="false" ht="13.8" hidden="false" customHeight="false" outlineLevel="0" collapsed="false">
      <c r="C41" s="178" t="s">
        <v>748</v>
      </c>
      <c r="D41" s="0" t="s">
        <v>649</v>
      </c>
    </row>
    <row r="42" customFormat="false" ht="13.8" hidden="false" customHeight="false" outlineLevel="0" collapsed="false">
      <c r="C42" s="189" t="s">
        <v>749</v>
      </c>
      <c r="D42" s="190" t="s">
        <v>750</v>
      </c>
      <c r="AD42" s="114"/>
      <c r="AE42" s="0"/>
    </row>
    <row r="43" customFormat="false" ht="13.8" hidden="false" customHeight="false" outlineLevel="0" collapsed="false">
      <c r="C43" s="191" t="n">
        <v>9000000</v>
      </c>
      <c r="D43" s="192" t="n">
        <v>1400000</v>
      </c>
      <c r="AD43" s="114"/>
      <c r="AE43" s="0"/>
    </row>
    <row r="44" customFormat="false" ht="13.8" hidden="false" customHeight="false" outlineLevel="0" collapsed="false">
      <c r="C44" s="191" t="n">
        <v>15000000</v>
      </c>
      <c r="D44" s="192" t="n">
        <v>2000000</v>
      </c>
      <c r="AD44" s="114"/>
      <c r="AE44" s="0"/>
    </row>
    <row r="45" customFormat="false" ht="13.8" hidden="false" customHeight="false" outlineLevel="0" collapsed="false">
      <c r="C45" s="191" t="n">
        <v>21000000</v>
      </c>
      <c r="D45" s="192" t="n">
        <v>3400000</v>
      </c>
      <c r="AD45" s="114"/>
      <c r="AE45" s="0"/>
    </row>
    <row r="46" customFormat="false" ht="13.8" hidden="false" customHeight="false" outlineLevel="0" collapsed="false">
      <c r="C46" s="193" t="s">
        <v>751</v>
      </c>
      <c r="D46" s="19"/>
      <c r="AD46" s="114"/>
      <c r="AE46" s="0"/>
    </row>
    <row r="47" customFormat="false" ht="13.8" hidden="false" customHeight="false" outlineLevel="0" collapsed="false">
      <c r="C47" s="178"/>
    </row>
    <row r="48" customFormat="false" ht="13.8" hidden="false" customHeight="false" outlineLevel="0" collapsed="false">
      <c r="C48" s="178"/>
    </row>
    <row r="49" customFormat="false" ht="13.8" hidden="false" customHeight="false" outlineLevel="0" collapsed="false">
      <c r="C49" s="178" t="s">
        <v>577</v>
      </c>
    </row>
    <row r="50" customFormat="false" ht="13.8" hidden="false" customHeight="false" outlineLevel="0" collapsed="false">
      <c r="C50" s="178" t="s">
        <v>752</v>
      </c>
    </row>
    <row r="51" customFormat="false" ht="13.8" hidden="false" customHeight="false" outlineLevel="0" collapsed="false">
      <c r="C51" s="178"/>
    </row>
    <row r="52" customFormat="false" ht="13.8" hidden="false" customHeight="false" outlineLevel="0" collapsed="false">
      <c r="C52" s="178" t="s">
        <v>580</v>
      </c>
      <c r="D52" s="29" t="s">
        <v>753</v>
      </c>
    </row>
    <row r="53" customFormat="false" ht="13.8" hidden="false" customHeight="false" outlineLevel="0" collapsed="false">
      <c r="C53" s="178" t="s">
        <v>754</v>
      </c>
      <c r="D53" s="0" t="s">
        <v>755</v>
      </c>
    </row>
    <row r="54" customFormat="false" ht="13.8" hidden="false" customHeight="false" outlineLevel="0" collapsed="false">
      <c r="C54" s="178" t="s">
        <v>756</v>
      </c>
      <c r="D54" s="0" t="s">
        <v>757</v>
      </c>
    </row>
  </sheetData>
  <mergeCells count="17">
    <mergeCell ref="B2:B6"/>
    <mergeCell ref="C2:C6"/>
    <mergeCell ref="D2:N2"/>
    <mergeCell ref="P2:P6"/>
    <mergeCell ref="Q2:Q5"/>
    <mergeCell ref="R2:W4"/>
    <mergeCell ref="X2:AB4"/>
    <mergeCell ref="AD2:AD5"/>
    <mergeCell ref="AE2:AE5"/>
    <mergeCell ref="AF2:AH4"/>
    <mergeCell ref="AI2:AI5"/>
    <mergeCell ref="AJ2:AL4"/>
    <mergeCell ref="AM2:AQ4"/>
    <mergeCell ref="D3:H3"/>
    <mergeCell ref="J3:N3"/>
    <mergeCell ref="D4:N4"/>
    <mergeCell ref="AF5:AG5"/>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8"/>
  <sheetViews>
    <sheetView showFormulas="false" showGridLines="true" showRowColHeaders="true" showZeros="true" rightToLeft="false" tabSelected="false" showOutlineSymbols="true" defaultGridColor="true" view="normal" topLeftCell="O1" colorId="64" zoomScale="100" zoomScaleNormal="100" zoomScalePageLayoutView="100" workbookViewId="0">
      <selection pane="topLeft" activeCell="AB7" activeCellId="0" sqref="AB7"/>
    </sheetView>
  </sheetViews>
  <sheetFormatPr defaultColWidth="11.5703125" defaultRowHeight="12.8" zeroHeight="false" outlineLevelRow="0" outlineLevelCol="0"/>
  <cols>
    <col collapsed="false" customWidth="true" hidden="false" outlineLevel="0" max="5" min="1" style="0" width="9.03"/>
    <col collapsed="false" customWidth="true" hidden="false" outlineLevel="0" max="6" min="6" style="0" width="13.55"/>
    <col collapsed="false" customWidth="true" hidden="false" outlineLevel="0" max="7" min="7" style="0" width="10.54"/>
    <col collapsed="false" customWidth="true" hidden="false" outlineLevel="0" max="15" min="8" style="0" width="9.03"/>
    <col collapsed="false" customWidth="true" hidden="false" outlineLevel="0" max="16" min="16" style="0" width="12.56"/>
    <col collapsed="false" customWidth="true" hidden="false" outlineLevel="0" max="22" min="17" style="0" width="9.03"/>
    <col collapsed="false" customWidth="true" hidden="false" outlineLevel="0" max="23" min="23" style="0" width="12.49"/>
    <col collapsed="false" customWidth="true" hidden="false" outlineLevel="0" max="24" min="24" style="0" width="9.03"/>
    <col collapsed="false" customWidth="true" hidden="false" outlineLevel="0" max="26" min="25" style="0" width="11.95"/>
    <col collapsed="false" customWidth="true" hidden="false" outlineLevel="0" max="27" min="27" style="0" width="9.03"/>
    <col collapsed="false" customWidth="true" hidden="false" outlineLevel="0" max="28" min="28" style="0" width="13.36"/>
    <col collapsed="false" customWidth="true" hidden="false" outlineLevel="0" max="64" min="29" style="0" width="9.03"/>
  </cols>
  <sheetData>
    <row r="1" customFormat="false" ht="13.8" hidden="false" customHeight="false" outlineLevel="0" collapsed="false">
      <c r="A1" s="0" t="s">
        <v>758</v>
      </c>
      <c r="D1" s="0" t="s">
        <v>759</v>
      </c>
      <c r="F1" s="0" t="s">
        <v>574</v>
      </c>
      <c r="I1" s="0" t="s">
        <v>760</v>
      </c>
      <c r="L1" s="0" t="s">
        <v>761</v>
      </c>
      <c r="P1" s="0" t="s">
        <v>602</v>
      </c>
      <c r="R1" s="194" t="s">
        <v>762</v>
      </c>
      <c r="U1" s="0" t="s">
        <v>763</v>
      </c>
      <c r="V1" s="0" t="s">
        <v>764</v>
      </c>
      <c r="W1" s="0" t="s">
        <v>574</v>
      </c>
      <c r="Y1" s="0" t="s">
        <v>765</v>
      </c>
      <c r="Z1" s="0" t="s">
        <v>572</v>
      </c>
      <c r="AA1" s="0" t="s">
        <v>577</v>
      </c>
      <c r="AB1" s="0" t="s">
        <v>579</v>
      </c>
      <c r="AC1" s="0" t="s">
        <v>580</v>
      </c>
      <c r="AD1" s="0" t="s">
        <v>581</v>
      </c>
    </row>
    <row r="2" customFormat="false" ht="13.8" hidden="false" customHeight="false" outlineLevel="0" collapsed="false">
      <c r="A2" s="0" t="n">
        <v>0</v>
      </c>
      <c r="B2" s="0" t="s">
        <v>732</v>
      </c>
      <c r="D2" s="0" t="s">
        <v>605</v>
      </c>
      <c r="F2" s="0" t="s">
        <v>606</v>
      </c>
      <c r="G2" s="0" t="n">
        <v>0</v>
      </c>
      <c r="I2" s="0" t="n">
        <v>0</v>
      </c>
      <c r="J2" s="0" t="s">
        <v>738</v>
      </c>
      <c r="L2" s="0" t="n">
        <v>0</v>
      </c>
      <c r="M2" s="195" t="n">
        <v>0.3</v>
      </c>
      <c r="P2" s="0" t="s">
        <v>766</v>
      </c>
      <c r="R2" s="194" t="s">
        <v>626</v>
      </c>
      <c r="U2" s="0" t="s">
        <v>767</v>
      </c>
      <c r="V2" s="0" t="s">
        <v>605</v>
      </c>
      <c r="W2" s="196" t="s">
        <v>606</v>
      </c>
      <c r="Y2" s="197" t="n">
        <v>400000000</v>
      </c>
      <c r="Z2" s="198" t="n">
        <v>0.0005</v>
      </c>
      <c r="AA2" s="0" t="n">
        <v>1.5</v>
      </c>
      <c r="AB2" s="197" t="n">
        <v>2000000000</v>
      </c>
      <c r="AC2" s="197" t="n">
        <v>15</v>
      </c>
      <c r="AD2" s="198" t="n">
        <v>0.003</v>
      </c>
    </row>
    <row r="3" customFormat="false" ht="13.8" hidden="false" customHeight="false" outlineLevel="0" collapsed="false">
      <c r="A3" s="0" t="n">
        <v>6</v>
      </c>
      <c r="B3" s="0" t="s">
        <v>733</v>
      </c>
      <c r="D3" s="0" t="s">
        <v>768</v>
      </c>
      <c r="F3" s="191" t="n">
        <v>9000000</v>
      </c>
      <c r="G3" s="192" t="n">
        <v>1400000</v>
      </c>
      <c r="I3" s="0" t="n">
        <v>15</v>
      </c>
      <c r="J3" s="0" t="s">
        <v>739</v>
      </c>
      <c r="L3" s="0" t="n">
        <v>3</v>
      </c>
      <c r="M3" s="195" t="n">
        <v>0.6</v>
      </c>
      <c r="R3" s="194" t="s">
        <v>769</v>
      </c>
      <c r="U3" s="0" t="s">
        <v>770</v>
      </c>
      <c r="V3" s="0" t="s">
        <v>768</v>
      </c>
      <c r="W3" s="199" t="n">
        <v>9000000</v>
      </c>
    </row>
    <row r="4" customFormat="false" ht="13.8" hidden="false" customHeight="false" outlineLevel="0" collapsed="false">
      <c r="A4" s="0" t="n">
        <v>36</v>
      </c>
      <c r="B4" s="0" t="s">
        <v>734</v>
      </c>
      <c r="F4" s="191" t="n">
        <v>15000000</v>
      </c>
      <c r="G4" s="192" t="n">
        <v>2000000</v>
      </c>
      <c r="I4" s="0" t="n">
        <v>25</v>
      </c>
      <c r="J4" s="0" t="s">
        <v>740</v>
      </c>
      <c r="L4" s="0" t="n">
        <v>6</v>
      </c>
      <c r="M4" s="195" t="n">
        <v>0.9</v>
      </c>
      <c r="R4" s="194" t="s">
        <v>771</v>
      </c>
      <c r="W4" s="199" t="n">
        <v>15000000</v>
      </c>
    </row>
    <row r="5" customFormat="false" ht="13.8" hidden="false" customHeight="false" outlineLevel="0" collapsed="false">
      <c r="A5" s="0" t="n">
        <v>72</v>
      </c>
      <c r="B5" s="0" t="s">
        <v>735</v>
      </c>
      <c r="F5" s="191" t="n">
        <v>21000000</v>
      </c>
      <c r="G5" s="192" t="n">
        <v>3400000</v>
      </c>
      <c r="L5" s="0" t="n">
        <v>9</v>
      </c>
      <c r="M5" s="195" t="n">
        <v>1</v>
      </c>
      <c r="R5" s="194" t="s">
        <v>772</v>
      </c>
      <c r="W5" s="199" t="n">
        <v>21000000</v>
      </c>
    </row>
    <row r="6" customFormat="false" ht="13.8" hidden="false" customHeight="false" outlineLevel="0" collapsed="false">
      <c r="A6" s="0" t="n">
        <v>120</v>
      </c>
      <c r="B6" s="0" t="s">
        <v>736</v>
      </c>
      <c r="L6" s="0" t="n">
        <v>12</v>
      </c>
      <c r="M6" s="195" t="n">
        <v>1</v>
      </c>
      <c r="R6" s="194" t="s">
        <v>773</v>
      </c>
    </row>
    <row r="7" customFormat="false" ht="13.8" hidden="false" customHeight="false" outlineLevel="0" collapsed="false">
      <c r="A7" s="0" t="n">
        <v>180</v>
      </c>
      <c r="B7" s="0" t="s">
        <v>737</v>
      </c>
      <c r="R7" s="194" t="s">
        <v>774</v>
      </c>
    </row>
    <row r="8" customFormat="false" ht="13.8" hidden="false" customHeight="false" outlineLevel="0" collapsed="false">
      <c r="R8" s="194" t="s">
        <v>604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277</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2020-12-09T21:20:02Z</dcterms:created>
  <dc:creator/>
  <dc:description/>
  <dc:language>en-US</dc:language>
  <cp:lastModifiedBy/>
  <dcterms:modified xsi:type="dcterms:W3CDTF">2021-02-28T11:24:27Z</dcterms:modified>
  <cp:revision>121</cp:revision>
  <dc:subject/>
  <dc:title/>
</cp:coreProperties>
</file>

<file path=docProps/custom.xml><?xml version="1.0" encoding="utf-8"?>
<Properties xmlns="http://schemas.openxmlformats.org/officeDocument/2006/custom-properties" xmlns:vt="http://schemas.openxmlformats.org/officeDocument/2006/docPropsVTypes"/>
</file>